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drawings/drawing2.xml" ContentType="application/vnd.openxmlformats-officedocument.drawing+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3.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drawings/drawing5.xml" ContentType="application/vnd.openxmlformats-officedocument.drawing+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drawings/drawing6.xml" ContentType="application/vnd.openxmlformats-officedocument.drawing+xml"/>
  <Override PartName="/xl/drawings/drawing7.xml" ContentType="application/vnd.openxmlformats-officedocument.drawing+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C:\Users\DELL\OneDrive\Desktop\"/>
    </mc:Choice>
  </mc:AlternateContent>
  <xr:revisionPtr revIDLastSave="0" documentId="13_ncr:1_{475DFC1E-E661-4FEA-A07B-A88D13C5E854}" xr6:coauthVersionLast="47" xr6:coauthVersionMax="47" xr10:uidLastSave="{00000000-0000-0000-0000-000000000000}"/>
  <bookViews>
    <workbookView xWindow="-120" yWindow="-120" windowWidth="29040" windowHeight="15720" tabRatio="961" xr2:uid="{00000000-000D-0000-FFFF-FFFF00000000}"/>
  </bookViews>
  <sheets>
    <sheet name="K1 New" sheetId="57" r:id="rId1"/>
    <sheet name="ST 1 - Adjustments to NP" sheetId="58" r:id="rId2"/>
    <sheet name="ST 2 - Equity" sheetId="59" r:id="rId3"/>
    <sheet name="ST 3 - Liabilities" sheetId="60" r:id="rId4"/>
    <sheet name="ST 4 - Fixed Assets &amp; related" sheetId="61" r:id="rId5"/>
    <sheet name="ST 5 - Investments" sheetId="62" r:id="rId6"/>
    <sheet name="ST 6 - Properties under develop" sheetId="66" r:id="rId7"/>
    <sheet name="ST 7 - Other deductions" sheetId="63" r:id="rId8"/>
    <sheet name="ST 8 -Total assets" sheetId="64" r:id="rId9"/>
    <sheet name="ST 9-Application of Article 25" sheetId="65" r:id="rId10"/>
    <sheet name="TB 2022" sheetId="55" state="hidden" r:id="rId11"/>
    <sheet name="Page 1" sheetId="1" state="hidden" r:id="rId12"/>
    <sheet name="Page 2" sheetId="2" state="hidden" r:id="rId13"/>
    <sheet name="Page 3" sheetId="3" state="hidden" r:id="rId14"/>
    <sheet name="Page 4" sheetId="4" state="hidden" r:id="rId15"/>
    <sheet name="5 a 2" sheetId="11" state="hidden" r:id="rId16"/>
    <sheet name="10 - Loans (2)" sheetId="56" state="hidden" r:id="rId17"/>
    <sheet name="10-B" sheetId="18" state="hidden" r:id="rId18"/>
    <sheet name="Fixed assets" sheetId="44" state="hidden" r:id="rId19"/>
    <sheet name="10-A" sheetId="17" state="hidden" r:id="rId20"/>
    <sheet name="16-Accumulated losses Non Saudi" sheetId="30" state="hidden" r:id="rId21"/>
    <sheet name="14" sheetId="22" state="hidden" r:id="rId22"/>
    <sheet name="17 - Insurance Companies" sheetId="42" state="hidden" r:id="rId23"/>
    <sheet name="Payment schedule" sheetId="39" state="hidden" r:id="rId24"/>
    <sheet name="Retained earnings" sheetId="53" state="hidden" r:id="rId25"/>
    <sheet name="Reserves" sheetId="54" state="hidden" r:id="rId26"/>
    <sheet name="F.Shareholding" sheetId="47" state="hidden" r:id="rId27"/>
    <sheet name="Declaration" sheetId="41"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s>
  <definedNames>
    <definedName name="\">#REF!</definedName>
    <definedName name="\0" localSheetId="26">#REF!</definedName>
    <definedName name="\0" localSheetId="0">#REF!</definedName>
    <definedName name="\0">#REF!</definedName>
    <definedName name="\a" localSheetId="26">#REF!</definedName>
    <definedName name="\a" localSheetId="0">#REF!</definedName>
    <definedName name="\a">#REF!</definedName>
    <definedName name="\b" localSheetId="26">#REF!</definedName>
    <definedName name="\b" localSheetId="0">#REF!</definedName>
    <definedName name="\b">#REF!</definedName>
    <definedName name="___fs09" localSheetId="0" hidden="1">{#N/A,#N/A,FALSE,"PPA";#N/A,#N/A,FALSE,"PSR";#N/A,#N/A,FALSE,"BS";#N/A,#N/A,FALSE,"P&amp;L";#N/A,#N/A,FALSE,"SCF"}</definedName>
    <definedName name="___fs09" localSheetId="24" hidden="1">{#N/A,#N/A,FALSE,"PPA";#N/A,#N/A,FALSE,"PSR";#N/A,#N/A,FALSE,"BS";#N/A,#N/A,FALSE,"P&amp;L";#N/A,#N/A,FALSE,"SCF"}</definedName>
    <definedName name="___fs09" hidden="1">{#N/A,#N/A,FALSE,"PPA";#N/A,#N/A,FALSE,"PSR";#N/A,#N/A,FALSE,"BS";#N/A,#N/A,FALSE,"P&amp;L";#N/A,#N/A,FALSE,"SCF"}</definedName>
    <definedName name="__123Graph_A" hidden="1">[1]netgraph!$L$8:$L$19</definedName>
    <definedName name="__123Graph_AGRAPH1" hidden="1">[1]netgraph!$B$8:$B$8</definedName>
    <definedName name="__123Graph_APRYEAR" hidden="1">[1]netgraph!$L$8:$L$19</definedName>
    <definedName name="__123Graph_ATHISYR" hidden="1">[1]netgraph!$P$8:$P$19</definedName>
    <definedName name="__123Graph_B" hidden="1">[1]netgraph!$K$8:$K$19</definedName>
    <definedName name="__123Graph_BPRYEAR" hidden="1">[1]netgraph!$K$8:$K$19</definedName>
    <definedName name="__123Graph_BTHISYR" hidden="1">[1]netgraph!$O$8:$O$19</definedName>
    <definedName name="__123Graph_X" hidden="1">[1]netgraph!$N$8:$N$19</definedName>
    <definedName name="__123Graph_XPRYEAR" hidden="1">[1]netgraph!$N$8:$N$19</definedName>
    <definedName name="__123Graph_XTHISYR" hidden="1">[1]netgraph!$N$8:$N$19</definedName>
    <definedName name="__fs09" localSheetId="24" hidden="1">{#N/A,#N/A,FALSE,"PPA";#N/A,#N/A,FALSE,"PSR";#N/A,#N/A,FALSE,"BS";#N/A,#N/A,FALSE,"P&amp;L";#N/A,#N/A,FALSE,"SCF"}</definedName>
    <definedName name="__fs09" hidden="1">{#N/A,#N/A,FALSE,"PPA";#N/A,#N/A,FALSE,"PSR";#N/A,#N/A,FALSE,"BS";#N/A,#N/A,FALSE,"P&amp;L";#N/A,#N/A,FALSE,"SCF"}</definedName>
    <definedName name="_1E____ဠ0__큌〈Ř" localSheetId="26">#REF!</definedName>
    <definedName name="_1E____ဠ0__큌〈Ř" localSheetId="0">#REF!</definedName>
    <definedName name="_1E____ဠ0__큌〈Ř">#REF!</definedName>
    <definedName name="_aay135">'[2]0440'!$AY$8</definedName>
    <definedName name="_adj1" localSheetId="26">[3]testing!#REF!</definedName>
    <definedName name="_adj1" localSheetId="0">[3]testing!#REF!</definedName>
    <definedName name="_adj1">[3]testing!#REF!</definedName>
    <definedName name="_Col1" localSheetId="26">#REF!</definedName>
    <definedName name="_Col1" localSheetId="0">#REF!</definedName>
    <definedName name="_Col1">#REF!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3">#REF!</definedName>
    <definedName name="_DAT4">#REF!</definedName>
    <definedName name="_DAT5">#REF!</definedName>
    <definedName name="_DAT6">#REF!</definedName>
    <definedName name="_DAT7">#REF!</definedName>
    <definedName name="_DAT8">#REF!</definedName>
    <definedName name="_DAT9" localSheetId="26">[4]Additions!#REF!</definedName>
    <definedName name="_DAT9" localSheetId="0">[4]Additions!#REF!</definedName>
    <definedName name="_DAT9">[4]Additions!#REF!</definedName>
    <definedName name="_feb04">#REF!</definedName>
    <definedName name="_Fill" localSheetId="26" hidden="1">#REF!</definedName>
    <definedName name="_Fill" localSheetId="0" hidden="1">#REF!</definedName>
    <definedName name="_Fill" hidden="1">#REF!</definedName>
    <definedName name="_xlnm._FilterDatabase" localSheetId="16" hidden="1">'10 - Loans (2)'!$A$7:$C$12</definedName>
    <definedName name="_xlnm._FilterDatabase" localSheetId="13" hidden="1">'Page 3'!$A$3:$N$62</definedName>
    <definedName name="_fs09" localSheetId="0" hidden="1">{#N/A,#N/A,FALSE,"PPA";#N/A,#N/A,FALSE,"PSR";#N/A,#N/A,FALSE,"BS";#N/A,#N/A,FALSE,"P&amp;L";#N/A,#N/A,FALSE,"SCF"}</definedName>
    <definedName name="_fs09" localSheetId="24" hidden="1">{#N/A,#N/A,FALSE,"PPA";#N/A,#N/A,FALSE,"PSR";#N/A,#N/A,FALSE,"BS";#N/A,#N/A,FALSE,"P&amp;L";#N/A,#N/A,FALSE,"SCF"}</definedName>
    <definedName name="_fs09" hidden="1">{#N/A,#N/A,FALSE,"PPA";#N/A,#N/A,FALSE,"PSR";#N/A,#N/A,FALSE,"BS";#N/A,#N/A,FALSE,"P&amp;L";#N/A,#N/A,FALSE,"SCF"}</definedName>
    <definedName name="_MOD5">#REF!</definedName>
    <definedName name="_Order1" hidden="1">255</definedName>
    <definedName name="_Order2" hidden="1">255</definedName>
    <definedName name="_pg1" localSheetId="26">#REF!</definedName>
    <definedName name="_pg1" localSheetId="0">#REF!</definedName>
    <definedName name="_pg1">#REF!</definedName>
    <definedName name="_pg2" localSheetId="26">#REF!</definedName>
    <definedName name="_pg2" localSheetId="0">#REF!</definedName>
    <definedName name="_pg2">#REF!</definedName>
    <definedName name="_PR1" localSheetId="26">#REF!</definedName>
    <definedName name="_PR1" localSheetId="0">#REF!</definedName>
    <definedName name="_PR1">#REF!</definedName>
    <definedName name="_PR10" localSheetId="26">#REF!</definedName>
    <definedName name="_PR10" localSheetId="0">#REF!</definedName>
    <definedName name="_PR10">#REF!</definedName>
    <definedName name="_PR11" localSheetId="26">#REF!</definedName>
    <definedName name="_PR11" localSheetId="0">#REF!</definedName>
    <definedName name="_PR11">#REF!</definedName>
    <definedName name="_PR12" localSheetId="26">#REF!</definedName>
    <definedName name="_PR12" localSheetId="0">#REF!</definedName>
    <definedName name="_PR12">#REF!</definedName>
    <definedName name="_PR13" localSheetId="26">#REF!</definedName>
    <definedName name="_PR13" localSheetId="0">#REF!</definedName>
    <definedName name="_PR13">#REF!</definedName>
    <definedName name="_PR14" localSheetId="26">#REF!</definedName>
    <definedName name="_PR14" localSheetId="0">#REF!</definedName>
    <definedName name="_PR14">#REF!</definedName>
    <definedName name="_PR15" localSheetId="26">#REF!</definedName>
    <definedName name="_PR15" localSheetId="0">#REF!</definedName>
    <definedName name="_PR15">#REF!</definedName>
    <definedName name="_PR16" localSheetId="26">#REF!</definedName>
    <definedName name="_PR16" localSheetId="0">#REF!</definedName>
    <definedName name="_PR16">#REF!</definedName>
    <definedName name="_PR17" localSheetId="26">#REF!</definedName>
    <definedName name="_PR17" localSheetId="0">#REF!</definedName>
    <definedName name="_PR17">#REF!</definedName>
    <definedName name="_PR18" localSheetId="26">#REF!</definedName>
    <definedName name="_PR18" localSheetId="0">#REF!</definedName>
    <definedName name="_PR18">#REF!</definedName>
    <definedName name="_PR19" localSheetId="26">#REF!</definedName>
    <definedName name="_PR19" localSheetId="0">#REF!</definedName>
    <definedName name="_PR19">#REF!</definedName>
    <definedName name="_PR2" localSheetId="26">#REF!</definedName>
    <definedName name="_PR2" localSheetId="0">#REF!</definedName>
    <definedName name="_PR2">#REF!</definedName>
    <definedName name="_PR20" localSheetId="26">#REF!</definedName>
    <definedName name="_PR20" localSheetId="0">#REF!</definedName>
    <definedName name="_PR20">#REF!</definedName>
    <definedName name="_PR21" localSheetId="26">#REF!</definedName>
    <definedName name="_PR21" localSheetId="0">#REF!</definedName>
    <definedName name="_PR21">#REF!</definedName>
    <definedName name="_PR22" localSheetId="26">#REF!</definedName>
    <definedName name="_PR22" localSheetId="0">#REF!</definedName>
    <definedName name="_PR22">#REF!</definedName>
    <definedName name="_PR3" localSheetId="26">#REF!</definedName>
    <definedName name="_PR3" localSheetId="0">#REF!</definedName>
    <definedName name="_PR3">#REF!</definedName>
    <definedName name="_PR4" localSheetId="26">#REF!</definedName>
    <definedName name="_PR4" localSheetId="0">#REF!</definedName>
    <definedName name="_PR4">#REF!</definedName>
    <definedName name="_PR5" localSheetId="26">#REF!</definedName>
    <definedName name="_PR5" localSheetId="0">#REF!</definedName>
    <definedName name="_PR5">#REF!</definedName>
    <definedName name="_PR6" localSheetId="26">#REF!</definedName>
    <definedName name="_PR6" localSheetId="0">#REF!</definedName>
    <definedName name="_PR6">#REF!</definedName>
    <definedName name="_PR7" localSheetId="26">#REF!</definedName>
    <definedName name="_PR7" localSheetId="0">#REF!</definedName>
    <definedName name="_PR7">#REF!</definedName>
    <definedName name="_PR8" localSheetId="26">#REF!</definedName>
    <definedName name="_PR8" localSheetId="0">#REF!</definedName>
    <definedName name="_PR8">#REF!</definedName>
    <definedName name="_PR9" localSheetId="26">#REF!</definedName>
    <definedName name="_PR9" localSheetId="0">#REF!</definedName>
    <definedName name="_PR9">#REF!</definedName>
    <definedName name="_PrintBalSht">[5]BalSht!$B$1:$E$56,[5]BalSht!$H$1:$N$56,[5]BalSht!$H$57:$N$117,[5]BalSht!$H$118:$N$192,[5]BalSht!$H$195:$N$255</definedName>
    <definedName name="_PrintOBS" localSheetId="26">#REF!,#REF!</definedName>
    <definedName name="_PrintOBS" localSheetId="0">#REF!,#REF!</definedName>
    <definedName name="_PrintOBS">#REF!,#REF!</definedName>
    <definedName name="_tb12">[6]TB09!$A$3:$J$192</definedName>
    <definedName name="_zy500">'[2]0440'!$AY$1</definedName>
    <definedName name="a" localSheetId="26">'[7]Grouping-Qatar'!#REF!</definedName>
    <definedName name="a" localSheetId="18">'[8]2'!#REF!</definedName>
    <definedName name="a" localSheetId="0" hidden="1">{#N/A,#N/A,FALSE,"PPA";#N/A,#N/A,FALSE,"PSR";#N/A,#N/A,FALSE,"BS";#N/A,#N/A,FALSE,"P&amp;L";#N/A,#N/A,FALSE,"SCF"}</definedName>
    <definedName name="a" localSheetId="24" hidden="1">{#N/A,#N/A,FALSE,"PPA";#N/A,#N/A,FALSE,"PSR";#N/A,#N/A,FALSE,"BS";#N/A,#N/A,FALSE,"P&amp;L";#N/A,#N/A,FALSE,"SCF"}</definedName>
    <definedName name="a">'[8]2'!#REF!</definedName>
    <definedName name="A500A63">'[2]0440'!$A$63</definedName>
    <definedName name="AA">'[2]0440'!$BL$444</definedName>
    <definedName name="aaa" localSheetId="26">{"Client Name or Project Name"}</definedName>
    <definedName name="aaa" localSheetId="0">{"Client Name or Project Name"}</definedName>
    <definedName name="aaa">{"Client Name or Project Name"}</definedName>
    <definedName name="abc" localSheetId="26">#REF!</definedName>
    <definedName name="abc" localSheetId="0">#REF!</definedName>
    <definedName name="abc">#REF!</definedName>
    <definedName name="accjun">[9]Jun2000!$A$4:$F$182</definedName>
    <definedName name="account" localSheetId="0">#REF!</definedName>
    <definedName name="Account">'[10] '!$A$1:$A$65536</definedName>
    <definedName name="accounta">#REF!</definedName>
    <definedName name="ACT">'[11]FMS Act YTD 06'!$A$1:$E$72</definedName>
    <definedName name="ACTSNG" localSheetId="26">#REF!</definedName>
    <definedName name="ACTSNG" localSheetId="0">#REF!</definedName>
    <definedName name="ACTSNG">#REF!</definedName>
    <definedName name="Actual_closing">[12]Assumptions!$G$7</definedName>
    <definedName name="Actual_finclose">[12]Assumptions!$G$9</definedName>
    <definedName name="Actual_PCOD">[12]Assumptions!$G$10</definedName>
    <definedName name="actualfeb03">#REF!</definedName>
    <definedName name="adeekl" localSheetId="2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kl" localSheetId="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k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localSheetId="2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localSheetId="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ee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ADJ" localSheetId="26">[3]testing!#REF!</definedName>
    <definedName name="ADJ" localSheetId="0">[3]testing!#REF!</definedName>
    <definedName name="ADJ">[3]testing!#REF!</definedName>
    <definedName name="Adw">'[13]Adwec-up'!$A$11:$IV$1138</definedName>
    <definedName name="adwea">[9]Adwea!$A$11:$I$526</definedName>
    <definedName name="ADWEA2">[14]ADWEA2!$A$11:$IV$1106</definedName>
    <definedName name="Adwec">'[13]Adwec-up'!$A$11:$IV$1136</definedName>
    <definedName name="ahme" localSheetId="0" hidden="1">{#N/A,#N/A,FALSE,"PPA";#N/A,#N/A,FALSE,"PSR";#N/A,#N/A,FALSE,"BS";#N/A,#N/A,FALSE,"P&amp;L";#N/A,#N/A,FALSE,"SCF"}</definedName>
    <definedName name="ahme" localSheetId="24" hidden="1">{#N/A,#N/A,FALSE,"PPA";#N/A,#N/A,FALSE,"PSR";#N/A,#N/A,FALSE,"BS";#N/A,#N/A,FALSE,"P&amp;L";#N/A,#N/A,FALSE,"SCF"}</definedName>
    <definedName name="ahme" hidden="1">{#N/A,#N/A,FALSE,"PPA";#N/A,#N/A,FALSE,"PSR";#N/A,#N/A,FALSE,"BS";#N/A,#N/A,FALSE,"P&amp;L";#N/A,#N/A,FALSE,"SCF"}</definedName>
    <definedName name="ahmed" localSheetId="0" hidden="1">{#N/A,#N/A,FALSE,"PPA";#N/A,#N/A,FALSE,"PSR";#N/A,#N/A,FALSE,"BS";#N/A,#N/A,FALSE,"P&amp;L";#N/A,#N/A,FALSE,"SCF"}</definedName>
    <definedName name="ahmed" localSheetId="24" hidden="1">{#N/A,#N/A,FALSE,"PPA";#N/A,#N/A,FALSE,"PSR";#N/A,#N/A,FALSE,"BS";#N/A,#N/A,FALSE,"P&amp;L";#N/A,#N/A,FALSE,"SCF"}</definedName>
    <definedName name="AHMED">'[2]0440'!$AC$8203</definedName>
    <definedName name="AJSwitch">[15]Assumptions!$B$238</definedName>
    <definedName name="AllTables" localSheetId="26">{1}</definedName>
    <definedName name="AllTables" localSheetId="0">{1}</definedName>
    <definedName name="AllTables">{1}</definedName>
    <definedName name="already" localSheetId="26">#REF!</definedName>
    <definedName name="already" localSheetId="0">#REF!</definedName>
    <definedName name="already">#REF!</definedName>
    <definedName name="AMCIC" localSheetId="26">#REF!</definedName>
    <definedName name="AMCIC" localSheetId="0">#REF!</definedName>
    <definedName name="AMCIC">#REF!</definedName>
    <definedName name="AMCIC1" localSheetId="26">#REF!</definedName>
    <definedName name="AMCIC1" localSheetId="0">#REF!</definedName>
    <definedName name="AMCIC1">#REF!</definedName>
    <definedName name="Anal">OFFSET('[16]Mnth Anal'!$B$6,0,0,COUNTA('[16]Mnth Anal'!$A$6:$A$59990)-1,26)</definedName>
    <definedName name="april">#REF!</definedName>
    <definedName name="ARA_Threshold" localSheetId="26">[17]Lead!$O$2</definedName>
    <definedName name="ARA_Threshold" localSheetId="18">#REF!</definedName>
    <definedName name="ARA_Threshold" localSheetId="0">[18]Lead!#REF!</definedName>
    <definedName name="ARA_Threshold">#REF!</definedName>
    <definedName name="arab">[19]Consolidated!$A$11:$IV$1111</definedName>
    <definedName name="ARP_Threshold" localSheetId="26">[17]Lead!$N$2</definedName>
    <definedName name="ARP_Threshold" localSheetId="18">#REF!</definedName>
    <definedName name="ARP_Threshold" localSheetId="0">[18]Lead!#REF!</definedName>
    <definedName name="ARP_Threshold">#REF!</definedName>
    <definedName name="As_at_31_March_2000">#REF!</definedName>
    <definedName name="AS2DocOpenMode" hidden="1">"AS2DocumentEdit"</definedName>
    <definedName name="AS2LinkLS" localSheetId="26" hidden="1">#REF!</definedName>
    <definedName name="AS2LinkLS" localSheetId="0" hidden="1">#REF!</definedName>
    <definedName name="AS2LinkLS" hidden="1">#REF!</definedName>
    <definedName name="AS2ReportLS" hidden="1">1</definedName>
    <definedName name="AS2StaticLS" localSheetId="26" hidden="1">#REF!</definedName>
    <definedName name="AS2StaticLS" localSheetId="18" hidden="1">#REF!</definedName>
    <definedName name="AS2StaticLS" localSheetId="0" hidden="1">#REF!</definedName>
    <definedName name="AS2StaticLS" hidden="1">#REF!</definedName>
    <definedName name="AS2SyncStepLS" hidden="1">0</definedName>
    <definedName name="AS2TickmarkLS" localSheetId="26" hidden="1">#REF!</definedName>
    <definedName name="AS2TickmarkLS" localSheetId="18" hidden="1">#REF!</definedName>
    <definedName name="AS2TickmarkLS" localSheetId="0" hidden="1">#REF!</definedName>
    <definedName name="AS2TickmarkLS" hidden="1">#REF!</definedName>
    <definedName name="AS2VersionLS" hidden="1">300</definedName>
    <definedName name="asdasd" localSheetId="26" hidden="1">{"FORM1",#N/A,TRUE,"Revenue";"FORM1.1",#N/A,TRUE,"Revenue";"FORM1.2",#N/A,TRUE,"Revenue";"FORM2",#N/A,TRUE,"Revenue";"FORM2.1",#N/A,TRUE,"Revenue"}</definedName>
    <definedName name="asdasd" localSheetId="0" hidden="1">{"FORM1",#N/A,TRUE,"Revenue";"FORM1.1",#N/A,TRUE,"Revenue";"FORM1.2",#N/A,TRUE,"Revenue";"FORM2",#N/A,TRUE,"Revenue";"FORM2.1",#N/A,TRUE,"Revenue"}</definedName>
    <definedName name="asdasd" hidden="1">{"FORM1",#N/A,TRUE,"Revenue";"FORM1.1",#N/A,TRUE,"Revenue";"FORM1.2",#N/A,TRUE,"Revenue";"FORM2",#N/A,TRUE,"Revenue";"FORM2.1",#N/A,TRUE,"Revenue"}</definedName>
    <definedName name="asnaujaj">[18]Lead!#REF!</definedName>
    <definedName name="Assetclass">'[20]Asset Plan 4671'!$E$114:$E$132</definedName>
    <definedName name="Assets_old" localSheetId="26">#REF!</definedName>
    <definedName name="Assets_old" localSheetId="0">#REF!</definedName>
    <definedName name="Assets_old">#REF!</definedName>
    <definedName name="atpc">[9]Taweelah!$A$10:$I$526</definedName>
    <definedName name="AU_329" localSheetId="26">#REF!</definedName>
    <definedName name="AU_329" localSheetId="0">#REF!</definedName>
    <definedName name="AU_329">#REF!</definedName>
    <definedName name="AUG">'[21]Aug Bill'!$A$7:$E$64</definedName>
    <definedName name="avrg">[22]rates07!$B$2:$O$50</definedName>
    <definedName name="b" localSheetId="26">#REF!</definedName>
    <definedName name="b" localSheetId="0" hidden="1">{#N/A,#N/A,FALSE,"PPA";#N/A,#N/A,FALSE,"PSR";#N/A,#N/A,FALSE,"BS";#N/A,#N/A,FALSE,"P&amp;L";#N/A,#N/A,FALSE,"SCF"}</definedName>
    <definedName name="b" localSheetId="24" hidden="1">{#N/A,#N/A,FALSE,"PPA";#N/A,#N/A,FALSE,"PSR";#N/A,#N/A,FALSE,"BS";#N/A,#N/A,FALSE,"P&amp;L";#N/A,#N/A,FALSE,"SCF"}</definedName>
    <definedName name="b">#REF!</definedName>
    <definedName name="B.S" localSheetId="26">#REF!</definedName>
    <definedName name="B.S" localSheetId="0">#REF!</definedName>
    <definedName name="B.S">#REF!</definedName>
    <definedName name="B42L">'[2]0440'!$AT$1</definedName>
    <definedName name="bainounah">[9]Bainounah!$A$11:$J$504</definedName>
    <definedName name="BAL_SHT" localSheetId="26">#REF!</definedName>
    <definedName name="BAL_SHT" localSheetId="0">#REF!</definedName>
    <definedName name="BAL_SHT">#REF!</definedName>
    <definedName name="balance_credit">[23]Data!$D$2:$D$5040</definedName>
    <definedName name="balance_debit">[23]Data!$C$2:$C$5040</definedName>
    <definedName name="BALANCES" localSheetId="26">#REF!</definedName>
    <definedName name="BALANCES" localSheetId="0">#REF!</definedName>
    <definedName name="BALANCES">#REF!</definedName>
    <definedName name="balom">"133402"</definedName>
    <definedName name="BANKNAME">"B  L  O  M     B  A  N  K     s. a. l."</definedName>
    <definedName name="bbb" localSheetId="26">{"Client Name or Project Name"}</definedName>
    <definedName name="bbb" localSheetId="0">{"Client Name or Project Name"}</definedName>
    <definedName name="bbb">{"Client Name or Project Name"}</definedName>
    <definedName name="bcd" localSheetId="2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d" localSheetId="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cd"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benny">#REF!</definedName>
    <definedName name="BG_Del" hidden="1">15</definedName>
    <definedName name="BG_Ins" hidden="1">4</definedName>
    <definedName name="BG_Mod" hidden="1">6</definedName>
    <definedName name="BH">'[2]0440'!$B$1</definedName>
    <definedName name="BHidden">TRUE</definedName>
    <definedName name="blncshttyp" localSheetId="26">#REF!</definedName>
    <definedName name="blncshttyp" localSheetId="0">#REF!</definedName>
    <definedName name="blncshttyp">#REF!</definedName>
    <definedName name="BNE_MESSAGES_HIDDEN" localSheetId="26" hidden="1">#REF!</definedName>
    <definedName name="BNE_MESSAGES_HIDDEN" localSheetId="0" hidden="1">#REF!</definedName>
    <definedName name="BNE_MESSAGES_HIDDEN" hidden="1">#REF!</definedName>
    <definedName name="BookLocked">TRUE</definedName>
    <definedName name="BOR">'[2]0440'!$BF$209:$BJ$219</definedName>
    <definedName name="BORROWING">'[2]0440'!$BF$209:$BJ$221</definedName>
    <definedName name="Br_Wise_Cpty">[23]Data!$T$2:$T$5348</definedName>
    <definedName name="Branch">OFFSET([16]Branch!$A$5,0,0,COUNTA([16]Branch!$A$5:$A$59990)-1,COUNTA([16]Branch!$B$4:$AZ$4)+7)</definedName>
    <definedName name="Brch">[16]Inf!$H$3:$I$17</definedName>
    <definedName name="bridge_comt">[12]Assumptions!$Q$38</definedName>
    <definedName name="bridge_loan">[12]Assumptions!$Q$28</definedName>
    <definedName name="bridge_tenor">[12]Assumptions!$U$28</definedName>
    <definedName name="BRNCHCD">"      "</definedName>
    <definedName name="BRNCHDSCRP">"                                                 "</definedName>
    <definedName name="BS">[5]BalSht!$A$1:$G$53,[5]BalSht!$N$16,[5]BalSht!$H$1:$N$117,[5]BalSht!$I$118,[5]BalSht!$H$118:$N$192,[5]BalSht!$H$195:$N$255</definedName>
    <definedName name="BS_1">"A4:I25"</definedName>
    <definedName name="BS_2">"A32:I52"</definedName>
    <definedName name="BS_3">"A58:I73"</definedName>
    <definedName name="BS_4">"A81:I111"</definedName>
    <definedName name="BS_5">"A117:I143"</definedName>
    <definedName name="BS_6">"A147:I181"</definedName>
    <definedName name="BS_7">"A188:I227"</definedName>
    <definedName name="BS_8">"A233:I250"</definedName>
    <definedName name="BS_9">"A256:I291"</definedName>
    <definedName name="bscode">'[24]Map-TB LN'!$G$10:$G$197</definedName>
    <definedName name="BSheet" localSheetId="26">#REF!,#REF!,#REF!,#REF!,#REF!</definedName>
    <definedName name="BSheet" localSheetId="0">#REF!,#REF!,#REF!,#REF!,#REF!</definedName>
    <definedName name="BSheet">#REF!,#REF!,#REF!,#REF!,#REF!</definedName>
    <definedName name="BSRATIO" localSheetId="26">#REF!</definedName>
    <definedName name="BSRATIO" localSheetId="0">#REF!</definedName>
    <definedName name="BSRATIO">#REF!</definedName>
    <definedName name="Cap_others" localSheetId="26">#REF!</definedName>
    <definedName name="Cap_others" localSheetId="0">#REF!</definedName>
    <definedName name="Cap_others">#REF!</definedName>
    <definedName name="CARD" localSheetId="26">#REF!</definedName>
    <definedName name="CARD" localSheetId="0">#REF!</definedName>
    <definedName name="CARD">#REF!</definedName>
    <definedName name="carine">"20"</definedName>
    <definedName name="Cash" localSheetId="26">#REF!</definedName>
    <definedName name="Cash" localSheetId="0">#REF!</definedName>
    <definedName name="Cash">#REF!</definedName>
    <definedName name="category">#REF!</definedName>
    <definedName name="CC">[16]Inf!$E$3:$F$42</definedName>
    <definedName name="CEILING">'[2]0440'!$CH$155:$CH$210</definedName>
    <definedName name="CHECK" localSheetId="26">#REF!</definedName>
    <definedName name="CHECK" localSheetId="0">#REF!</definedName>
    <definedName name="CHECK">#REF!</definedName>
    <definedName name="codes" localSheetId="26">#REF!</definedName>
    <definedName name="codes" localSheetId="0">#REF!</definedName>
    <definedName name="codes">#REF!</definedName>
    <definedName name="CodesQ4" localSheetId="26">#REF!</definedName>
    <definedName name="CodesQ4" localSheetId="0">#REF!</definedName>
    <definedName name="CodesQ4">#REF!</definedName>
    <definedName name="Commercial_Name">'[25]Form K1'!$E$12</definedName>
    <definedName name="company">'[22]all companies'!$E$10:$G$300</definedName>
    <definedName name="Company_Name" hidden="1">[26]Settings!$C$56</definedName>
    <definedName name="CompYear" hidden="1">[26]Settings!$C$61</definedName>
    <definedName name="con" localSheetId="26">{"Client Name or Project Name"}</definedName>
    <definedName name="con" localSheetId="0">{"Client Name or Project Name"}</definedName>
    <definedName name="con">{"Client Name or Project Name"}</definedName>
    <definedName name="CONS" localSheetId="26">#REF!</definedName>
    <definedName name="CONS" localSheetId="0">#REF!</definedName>
    <definedName name="CONS">#REF!</definedName>
    <definedName name="Consol" localSheetId="26">{"Client Name or Project Name"}</definedName>
    <definedName name="Consol" localSheetId="0">{"Client Name or Project Name"}</definedName>
    <definedName name="Consol">{"Client Name or Project Name"}</definedName>
    <definedName name="consol." localSheetId="26">{"Client Name or Project Name"}</definedName>
    <definedName name="consol." localSheetId="0">{"Client Name or Project Name"}</definedName>
    <definedName name="consol.">{"Client Name or Project Name"}</definedName>
    <definedName name="Consol.." localSheetId="26">{"Client Name or Project Name"}</definedName>
    <definedName name="Consol.." localSheetId="0">{"Client Name or Project Name"}</definedName>
    <definedName name="Consol..">{"Client Name or Project Name"}</definedName>
    <definedName name="ConsolEx" localSheetId="26">{"Client Name or Project Name"}</definedName>
    <definedName name="ConsolEx" localSheetId="0">{"Client Name or Project Name"}</definedName>
    <definedName name="ConsolEx">{"Client Name or Project Name"}</definedName>
    <definedName name="ConsolExpenses" localSheetId="26">{"Client Name or Project Name"}</definedName>
    <definedName name="ConsolExpenses" localSheetId="0">{"Client Name or Project Name"}</definedName>
    <definedName name="ConsolExpenses">{"Client Name or Project Name"}</definedName>
    <definedName name="Consolid" localSheetId="26">{"Client Name or Project Name"}</definedName>
    <definedName name="Consolid" localSheetId="0">{"Client Name or Project Name"}</definedName>
    <definedName name="Consolid">{"Client Name or Project Name"}</definedName>
    <definedName name="Consolida" localSheetId="26">{"Client Name or Project Name"}</definedName>
    <definedName name="Consolida" localSheetId="0">{"Client Name or Project Name"}</definedName>
    <definedName name="Consolida">{"Client Name or Project Name"}</definedName>
    <definedName name="Consolidate" localSheetId="26">{"Client Name or Project Name"}</definedName>
    <definedName name="Consolidate" localSheetId="0">{"Client Name or Project Name"}</definedName>
    <definedName name="Consolidate">{"Client Name or Project Name"}</definedName>
    <definedName name="Consolidated" localSheetId="26">{"Client Name or Project Name"}</definedName>
    <definedName name="Consolidated" localSheetId="0">{"Client Name or Project Name"}</definedName>
    <definedName name="Consolidated">{"Client Name or Project Name"}</definedName>
    <definedName name="Consolidated.." localSheetId="26">{"Client Name or Project Name"}</definedName>
    <definedName name="Consolidated.." localSheetId="0">{"Client Name or Project Name"}</definedName>
    <definedName name="Consolidated..">{"Client Name or Project Name"}</definedName>
    <definedName name="ConsolidatedEx" localSheetId="26">{"Client Name or Project Name"}</definedName>
    <definedName name="ConsolidatedEx" localSheetId="0">{"Client Name or Project Name"}</definedName>
    <definedName name="ConsolidatedEx">{"Client Name or Project Name"}</definedName>
    <definedName name="ConsolidatedExp" localSheetId="26">{"Client Name or Project Name"}</definedName>
    <definedName name="ConsolidatedExp" localSheetId="0">{"Client Name or Project Name"}</definedName>
    <definedName name="ConsolidatedExp">{"Client Name or Project Name"}</definedName>
    <definedName name="consolidea" localSheetId="26">{"Client Name or Project Name"}</definedName>
    <definedName name="consolidea" localSheetId="0">{"Client Name or Project Name"}</definedName>
    <definedName name="consolidea">{"Client Name or Project Name"}</definedName>
    <definedName name="ConsolInfra" localSheetId="26">{"Client Name or Project Name"}</definedName>
    <definedName name="ConsolInfra" localSheetId="0">{"Client Name or Project Name"}</definedName>
    <definedName name="ConsolInfra">{"Client Name or Project Name"}</definedName>
    <definedName name="Country">#REF!</definedName>
    <definedName name="CPNMB">"1"</definedName>
    <definedName name="Credit">'[10] '!$E$1:$E$65536</definedName>
    <definedName name="csDesignMode">1</definedName>
    <definedName name="CURMTH">[27]DATES!$B$6</definedName>
    <definedName name="Currency">[28]Menu!$C$11</definedName>
    <definedName name="CurrYear" hidden="1">[26]Settings!$C$60</definedName>
    <definedName name="Cust">[29]Cust!$A$2:$A$224</definedName>
    <definedName name="Cust_deposit" localSheetId="26">#REF!</definedName>
    <definedName name="Cust_deposit" localSheetId="0">#REF!</definedName>
    <definedName name="Cust_deposit">#REF!</definedName>
    <definedName name="DAILY">'[2]0440'!$AU$156:$BZ$403</definedName>
    <definedName name="dasds" localSheetId="2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ds" localSheetId="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sd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ata">OFFSET([16]Data!$A$1,0,0,COUNTA([16]Data!$A$1:$A$46880),10)</definedName>
    <definedName name="Data.Next" localSheetId="26">#REF!</definedName>
    <definedName name="Data.Next" localSheetId="0">#REF!</definedName>
    <definedName name="Data.Next">#REF!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 localSheetId="26">#REF!</definedName>
    <definedName name="_xlnm.Database" localSheetId="0">#REF!</definedName>
    <definedName name="_xlnm.Database">#REF!</definedName>
    <definedName name="DataType">[30]Menu!$A$2</definedName>
    <definedName name="date" localSheetId="26">[16]Data!#REF!</definedName>
    <definedName name="date" localSheetId="0">[16]Data!#REF!</definedName>
    <definedName name="date">[16]Data!#REF!</definedName>
    <definedName name="DATE1">"    8/02/29"</definedName>
    <definedName name="Days_libor">[12]Assumptions!$R$58</definedName>
    <definedName name="dc" localSheetId="2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 localSheetId="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c"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ebit">'[10] '!$D$1:$D$65536</definedName>
    <definedName name="Dec.95" localSheetId="26">#REF!</definedName>
    <definedName name="Dec.95" localSheetId="0">#REF!</definedName>
    <definedName name="Dec.95">#REF!</definedName>
    <definedName name="DEPO" localSheetId="26">#REF!</definedName>
    <definedName name="DEPO" localSheetId="0">#REF!</definedName>
    <definedName name="DEPO">#REF!</definedName>
    <definedName name="desal_lds">[12]Assumptions!$G$122</definedName>
    <definedName name="Destination_LEs_for_Clearing_Centers" localSheetId="26">#REF!</definedName>
    <definedName name="Destination_LEs_for_Clearing_Centers" localSheetId="0">#REF!</definedName>
    <definedName name="Destination_LEs_for_Clearing_Centers">#REF!</definedName>
    <definedName name="dis" localSheetId="2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 localSheetId="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s"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Division">[28]Menu!$C$10</definedName>
    <definedName name="DTC_Info" localSheetId="26">#REF!</definedName>
    <definedName name="DTC_Info" localSheetId="0">#REF!</definedName>
    <definedName name="DTC_Info">#REF!</definedName>
    <definedName name="Due_from_banks" localSheetId="26">#REF!</definedName>
    <definedName name="Due_from_banks" localSheetId="0">#REF!</definedName>
    <definedName name="Due_from_banks">#REF!</definedName>
    <definedName name="Due_to_banks" localSheetId="26">#REF!</definedName>
    <definedName name="Due_to_banks" localSheetId="0">#REF!</definedName>
    <definedName name="Due_to_banks">#REF!</definedName>
    <definedName name="DVNAM">"PRINTER"</definedName>
    <definedName name="DVTYP">"PRINTER"</definedName>
    <definedName name="EC">#REF!</definedName>
    <definedName name="eight" localSheetId="26">#REF!</definedName>
    <definedName name="eight" localSheetId="0">#REF!</definedName>
    <definedName name="eight">#REF!</definedName>
    <definedName name="End_Bal">'[10] '!$F$1:$F$65536</definedName>
    <definedName name="End_of_PWPA">[31]Assumptions!$G$11</definedName>
    <definedName name="eom">[22]rates07!$B$51:$N$100</definedName>
    <definedName name="EPC_inc">[12]Sensitivity!$D$22</definedName>
    <definedName name="EXP_1" localSheetId="26">#REF!</definedName>
    <definedName name="EXP_1" localSheetId="0">#REF!</definedName>
    <definedName name="EXP_1">#REF!</definedName>
    <definedName name="EXP_2" localSheetId="26">#REF!</definedName>
    <definedName name="EXP_2" localSheetId="0">#REF!</definedName>
    <definedName name="EXP_2">#REF!</definedName>
    <definedName name="Expenses">[16]Inf!$B$3:$C$331</definedName>
    <definedName name="ExpensesConsol" localSheetId="26">{"Client Name or Project Name"}</definedName>
    <definedName name="ExpensesConsol" localSheetId="0">{"Client Name or Project Name"}</definedName>
    <definedName name="ExpensesConsol">{"Client Name or Project Name"}</definedName>
    <definedName name="F.A" localSheetId="26">#REF!</definedName>
    <definedName name="F.A" localSheetId="0">#REF!</definedName>
    <definedName name="F.A">#REF!</definedName>
    <definedName name="FA" localSheetId="26" hidden="1">{"FORM17",#N/A,FALSE,"Commission1";"FORM17.1",#N/A,FALSE,"Commission2"}</definedName>
    <definedName name="FA" localSheetId="0" hidden="1">{"FORM17",#N/A,FALSE,"Commission1";"FORM17.1",#N/A,FALSE,"Commission2"}</definedName>
    <definedName name="FA" hidden="1">{"FORM17",#N/A,FALSE,"Commission1";"FORM17.1",#N/A,FALSE,"Commission2"}</definedName>
    <definedName name="FA_C">#REF!</definedName>
    <definedName name="FB">'[32]Feb Billing'!$A$7:$E$56</definedName>
    <definedName name="fdcunit">"E01UK"</definedName>
    <definedName name="fds" localSheetId="26">#REF!</definedName>
    <definedName name="fds" localSheetId="0">#REF!</definedName>
    <definedName name="fds">#REF!</definedName>
    <definedName name="fdsa" localSheetId="26">#REF!</definedName>
    <definedName name="fdsa" localSheetId="0">#REF!</definedName>
    <definedName name="fdsa">#REF!</definedName>
    <definedName name="febctd">#REF!</definedName>
    <definedName name="Fiscal_Number">'[25]Form K1'!$R$10</definedName>
    <definedName name="five" localSheetId="26">#REF!</definedName>
    <definedName name="five" localSheetId="0">#REF!</definedName>
    <definedName name="five">#REF!</definedName>
    <definedName name="fmscost">#REF!</definedName>
    <definedName name="fmsmaractual">#REF!</definedName>
    <definedName name="FMTH">[27]DATES!$C$6</definedName>
    <definedName name="FMTYP">"*STD"</definedName>
    <definedName name="FOHcode">'[33]FOH LN'!$H$4:$H$500</definedName>
    <definedName name="ForeignerShareholding" localSheetId="26">'[17]2'!$K$45</definedName>
    <definedName name="ForeignerShareholding" localSheetId="18">'[34]2'!#REF!</definedName>
    <definedName name="ForeignerShareholding" localSheetId="0">'[34]2'!#REF!</definedName>
    <definedName name="ForeignerShareholding">'[34]2'!#REF!</definedName>
    <definedName name="FORM_IX">'[2]0440'!$E$403</definedName>
    <definedName name="FORMX">'[2]0440'!$E$403</definedName>
    <definedName name="four" localSheetId="26">#REF!</definedName>
    <definedName name="four" localSheetId="0">#REF!</definedName>
    <definedName name="four">#REF!</definedName>
    <definedName name="FUNCTIONALCURRENCY1">[35]CRITERIA1!$B$33</definedName>
    <definedName name="FX" localSheetId="26">#REF!</definedName>
    <definedName name="FX" localSheetId="0">#REF!</definedName>
    <definedName name="FX">#REF!</definedName>
    <definedName name="FYTD">#REF!</definedName>
    <definedName name="G" localSheetId="26"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 localSheetId="0"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gaactprop">#REF!</definedName>
    <definedName name="gaamar">#REF!</definedName>
    <definedName name="gaapr">#REF!</definedName>
    <definedName name="GACode">'[33]G &amp; A LN'!$H$4:$H$300</definedName>
    <definedName name="gactd">#REF!</definedName>
    <definedName name="gafeb">#REF!</definedName>
    <definedName name="gajun04">#REF!</definedName>
    <definedName name="gamar">#REF!</definedName>
    <definedName name="gamay">#REF!</definedName>
    <definedName name="ganda">#REF!</definedName>
    <definedName name="gaprop">#REF!</definedName>
    <definedName name="gaproposal">#REF!</definedName>
    <definedName name="Gesellschaft" localSheetId="26">#REF!</definedName>
    <definedName name="Gesellschaft" localSheetId="0">#REF!</definedName>
    <definedName name="Gesellschaft">#REF!</definedName>
    <definedName name="GiveAccess">FALSE</definedName>
    <definedName name="grp">#REF!</definedName>
    <definedName name="hjk" localSheetId="26" hidden="1">{"FORM16",#N/A,TRUE,"Personnel1";"FORM16.2",#N/A,TRUE,"Personnel2";"FORM16.2",#N/A,TRUE,"Personnel3";"FORM16.3",#N/A,TRUE,"Personnel4";"FORM16.4",#N/A,TRUE,"Personnel5"}</definedName>
    <definedName name="hjk" localSheetId="0" hidden="1">{"FORM16",#N/A,TRUE,"Personnel1";"FORM16.2",#N/A,TRUE,"Personnel2";"FORM16.2",#N/A,TRUE,"Personnel3";"FORM16.3",#N/A,TRUE,"Personnel4";"FORM16.4",#N/A,TRUE,"Personnel5"}</definedName>
    <definedName name="hjk" hidden="1">{"FORM16",#N/A,TRUE,"Personnel1";"FORM16.2",#N/A,TRUE,"Personnel2";"FORM16.2",#N/A,TRUE,"Personnel3";"FORM16.3",#N/A,TRUE,"Personnel4";"FORM16.4",#N/A,TRUE,"Personnel5"}</definedName>
    <definedName name="HOEXP" localSheetId="26">#REF!</definedName>
    <definedName name="HOEXP" localSheetId="0">#REF!</definedName>
    <definedName name="HOEXP">#REF!</definedName>
    <definedName name="hrhpropmar">#REF!</definedName>
    <definedName name="HTML_CodePage" hidden="1">936</definedName>
    <definedName name="HTML_Control" localSheetId="24" hidden="1">{"'报表'!$F$15"}</definedName>
    <definedName name="HTML_Control" hidden="1">{"'报表'!$F$15"}</definedName>
    <definedName name="HTML_Description" hidden="1">""</definedName>
    <definedName name="HTML_Email" hidden="1">""</definedName>
    <definedName name="HTML_Header" hidden="1">"报表"</definedName>
    <definedName name="HTML_LastUpdate" hidden="1">"03-2-13"</definedName>
    <definedName name="HTML_LineAfter" hidden="1">FALSE</definedName>
    <definedName name="HTML_LineBefore" hidden="1">FALSE</definedName>
    <definedName name="HTML_Name" hidden="1">"tjd"</definedName>
    <definedName name="HTML_OBDlg2" hidden="1">TRUE</definedName>
    <definedName name="HTML_OBDlg4" hidden="1">TRUE</definedName>
    <definedName name="HTML_OS" hidden="1">0</definedName>
    <definedName name="HTML_PathFile" hidden="1">"C:\My Documents\MyHTML.htm"</definedName>
    <definedName name="HTML_Title" hidden="1">"1月"</definedName>
    <definedName name="Infra" localSheetId="26">{"Client Name or Project Name"}</definedName>
    <definedName name="Infra" localSheetId="0">{"Client Name or Project Name"}</definedName>
    <definedName name="Infra">{"Client Name or Project Name"}</definedName>
    <definedName name="InfraCon" localSheetId="26">{"Client Name or Project Name"}</definedName>
    <definedName name="InfraCon" localSheetId="0">{"Client Name or Project Name"}</definedName>
    <definedName name="InfraCon">{"Client Name or Project Name"}</definedName>
    <definedName name="InfraConsol" localSheetId="26">{"Client Name or Project Name"}</definedName>
    <definedName name="InfraConsol" localSheetId="0">{"Client Name or Project Name"}</definedName>
    <definedName name="InfraConsol">{"Client Name or Project Name"}</definedName>
    <definedName name="InfraConsolid" localSheetId="26">{"Client Name or Project Name"}</definedName>
    <definedName name="InfraConsolid" localSheetId="0">{"Client Name or Project Name"}</definedName>
    <definedName name="InfraConsolid">{"Client Name or Project Name"}</definedName>
    <definedName name="InfraCS" localSheetId="26">{"Client Name or Project Name"}</definedName>
    <definedName name="InfraCS" localSheetId="0">{"Client Name or Project Name"}</definedName>
    <definedName name="InfraCS">{"Client Name or Project Name"}</definedName>
    <definedName name="InfraFCG" localSheetId="26">{"Client Name or Project Name"}</definedName>
    <definedName name="InfraFCG" localSheetId="0">{"Client Name or Project Name"}</definedName>
    <definedName name="InfraFCG">{"Client Name or Project Name"}</definedName>
    <definedName name="InfraFirmMngt" localSheetId="26">{"Client Name or Project Name"}</definedName>
    <definedName name="InfraFirmMngt" localSheetId="0">{"Client Name or Project Name"}</definedName>
    <definedName name="InfraFirmMngt">{"Client Name or Project Name"}</definedName>
    <definedName name="InfraHR" localSheetId="26">{"Client Name or Project Name"}</definedName>
    <definedName name="InfraHR" localSheetId="0">{"Client Name or Project Name"}</definedName>
    <definedName name="InfraHR">{"Client Name or Project Name"}</definedName>
    <definedName name="InfraIT" localSheetId="26">{"Client Name or Project Name"}</definedName>
    <definedName name="InfraIT" localSheetId="0">{"Client Name or Project Name"}</definedName>
    <definedName name="InfraIT">{"Client Name or Project Name"}</definedName>
    <definedName name="InfraOps" localSheetId="26">{"Client Name or Project Name"}</definedName>
    <definedName name="InfraOps" localSheetId="0">{"Client Name or Project Name"}</definedName>
    <definedName name="InfraOps">{"Client Name or Project Name"}</definedName>
    <definedName name="InfraRisk" localSheetId="26">{"Client Name or Project Name"}</definedName>
    <definedName name="InfraRisk" localSheetId="0">{"Client Name or Project Name"}</definedName>
    <definedName name="InfraRisk">{"Client Name or Project Name"}</definedName>
    <definedName name="InfraServices" localSheetId="26">{"Client Name or Project Name"}</definedName>
    <definedName name="InfraServices" localSheetId="0">{"Client Name or Project Name"}</definedName>
    <definedName name="InfraServices">{"Client Name or Project Name"}</definedName>
    <definedName name="Infrastructure" localSheetId="26">{"Client Name or Project Name"}</definedName>
    <definedName name="Infrastructure" localSheetId="0">{"Client Name or Project Name"}</definedName>
    <definedName name="Infrastructure">{"Client Name or Project Name"}</definedName>
    <definedName name="INP_ASSETS" localSheetId="26">#REF!</definedName>
    <definedName name="INP_ASSETS" localSheetId="0">#REF!</definedName>
    <definedName name="INP_ASSETS">#REF!</definedName>
    <definedName name="INP_LIAB" localSheetId="26">#REF!</definedName>
    <definedName name="INP_LIAB" localSheetId="0">#REF!</definedName>
    <definedName name="INP_LIAB">#REF!</definedName>
    <definedName name="INPUT">'[2]0440'!$AC$8162:$DL$16387</definedName>
    <definedName name="INSERT1" localSheetId="26">#REF!</definedName>
    <definedName name="INSERT1" localSheetId="0">#REF!</definedName>
    <definedName name="INSERT1">#REF!</definedName>
    <definedName name="INSERT2" localSheetId="26">#REF!</definedName>
    <definedName name="INSERT2" localSheetId="0">#REF!</definedName>
    <definedName name="INSERT2">#REF!</definedName>
    <definedName name="INSERT3" localSheetId="26">#REF!</definedName>
    <definedName name="INSERT3" localSheetId="0">#REF!</definedName>
    <definedName name="INSERT3">#REF!</definedName>
    <definedName name="INSERT4" localSheetId="26">#REF!</definedName>
    <definedName name="INSERT4" localSheetId="0">#REF!</definedName>
    <definedName name="INSERT4">#REF!</definedName>
    <definedName name="INSERT5" localSheetId="26">#REF!</definedName>
    <definedName name="INSERT5" localSheetId="0">#REF!</definedName>
    <definedName name="INSERT5">#REF!</definedName>
    <definedName name="Int_expenditure" localSheetId="26">#REF!</definedName>
    <definedName name="Int_expenditure" localSheetId="0">#REF!</definedName>
    <definedName name="Int_expenditure">#REF!</definedName>
    <definedName name="Interest_income" localSheetId="26">#REF!</definedName>
    <definedName name="Interest_income" localSheetId="0">#REF!</definedName>
    <definedName name="Interest_income">#REF!</definedName>
    <definedName name="INVEST">"    7/06/30"</definedName>
    <definedName name="Invest_sec." localSheetId="26">#REF!</definedName>
    <definedName name="Invest_sec." localSheetId="0">#REF!</definedName>
    <definedName name="Invest_sec.">#REF!</definedName>
    <definedName name="investj">"JAMALFAFGL"</definedName>
    <definedName name="INVST" localSheetId="26">#REF!</definedName>
    <definedName name="INVST" localSheetId="0">#REF!</definedName>
    <definedName name="INVST">#REF!</definedName>
    <definedName name="IQ_CH">110000</definedName>
    <definedName name="IQ_CQ">5000</definedName>
    <definedName name="IQ_CY">10000</definedName>
    <definedName name="IQ_DAILY">500000</definedName>
    <definedName name="IQ_FH">100000</definedName>
    <definedName name="IQ_FQ">500</definedName>
    <definedName name="IQ_FY">1000</definedName>
    <definedName name="IQ_LTM">2000</definedName>
    <definedName name="IQ_MONTH">15000</definedName>
    <definedName name="IQ_NTM">6000</definedName>
    <definedName name="IQ_WEEK">50000</definedName>
    <definedName name="IQ_YTD">3000</definedName>
    <definedName name="IR_inc1">[12]Sensitivity!$H$23</definedName>
    <definedName name="IS" localSheetId="26">#REF!</definedName>
    <definedName name="IS" localSheetId="0">#REF!</definedName>
    <definedName name="IS">#REF!</definedName>
    <definedName name="islamic_comt">[12]Assumptions!$Q$40</definedName>
    <definedName name="islamic_mgn1">[12]Assumptions!$R$40</definedName>
    <definedName name="islamic_mgn2">[12]Assumptions!$S$40</definedName>
    <definedName name="Islamic_Tranche">[12]Assumptions!$Q$30</definedName>
    <definedName name="ivcode">'[24]Map-TB IV'!$K$9:$K$150</definedName>
    <definedName name="ivytd">'[24]Map-TB IV'!$J$9:$J$150</definedName>
    <definedName name="JAN">[36]Jan!$A$7:$M$61</definedName>
    <definedName name="jbic_comt">[12]Assumptions!$Q$39</definedName>
    <definedName name="JBIC_Facility">[12]Assumptions!$Q$29</definedName>
    <definedName name="jbic_mgn1">[12]Assumptions!$R$39</definedName>
    <definedName name="jbic_mgn2">[12]Assumptions!$S$39</definedName>
    <definedName name="JBNAM">"PRBKDUALBL"</definedName>
    <definedName name="JBNMB">"669622"</definedName>
    <definedName name="jhjh" localSheetId="26">#REF!</definedName>
    <definedName name="jhjh" localSheetId="0">#REF!</definedName>
    <definedName name="jhjh">#REF!</definedName>
    <definedName name="June">"50"</definedName>
    <definedName name="junecost">#REF!</definedName>
    <definedName name="junega">#REF!</definedName>
    <definedName name="junehrh">#REF!</definedName>
    <definedName name="L_AcctDes" localSheetId="26">#REF!</definedName>
    <definedName name="L_AcctDes" localSheetId="0">#REF!</definedName>
    <definedName name="L_AcctDes">#REF!</definedName>
    <definedName name="L_Adjust" localSheetId="26">[37]Links!$H$1:$H$65536</definedName>
    <definedName name="L_Adjust" localSheetId="0">[38]Links!$H:$H</definedName>
    <definedName name="L_Adjust">[39]Links!$H$1:$H$65536</definedName>
    <definedName name="L_Adjust_GT" localSheetId="26">#REF!</definedName>
    <definedName name="L_Adjust_GT" localSheetId="0">#REF!</definedName>
    <definedName name="L_Adjust_GT">#REF!</definedName>
    <definedName name="L_AJE_Tot" localSheetId="26">[37]Links!$G$1:$G$65536</definedName>
    <definedName name="L_AJE_Tot" localSheetId="0">[38]Links!$G:$G</definedName>
    <definedName name="L_AJE_Tot">[39]Links!$G$1:$G$65536</definedName>
    <definedName name="L_AJE_Tot_GT" localSheetId="26">#REF!</definedName>
    <definedName name="L_AJE_Tot_GT" localSheetId="0">#REF!</definedName>
    <definedName name="L_AJE_Tot_GT">#REF!</definedName>
    <definedName name="L_CompNum" localSheetId="26">#REF!</definedName>
    <definedName name="L_CompNum" localSheetId="0">#REF!</definedName>
    <definedName name="L_CompNum">#REF!</definedName>
    <definedName name="L_CY_Beg" localSheetId="26">[37]Links!$F$1:$F$65536</definedName>
    <definedName name="L_CY_Beg" localSheetId="0">[38]Links!$F:$F</definedName>
    <definedName name="L_CY_Beg">[39]Links!$F$1:$F$65536</definedName>
    <definedName name="L_CY_Beg_GT" localSheetId="26">#REF!</definedName>
    <definedName name="L_CY_Beg_GT" localSheetId="0">#REF!</definedName>
    <definedName name="L_CY_Beg_GT">#REF!</definedName>
    <definedName name="L_CY_End" localSheetId="26">[37]Links!$J$1:$J$65536</definedName>
    <definedName name="L_CY_End" localSheetId="0">[38]Links!$J:$J</definedName>
    <definedName name="L_CY_End">[39]Links!$J$1:$J$65536</definedName>
    <definedName name="L_CY_End_GT" localSheetId="26">#REF!</definedName>
    <definedName name="L_CY_End_GT" localSheetId="0">#REF!</definedName>
    <definedName name="L_CY_End_GT">#REF!</definedName>
    <definedName name="L_GrpNum" localSheetId="26">#REF!</definedName>
    <definedName name="L_GrpNum" localSheetId="0">#REF!</definedName>
    <definedName name="L_GrpNum">#REF!</definedName>
    <definedName name="L_Headings" localSheetId="26">#REF!</definedName>
    <definedName name="L_Headings" localSheetId="0">#REF!</definedName>
    <definedName name="L_Headings">#REF!</definedName>
    <definedName name="L_KeyValue" localSheetId="26">#REF!</definedName>
    <definedName name="L_KeyValue" localSheetId="0">#REF!</definedName>
    <definedName name="L_KeyValue">#REF!</definedName>
    <definedName name="L_PY_End" localSheetId="26">[37]Links!$K$1:$K$65536</definedName>
    <definedName name="L_PY_End" localSheetId="0">[38]Links!$K:$K</definedName>
    <definedName name="L_PY_End">[39]Links!$K$1:$K$65536</definedName>
    <definedName name="L_PY_End_GT" localSheetId="26">#REF!</definedName>
    <definedName name="L_PY_End_GT" localSheetId="0">#REF!</definedName>
    <definedName name="L_PY_End_GT">#REF!</definedName>
    <definedName name="L_RJE_Tot" localSheetId="26">[37]Links!$I$1:$I$65536</definedName>
    <definedName name="L_RJE_Tot" localSheetId="0">[38]Links!$I:$I</definedName>
    <definedName name="L_RJE_Tot">[39]Links!$I$1:$I$65536</definedName>
    <definedName name="L_RJE_Tot_GT" localSheetId="26">#REF!</definedName>
    <definedName name="L_RJE_Tot_GT" localSheetId="0">#REF!</definedName>
    <definedName name="L_RJE_Tot_GT">#REF!</definedName>
    <definedName name="L_RowNum" localSheetId="26">#REF!</definedName>
    <definedName name="L_RowNum" localSheetId="0">#REF!</definedName>
    <definedName name="L_RowNum">#REF!</definedName>
    <definedName name="legal_reserve">[31]Assumptions!$T$88</definedName>
    <definedName name="less">#REF!</definedName>
    <definedName name="LIQUIDITY">'[2]0440'!$AU$156:$BD$356</definedName>
    <definedName name="List_LevelAssurance">'[40]Drop Down'!$B$2:$B$5</definedName>
    <definedName name="List_TypeProcedure">'[40]Drop Down'!$A$2:$A$7</definedName>
    <definedName name="List1">[41]MetaData!$A$87:$A$88</definedName>
    <definedName name="Load_power">[12]Assumptions!$N$134</definedName>
    <definedName name="load_water">[12]Assumptions!$N$135</definedName>
    <definedName name="Loans_advances" localSheetId="26">#REF!</definedName>
    <definedName name="Loans_advances" localSheetId="0">#REF!</definedName>
    <definedName name="Loans_advances">#REF!</definedName>
    <definedName name="m113act">#REF!</definedName>
    <definedName name="m113apr">#REF!</definedName>
    <definedName name="m113ctd">#REF!</definedName>
    <definedName name="m113jun">#REF!</definedName>
    <definedName name="m113mar">#REF!</definedName>
    <definedName name="m113prop">#REF!</definedName>
    <definedName name="MAR">'[32]Mar Billing (2)'!$A$7:$G$59</definedName>
    <definedName name="march">#REF!</definedName>
    <definedName name="marchg">#REF!</definedName>
    <definedName name="master" localSheetId="26">#REF!</definedName>
    <definedName name="master" localSheetId="0">#REF!</definedName>
    <definedName name="master">#REF!</definedName>
    <definedName name="mayact">#REF!</definedName>
    <definedName name="maym113">#REF!</definedName>
    <definedName name="maymay">#REF!</definedName>
    <definedName name="mayytd">#REF!</definedName>
    <definedName name="misc" localSheetId="26">{"Client Name or Project Name"}</definedName>
    <definedName name="misc" localSheetId="0">{"Client Name or Project Name"}</definedName>
    <definedName name="misc">{"Client Name or Project Name"}</definedName>
    <definedName name="movea">#REF!</definedName>
    <definedName name="movep">#REF!</definedName>
    <definedName name="MRP">'[42]COMB PRPL'!$A$6:$U$138</definedName>
    <definedName name="MTD" localSheetId="26">OFFSET(#REF!,0,0,COUNTA(#REF!)-1,COUNTA(#REF!)+1)</definedName>
    <definedName name="MTD" localSheetId="0">OFFSET(#REF!,0,0,COUNTA(#REF!)-1,COUNTA(#REF!)+1)</definedName>
    <definedName name="MTD">OFFSET(#REF!,0,0,COUNTA(#REF!)-1,COUNTA(#REF!)+1)</definedName>
    <definedName name="name" localSheetId="26">{"Client Name or Project Name"}</definedName>
    <definedName name="name" localSheetId="0">{"Client Name or Project Name"}</definedName>
    <definedName name="name">{"Client Name or Project Name"}</definedName>
    <definedName name="NEW_BR" localSheetId="26">#REF!</definedName>
    <definedName name="NEW_BR" localSheetId="0">#REF!</definedName>
    <definedName name="NEW_BR">#REF!</definedName>
    <definedName name="newname" localSheetId="26">#REF!</definedName>
    <definedName name="newname" localSheetId="0">#REF!</definedName>
    <definedName name="newname">#REF!</definedName>
    <definedName name="NON_PER" localSheetId="26">#REF!</definedName>
    <definedName name="NON_PER" localSheetId="0">#REF!</definedName>
    <definedName name="NON_PER">#REF!</definedName>
    <definedName name="NumberArea" localSheetId="26">#REF!</definedName>
    <definedName name="NumberArea" localSheetId="0">#REF!</definedName>
    <definedName name="NumberArea">#REF!</definedName>
    <definedName name="NvsASD">"V2001-03-31"</definedName>
    <definedName name="NvsAutoDrillOk">"VN"</definedName>
    <definedName name="NvsElapsedTime">0.00154178240336478</definedName>
    <definedName name="NvsEndTime">36991.3668706019</definedName>
    <definedName name="NvsInstSpec">"%"</definedName>
    <definedName name="NvsLayoutType">"M3"</definedName>
    <definedName name="NvsPanelEffdt">"V1901-01-01"</definedName>
    <definedName name="NvsPanelSetid">"VMODEL"</definedName>
    <definedName name="NvsReqBU">"VSLON"</definedName>
    <definedName name="NvsReqBUOnly">"VN"</definedName>
    <definedName name="NvsTransLed">"VN"</definedName>
    <definedName name="NvsTreeASD">"V2001-03-31"</definedName>
    <definedName name="NvsValTbl.ACCOUNT">"GL_ACCOUNT_TBL"</definedName>
    <definedName name="NvsValTbl.DEPTID">"DEPARTMENT_TBL"</definedName>
    <definedName name="NvsValTbl.PRODUCT">"PRODUCT_TBL"</definedName>
    <definedName name="OBS" localSheetId="26">#REF!,#REF!</definedName>
    <definedName name="OBS" localSheetId="0">#REF!,#REF!</definedName>
    <definedName name="OBS">#REF!,#REF!</definedName>
    <definedName name="OBSParent">[43]GIBP!$B$2:$H$67,[43]GIBP!$M$2:$S$108</definedName>
    <definedName name="OCT">'[36]Oct '!$A$7:$E$65</definedName>
    <definedName name="one" localSheetId="26">'[44]P&amp;L'!#REF!</definedName>
    <definedName name="one" localSheetId="0">'[44]P&amp;L'!#REF!</definedName>
    <definedName name="one">'[44]P&amp;L'!#REF!</definedName>
    <definedName name="Opex_inc2">[12]Sensitivity!$D$24</definedName>
    <definedName name="OQLIB">"ZBLOMSYS"</definedName>
    <definedName name="OQNAM">"ZCOMPLEOSQ"</definedName>
    <definedName name="Oth_assets" localSheetId="26">#REF!</definedName>
    <definedName name="Oth_assets" localSheetId="0">#REF!</definedName>
    <definedName name="Oth_assets">#REF!</definedName>
    <definedName name="Oth_liab" localSheetId="26">#REF!</definedName>
    <definedName name="Oth_liab" localSheetId="0">#REF!</definedName>
    <definedName name="Oth_liab">#REF!</definedName>
    <definedName name="Oth_oper._expenditure" localSheetId="26">#REF!</definedName>
    <definedName name="Oth_oper._expenditure" localSheetId="0">#REF!</definedName>
    <definedName name="Oth_oper._expenditure">#REF!</definedName>
    <definedName name="Oth_oper._income" localSheetId="26">#REF!</definedName>
    <definedName name="Oth_oper._income" localSheetId="0">#REF!</definedName>
    <definedName name="Oth_oper._income">#REF!</definedName>
    <definedName name="OTHER" localSheetId="26">#REF!</definedName>
    <definedName name="OTHER" localSheetId="0">#REF!</definedName>
    <definedName name="OTHER">#REF!</definedName>
    <definedName name="Others" localSheetId="26">#REF!</definedName>
    <definedName name="Others" localSheetId="0">#REF!</definedName>
    <definedName name="Others">#REF!</definedName>
    <definedName name="p" localSheetId="0" hidden="1">{#N/A,#N/A,FALSE,"PPA";#N/A,#N/A,FALSE,"PSR";#N/A,#N/A,FALSE,"BS";#N/A,#N/A,FALSE,"P&amp;L";#N/A,#N/A,FALSE,"SCF"}</definedName>
    <definedName name="p" localSheetId="24" hidden="1">{#N/A,#N/A,FALSE,"PPA";#N/A,#N/A,FALSE,"PSR";#N/A,#N/A,FALSE,"BS";#N/A,#N/A,FALSE,"P&amp;L";#N/A,#N/A,FALSE,"SCF"}</definedName>
    <definedName name="p" hidden="1">{#N/A,#N/A,FALSE,"PPA";#N/A,#N/A,FALSE,"PSR";#N/A,#N/A,FALSE,"BS";#N/A,#N/A,FALSE,"P&amp;L";#N/A,#N/A,FALSE,"SCF"}</definedName>
    <definedName name="payables">[12]Assumptions!$K$85</definedName>
    <definedName name="PBTREVSDATA">'[45]IA - REVS'!$A$1:$IV$65536</definedName>
    <definedName name="PBTREVSDATACOLS">'[45]IA - REVS'!$A$2:$FO$2</definedName>
    <definedName name="PCDAT">"11/03/2008"</definedName>
    <definedName name="PCDT2">"20080311"</definedName>
    <definedName name="PCTIM">"01:40:01 م"</definedName>
    <definedName name="peight" localSheetId="26">#REF!</definedName>
    <definedName name="peight" localSheetId="0">#REF!</definedName>
    <definedName name="peight">#REF!</definedName>
    <definedName name="Period">[28]Menu!$C$7</definedName>
    <definedName name="Periodicity">[28]Menu!$C$8</definedName>
    <definedName name="pfive" localSheetId="26">#REF!</definedName>
    <definedName name="pfive" localSheetId="0">#REF!</definedName>
    <definedName name="pfive">#REF!</definedName>
    <definedName name="pfour" localSheetId="26">#REF!</definedName>
    <definedName name="pfour" localSheetId="0">#REF!</definedName>
    <definedName name="pfour">#REF!</definedName>
    <definedName name="pivot" localSheetId="26">#REF!</definedName>
    <definedName name="pivot" localSheetId="0">#REF!</definedName>
    <definedName name="pivot">#REF!</definedName>
    <definedName name="PLRATIO" localSheetId="26">#REF!</definedName>
    <definedName name="PLRATIO" localSheetId="0">#REF!</definedName>
    <definedName name="PLRATIO">#REF!</definedName>
    <definedName name="pone" localSheetId="26">#REF!</definedName>
    <definedName name="pone" localSheetId="0">#REF!</definedName>
    <definedName name="pone">#REF!</definedName>
    <definedName name="POSITION">'[2]0440'!$AU$156</definedName>
    <definedName name="power_lds">[12]Assumptions!$G$121</definedName>
    <definedName name="ppp">'[46]FMS Prp'!#REF!</definedName>
    <definedName name="PR0" localSheetId="26">#REF!</definedName>
    <definedName name="PR0" localSheetId="0">#REF!</definedName>
    <definedName name="PR0">#REF!</definedName>
    <definedName name="Print">[5]BalSht!$B$1:$E$55,[5]BalSht!$H$1:$N$56,[5]BalSht!$H$57:$N$117,[5]BalSht!$H$118:$N$192,[5]BalSht!$H$195:$N$255</definedName>
    <definedName name="Print_Are">#REF!</definedName>
    <definedName name="_xlnm.Print_Area" localSheetId="16">'10 - Loans (2)'!$A$1:$J$21</definedName>
    <definedName name="_xlnm.Print_Area" localSheetId="19">'10-A'!$A$1:$M$12</definedName>
    <definedName name="_xlnm.Print_Area" localSheetId="17">'10-B'!$A$1:$O$34</definedName>
    <definedName name="_xlnm.Print_Area" localSheetId="21">'14'!$A$1:$L$11</definedName>
    <definedName name="_xlnm.Print_Area" localSheetId="20">'16-Accumulated losses Non Saudi'!$A$1:$E$21</definedName>
    <definedName name="_xlnm.Print_Area" localSheetId="22">'17 - Insurance Companies'!$A$1:$J$65</definedName>
    <definedName name="_xlnm.Print_Area" localSheetId="15">'5 a 2'!$A$1:$G$9</definedName>
    <definedName name="_xlnm.Print_Area" localSheetId="27">Declaration!$A$2:$M$30</definedName>
    <definedName name="_xlnm.Print_Area" localSheetId="26">F.Shareholding!$A$1:$B$25</definedName>
    <definedName name="_xlnm.Print_Area" localSheetId="18">'Fixed assets'!$A$1:$B$11</definedName>
    <definedName name="_xlnm.Print_Area" localSheetId="0">'K1 New'!$A$1:$N$72</definedName>
    <definedName name="_xlnm.Print_Area" localSheetId="11">'Page 1'!$A$1:$N$70</definedName>
    <definedName name="_xlnm.Print_Area" localSheetId="12">'Page 2'!$A$1:$M$25</definedName>
    <definedName name="_xlnm.Print_Area" localSheetId="13">'Page 3'!$A$1:$M$62</definedName>
    <definedName name="_xlnm.Print_Area" localSheetId="14">'Page 4'!$A$1:$N$45</definedName>
    <definedName name="_xlnm.Print_Area" localSheetId="23">'Payment schedule'!$A$1:$D$19</definedName>
    <definedName name="_xlnm.Print_Area" localSheetId="25">Reserves!$A$1:$F$8</definedName>
    <definedName name="_xlnm.Print_Area" localSheetId="24">'Retained earnings'!$A$1:$I$15</definedName>
    <definedName name="_xlnm.Print_Area" localSheetId="1">'ST 1 - Adjustments to NP'!$A$1:$F$34</definedName>
    <definedName name="_xlnm.Print_Area" localSheetId="2">'ST 2 - Equity'!$A$1:$D$21</definedName>
    <definedName name="_xlnm.Print_Area" localSheetId="3">'ST 3 - Liabilities'!$A$1:$E$24</definedName>
    <definedName name="_xlnm.Print_Area" localSheetId="4">'ST 4 - Fixed Assets &amp; related'!$A$1:$D$20</definedName>
    <definedName name="_xlnm.Print_Area" localSheetId="5">'ST 5 - Investments'!$A$1:$D$16</definedName>
    <definedName name="_xlnm.Print_Area" localSheetId="6">'ST 6 - Properties under develop'!$A$1:$C$18</definedName>
    <definedName name="_xlnm.Print_Area" localSheetId="7">'ST 7 - Other deductions'!$A$1:$C$16</definedName>
    <definedName name="_xlnm.Print_Area" localSheetId="9">'ST 9-Application of Article 25'!$A$1:$C$29</definedName>
    <definedName name="_xlnm.Print_Titles" localSheetId="22">'17 - Insurance Companies'!$1:$5</definedName>
    <definedName name="_xlnm.Print_Titles" localSheetId="15">'5 a 2'!$1:$6</definedName>
    <definedName name="_xlnm.Print_Titles">#N/A</definedName>
    <definedName name="PrintBalSht">[5]BalSht!$B$1:$E$56,[5]BalSht!$H$1:$N$56,[5]BalSht!$H$57:$N$117,[5]BalSht!$H$118:$N$192,[5]BalSht!$H$195:$N$255</definedName>
    <definedName name="printBS" localSheetId="26">#REF!,#REF!,#REF!,#REF!,#REF!</definedName>
    <definedName name="printBS" localSheetId="0">#REF!,#REF!,#REF!,#REF!,#REF!</definedName>
    <definedName name="printBS">#REF!,#REF!,#REF!,#REF!,#REF!</definedName>
    <definedName name="PRIOR">" 5"</definedName>
    <definedName name="PRJODC">'[47]Mar 02 thru Feb 03 ODC''s '!$A$6:$F$138</definedName>
    <definedName name="product">[48]Codes!$E$1:$F$1</definedName>
    <definedName name="project">#REF!</definedName>
    <definedName name="ProjectName" localSheetId="26">{"Client Name or Project Name"}</definedName>
    <definedName name="ProjectName" localSheetId="0">{"Client Name or Project Name"}</definedName>
    <definedName name="ProjectName">{"Client Name or Project Name"}</definedName>
    <definedName name="ProjectName1" localSheetId="26">{"Client Name or Project Name"}</definedName>
    <definedName name="ProjectName1" localSheetId="0">{"Client Name or Project Name"}</definedName>
    <definedName name="ProjectName1">{"Client Name or Project Name"}</definedName>
    <definedName name="ProjectName10" localSheetId="26">{"Client Name or Project Name"}</definedName>
    <definedName name="ProjectName10" localSheetId="0">{"Client Name or Project Name"}</definedName>
    <definedName name="ProjectName10">{"Client Name or Project Name"}</definedName>
    <definedName name="ProjectName2" localSheetId="26">{"Client Name or Project Name"}</definedName>
    <definedName name="ProjectName2" localSheetId="0">{"Client Name or Project Name"}</definedName>
    <definedName name="ProjectName2">{"Client Name or Project Name"}</definedName>
    <definedName name="ProjectName3" localSheetId="26">{"Client Name or Project Name"}</definedName>
    <definedName name="ProjectName3" localSheetId="0">{"Client Name or Project Name"}</definedName>
    <definedName name="ProjectName3">{"Client Name or Project Name"}</definedName>
    <definedName name="ProjectName4" localSheetId="26">{"Client Name or Project Name"}</definedName>
    <definedName name="ProjectName4" localSheetId="0">{"Client Name or Project Name"}</definedName>
    <definedName name="ProjectName4">{"Client Name or Project Name"}</definedName>
    <definedName name="ProjectName5" localSheetId="26">{"Client Name or Project Name"}</definedName>
    <definedName name="ProjectName5" localSheetId="0">{"Client Name or Project Name"}</definedName>
    <definedName name="ProjectName5">{"Client Name or Project Name"}</definedName>
    <definedName name="ProjectName6" localSheetId="26">{"Client Name or Project Name"}</definedName>
    <definedName name="ProjectName6" localSheetId="0">{"Client Name or Project Name"}</definedName>
    <definedName name="ProjectName6">{"Client Name or Project Name"}</definedName>
    <definedName name="ProjectName7" localSheetId="26">{"Client Name or Project Name"}</definedName>
    <definedName name="ProjectName7" localSheetId="0">{"Client Name or Project Name"}</definedName>
    <definedName name="ProjectName7">{"Client Name or Project Name"}</definedName>
    <definedName name="ProjectName8" localSheetId="26">{"Client Name or Project Name"}</definedName>
    <definedName name="ProjectName8" localSheetId="0">{"Client Name or Project Name"}</definedName>
    <definedName name="ProjectName8">{"Client Name or Project Name"}</definedName>
    <definedName name="ProjectName9" localSheetId="26">{"Client Name or Project Name"}</definedName>
    <definedName name="ProjectName9" localSheetId="0">{"Client Name or Project Name"}</definedName>
    <definedName name="ProjectName9">{"Client Name or Project Name"}</definedName>
    <definedName name="prop04">#REF!</definedName>
    <definedName name="propapr">#REF!</definedName>
    <definedName name="propjun">#REF!</definedName>
    <definedName name="propmar">#REF!</definedName>
    <definedName name="proposal">#REF!</definedName>
    <definedName name="proposed">#REF!</definedName>
    <definedName name="PRP">#REF!</definedName>
    <definedName name="PRPJ">'[49]FMS Prpl'!$A$1:$U$65</definedName>
    <definedName name="PRPL">#REF!</definedName>
    <definedName name="pseven" localSheetId="26">#REF!</definedName>
    <definedName name="pseven" localSheetId="0">#REF!</definedName>
    <definedName name="pseven">#REF!</definedName>
    <definedName name="psix" localSheetId="26">#REF!</definedName>
    <definedName name="psix" localSheetId="0">#REF!</definedName>
    <definedName name="psix">#REF!</definedName>
    <definedName name="pthree" localSheetId="26">#REF!</definedName>
    <definedName name="pthree" localSheetId="0">#REF!</definedName>
    <definedName name="pthree">#REF!</definedName>
    <definedName name="ptwo" localSheetId="26">#REF!</definedName>
    <definedName name="ptwo" localSheetId="0">#REF!</definedName>
    <definedName name="ptwo">#REF!</definedName>
    <definedName name="PV">[50]ARO!$H$11</definedName>
    <definedName name="qqqqqqqqqqqq" localSheetId="26" hidden="1">#REF!</definedName>
    <definedName name="qqqqqqqqqqqq" localSheetId="18" hidden="1">#REF!</definedName>
    <definedName name="qqqqqqqqqqqq" localSheetId="0" hidden="1">#REF!</definedName>
    <definedName name="qqqqqqqqqqqq" hidden="1">#REF!</definedName>
    <definedName name="range" localSheetId="26">#REF!</definedName>
    <definedName name="range" localSheetId="0">#REF!</definedName>
    <definedName name="range">#REF!</definedName>
    <definedName name="Rasco">[9]RASCO!$A$11:$J$553</definedName>
    <definedName name="rate">[51]TB!$G$1</definedName>
    <definedName name="RATIOS" localSheetId="26">#REF!</definedName>
    <definedName name="RATIOS" localSheetId="0">#REF!</definedName>
    <definedName name="RATIOS">#REF!</definedName>
    <definedName name="RAZSwitch">[15]Assumptions!$B$339</definedName>
    <definedName name="RE" localSheetId="2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 localSheetId="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receivables">[12]Assumptions!$K$84</definedName>
    <definedName name="ref_xrate">[12]Assumptions!$C$107</definedName>
    <definedName name="Reg">'[52]Reg Inputs'!$D$3</definedName>
    <definedName name="region">[30]Menu!$B$2:$B$8</definedName>
    <definedName name="RepID">[53]Menu!$C$8</definedName>
    <definedName name="Report_Month">'[54]Start Here'!$B$37</definedName>
    <definedName name="Reporting_Unit_Area">'[54]Start Here'!$B$8</definedName>
    <definedName name="RepUnit">[53]Menu!$C$5</definedName>
    <definedName name="REV" localSheetId="26" hidden="1">{"FORM1",#N/A,TRUE,"Revenue";"FORM1.1",#N/A,TRUE,"Revenue";"FORM1.2",#N/A,TRUE,"Revenue";"FORM2",#N/A,TRUE,"Revenue";"FORM2.1",#N/A,TRUE,"Revenue"}</definedName>
    <definedName name="REV" localSheetId="0" hidden="1">{"FORM1",#N/A,TRUE,"Revenue";"FORM1.1",#N/A,TRUE,"Revenue";"FORM1.2",#N/A,TRUE,"Revenue";"FORM2",#N/A,TRUE,"Revenue";"FORM2.1",#N/A,TRUE,"Revenue"}</definedName>
    <definedName name="REV" hidden="1">{"FORM1",#N/A,TRUE,"Revenue";"FORM1.1",#N/A,TRUE,"Revenue";"FORM1.2",#N/A,TRUE,"Revenue";"FORM2",#N/A,TRUE,"Revenue";"FORM2.1",#N/A,TRUE,"Revenue"}</definedName>
    <definedName name="REVB" localSheetId="26" hidden="1">{"FORM1",#N/A,TRUE,"Revenue";"FORM1.1",#N/A,TRUE,"Revenue";"FORM1.2",#N/A,TRUE,"Revenue";"FORM2",#N/A,TRUE,"Revenue";"FORM2.1",#N/A,TRUE,"Revenue"}</definedName>
    <definedName name="REVB" localSheetId="0" hidden="1">{"FORM1",#N/A,TRUE,"Revenue";"FORM1.1",#N/A,TRUE,"Revenue";"FORM1.2",#N/A,TRUE,"Revenue";"FORM2",#N/A,TRUE,"Revenue";"FORM2.1",#N/A,TRUE,"Revenue"}</definedName>
    <definedName name="REVB" hidden="1">{"FORM1",#N/A,TRUE,"Revenue";"FORM1.1",#N/A,TRUE,"Revenue";"FORM1.2",#N/A,TRUE,"Revenue";"FORM2",#N/A,TRUE,"Revenue";"FORM2.1",#N/A,TRUE,"Revenue"}</definedName>
    <definedName name="REVNU" localSheetId="26" hidden="1">{"FORM17",#N/A,FALSE,"Commission1";"FORM17.1",#N/A,FALSE,"Commission2"}</definedName>
    <definedName name="REVNU" localSheetId="0" hidden="1">{"FORM17",#N/A,FALSE,"Commission1";"FORM17.1",#N/A,FALSE,"Commission2"}</definedName>
    <definedName name="REVNU" hidden="1">{"FORM17",#N/A,FALSE,"Commission1";"FORM17.1",#N/A,FALSE,"Commission2"}</definedName>
    <definedName name="REVNUE" localSheetId="26" hidden="1">{"FORM1",#N/A,TRUE,"Revenue";"FORM1.1",#N/A,TRUE,"Revenue";"FORM1.2",#N/A,TRUE,"Revenue";"FORM2",#N/A,TRUE,"Revenue";"FORM2.1",#N/A,TRUE,"Revenue"}</definedName>
    <definedName name="REVNUE" localSheetId="0" hidden="1">{"FORM1",#N/A,TRUE,"Revenue";"FORM1.1",#N/A,TRUE,"Revenue";"FORM1.2",#N/A,TRUE,"Revenue";"FORM2",#N/A,TRUE,"Revenue";"FORM2.1",#N/A,TRUE,"Revenue"}</definedName>
    <definedName name="REVNUE" hidden="1">{"FORM1",#N/A,TRUE,"Revenue";"FORM1.1",#N/A,TRUE,"Revenue";"FORM1.2",#N/A,TRUE,"Revenue";"FORM2",#N/A,TRUE,"Revenue";"FORM2.1",#N/A,TRUE,"Revenue"}</definedName>
    <definedName name="RR">#REF!</definedName>
    <definedName name="s" localSheetId="26" hidden="1">{"FORM16",#N/A,TRUE,"Personnel1";"FORM16.2",#N/A,TRUE,"Personnel2";"FORM16.2",#N/A,TRUE,"Personnel3";"FORM16.3",#N/A,TRUE,"Personnel4";"FORM16.4",#N/A,TRUE,"Personnel5"}</definedName>
    <definedName name="s" localSheetId="0">{#N/A,#N/A,FALSE,"PPA";#N/A,#N/A,FALSE,"PSR";#N/A,#N/A,FALSE,"BS";#N/A,#N/A,FALSE,"P&amp;L";#N/A,#N/A,FALSE,"SCF"}</definedName>
    <definedName name="s" localSheetId="24">{#N/A,#N/A,FALSE,"PPA";#N/A,#N/A,FALSE,"PSR";#N/A,#N/A,FALSE,"BS";#N/A,#N/A,FALSE,"P&amp;L";#N/A,#N/A,FALSE,"SCF"}</definedName>
    <definedName name="s" hidden="1">{"FORM16",#N/A,TRUE,"Personnel1";"FORM16.2",#N/A,TRUE,"Personnel2";"FORM16.2",#N/A,TRUE,"Personnel3";"FORM16.3",#N/A,TRUE,"Personnel4";"FORM16.4",#N/A,TRUE,"Personnel5"}</definedName>
    <definedName name="S_AcctDes" localSheetId="26">#REF!</definedName>
    <definedName name="S_AcctDes" localSheetId="18">#REF!</definedName>
    <definedName name="S_AcctDes" localSheetId="0">#REF!</definedName>
    <definedName name="S_AcctDes">#REF!</definedName>
    <definedName name="S_Adjust" localSheetId="26">#REF!</definedName>
    <definedName name="S_Adjust" localSheetId="18">#REF!</definedName>
    <definedName name="S_Adjust" localSheetId="0">#REF!</definedName>
    <definedName name="S_Adjust">#REF!</definedName>
    <definedName name="S_Adjust_Data" localSheetId="26">[17]Lead!$I$1:$I$188</definedName>
    <definedName name="S_Adjust_Data" localSheetId="18">#REF!</definedName>
    <definedName name="S_Adjust_Data" localSheetId="0">[18]Lead!$G$1:$G$223</definedName>
    <definedName name="S_Adjust_Data">#REF!</definedName>
    <definedName name="S_Adjust_GT" localSheetId="26">#REF!</definedName>
    <definedName name="S_Adjust_GT" localSheetId="18">#REF!</definedName>
    <definedName name="S_Adjust_GT" localSheetId="0">#REF!</definedName>
    <definedName name="S_Adjust_GT">#REF!</definedName>
    <definedName name="S_AJE_Tot" localSheetId="26">#REF!</definedName>
    <definedName name="S_AJE_Tot" localSheetId="18">#REF!</definedName>
    <definedName name="S_AJE_Tot" localSheetId="0">#REF!</definedName>
    <definedName name="S_AJE_Tot">#REF!</definedName>
    <definedName name="S_AJE_Tot_Data" localSheetId="26">[17]Lead!$H$1:$H$188</definedName>
    <definedName name="S_AJE_Tot_Data" localSheetId="18">#REF!</definedName>
    <definedName name="S_AJE_Tot_Data" localSheetId="0">[18]Lead!$F$1:$F$223</definedName>
    <definedName name="S_AJE_Tot_Data">#REF!</definedName>
    <definedName name="S_AJE_Tot_GT" localSheetId="26">#REF!</definedName>
    <definedName name="S_AJE_Tot_GT" localSheetId="18">#REF!</definedName>
    <definedName name="S_AJE_Tot_GT" localSheetId="0">#REF!</definedName>
    <definedName name="S_AJE_Tot_GT">#REF!</definedName>
    <definedName name="S_CompNum" localSheetId="26">#REF!</definedName>
    <definedName name="S_CompNum" localSheetId="18">#REF!</definedName>
    <definedName name="S_CompNum" localSheetId="0">#REF!</definedName>
    <definedName name="S_CompNum">#REF!</definedName>
    <definedName name="S_CY_Beg" localSheetId="26">#REF!</definedName>
    <definedName name="S_CY_Beg" localSheetId="18">#REF!</definedName>
    <definedName name="S_CY_Beg" localSheetId="0">[18]Lead!#REF!</definedName>
    <definedName name="S_CY_Beg">#REF!</definedName>
    <definedName name="S_CY_Beg_Data" localSheetId="26">[17]Lead!$F$1:$F$188</definedName>
    <definedName name="S_CY_Beg_Data" localSheetId="18">#REF!</definedName>
    <definedName name="S_CY_Beg_Data" localSheetId="0">[18]Lead!#REF!</definedName>
    <definedName name="S_CY_Beg_Data">#REF!</definedName>
    <definedName name="S_CY_Beg_GT" localSheetId="26">#REF!</definedName>
    <definedName name="S_CY_Beg_GT" localSheetId="18">#REF!</definedName>
    <definedName name="S_CY_Beg_GT" localSheetId="0">[18]Lead!#REF!</definedName>
    <definedName name="S_CY_Beg_GT">#REF!</definedName>
    <definedName name="S_CY_End" localSheetId="26">#REF!</definedName>
    <definedName name="S_CY_End" localSheetId="18">#REF!</definedName>
    <definedName name="S_CY_End" localSheetId="0">#REF!</definedName>
    <definedName name="S_CY_End">#REF!</definedName>
    <definedName name="S_CY_End_Data" localSheetId="26">[17]Lead!$K$1:$K$188</definedName>
    <definedName name="S_CY_End_Data" localSheetId="18">#REF!</definedName>
    <definedName name="S_CY_End_Data" localSheetId="0">[18]Lead!$I$1:$I$223</definedName>
    <definedName name="S_CY_End_Data">#REF!</definedName>
    <definedName name="S_CY_End_GT" localSheetId="26">[17]Lead!$K$188</definedName>
    <definedName name="S_CY_End_GT" localSheetId="18">#REF!</definedName>
    <definedName name="S_CY_End_GT" localSheetId="0">#REF!</definedName>
    <definedName name="S_CY_End_GT">#REF!</definedName>
    <definedName name="S_Diff_Amt" localSheetId="26">#REF!</definedName>
    <definedName name="S_Diff_Amt" localSheetId="18">#REF!</definedName>
    <definedName name="S_Diff_Amt" localSheetId="0">[18]Lead!#REF!</definedName>
    <definedName name="S_Diff_Amt">#REF!</definedName>
    <definedName name="S_Diff_Pct" localSheetId="26">#REF!</definedName>
    <definedName name="S_Diff_Pct" localSheetId="18">#REF!</definedName>
    <definedName name="S_Diff_Pct" localSheetId="0">[18]Lead!#REF!</definedName>
    <definedName name="S_Diff_Pct">#REF!</definedName>
    <definedName name="S_GrpNum" localSheetId="26">#REF!</definedName>
    <definedName name="S_GrpNum" localSheetId="18">#REF!</definedName>
    <definedName name="S_GrpNum" localSheetId="0">#REF!</definedName>
    <definedName name="S_GrpNum">#REF!</definedName>
    <definedName name="S_Headings" localSheetId="26">#REF!</definedName>
    <definedName name="S_Headings" localSheetId="18">#REF!</definedName>
    <definedName name="S_Headings" localSheetId="0">#REF!</definedName>
    <definedName name="S_Headings">#REF!</definedName>
    <definedName name="S_KeyValue" localSheetId="26">#REF!</definedName>
    <definedName name="S_KeyValue" localSheetId="18">#REF!</definedName>
    <definedName name="S_KeyValue" localSheetId="0">#REF!</definedName>
    <definedName name="S_KeyValue">#REF!</definedName>
    <definedName name="S_PY_End" localSheetId="26">#REF!</definedName>
    <definedName name="S_PY_End" localSheetId="18">#REF!</definedName>
    <definedName name="S_PY_End" localSheetId="0">[18]Lead!#REF!</definedName>
    <definedName name="S_PY_End">#REF!</definedName>
    <definedName name="S_PY_End_Data" localSheetId="26">[17]Lead!$M$1:$M$188</definedName>
    <definedName name="S_PY_End_Data" localSheetId="18">#REF!</definedName>
    <definedName name="S_PY_End_Data" localSheetId="0">[18]Lead!#REF!</definedName>
    <definedName name="S_PY_End_Data">#REF!</definedName>
    <definedName name="S_PY_End_GT" localSheetId="26">#REF!</definedName>
    <definedName name="S_PY_End_GT" localSheetId="18">#REF!</definedName>
    <definedName name="S_PY_End_GT" localSheetId="0">[18]Lead!#REF!</definedName>
    <definedName name="S_PY_End_GT">#REF!</definedName>
    <definedName name="S_RJE_Tot" localSheetId="26">#REF!</definedName>
    <definedName name="S_RJE_Tot" localSheetId="18">#REF!</definedName>
    <definedName name="S_RJE_Tot" localSheetId="0">#REF!</definedName>
    <definedName name="S_RJE_Tot">#REF!</definedName>
    <definedName name="S_RJE_Tot_Data" localSheetId="26">[17]Lead!$J$1:$J$188</definedName>
    <definedName name="S_RJE_Tot_Data" localSheetId="18">#REF!</definedName>
    <definedName name="S_RJE_Tot_Data" localSheetId="0">[18]Lead!$H$1:$H$223</definedName>
    <definedName name="S_RJE_Tot_Data">#REF!</definedName>
    <definedName name="S_RJE_Tot_GT" localSheetId="26">#REF!</definedName>
    <definedName name="S_RJE_Tot_GT" localSheetId="18">#REF!</definedName>
    <definedName name="S_RJE_Tot_GT" localSheetId="0">#REF!</definedName>
    <definedName name="S_RJE_Tot_GT">#REF!</definedName>
    <definedName name="S_RowNum" localSheetId="26">#REF!</definedName>
    <definedName name="S_RowNum" localSheetId="18">#REF!</definedName>
    <definedName name="S_RowNum" localSheetId="0">#REF!</definedName>
    <definedName name="S_RowNum">#REF!</definedName>
    <definedName name="SA" localSheetId="26" hidden="1">{"FORM16",#N/A,TRUE,"Personnel1";"FORM16.2",#N/A,TRUE,"Personnel2";"FORM16.2",#N/A,TRUE,"Personnel3";"FORM16.3",#N/A,TRUE,"Personnel4";"FORM16.4",#N/A,TRUE,"Personnel5"}</definedName>
    <definedName name="sa" localSheetId="0">#REF!</definedName>
    <definedName name="SA" hidden="1">{"FORM16",#N/A,TRUE,"Personnel1";"FORM16.2",#N/A,TRUE,"Personnel2";"FORM16.2",#N/A,TRUE,"Personnel3";"FORM16.3",#N/A,TRUE,"Personnel4";"FORM16.4",#N/A,TRUE,"Personnel5"}</definedName>
    <definedName name="SalesChannel">[30]Menu!$C$2:$C$24</definedName>
    <definedName name="SaudiSharholding" localSheetId="26">'[17]2'!$K$44</definedName>
    <definedName name="SaudiSharholding" localSheetId="18">'[34]2'!#REF!</definedName>
    <definedName name="SaudiSharholding" localSheetId="0">'[34]2'!#REF!</definedName>
    <definedName name="SaudiSharholding">'[34]2'!#REF!</definedName>
    <definedName name="SAVING" localSheetId="26">#REF!</definedName>
    <definedName name="SAVING" localSheetId="0">#REF!</definedName>
    <definedName name="SAVING">#REF!</definedName>
    <definedName name="Sched_PCOD">[12]Assumptions!$E$10</definedName>
    <definedName name="SchedCompletion">[15]Assumptions!$D$37</definedName>
    <definedName name="SchedCount">COUNTA([53]Setup!$F$1:$F$65536)</definedName>
    <definedName name="Schedule">[28]Menu!$C$6</definedName>
    <definedName name="SDCode">'[33]S &amp; D LN'!$H$4:$H$300</definedName>
    <definedName name="sdf">[55]Links!$J:$J</definedName>
    <definedName name="sdfsdf" localSheetId="0" hidden="1">{#N/A,#N/A,FALSE,"PPA";#N/A,#N/A,FALSE,"PSR";#N/A,#N/A,FALSE,"BS";#N/A,#N/A,FALSE,"P&amp;L";#N/A,#N/A,FALSE,"SCF"}</definedName>
    <definedName name="sdfsdf" localSheetId="24" hidden="1">{#N/A,#N/A,FALSE,"PPA";#N/A,#N/A,FALSE,"PSR";#N/A,#N/A,FALSE,"BS";#N/A,#N/A,FALSE,"P&amp;L";#N/A,#N/A,FALSE,"SCF"}</definedName>
    <definedName name="sdfsdf" hidden="1">{#N/A,#N/A,FALSE,"PPA";#N/A,#N/A,FALSE,"PSR";#N/A,#N/A,FALSE,"BS";#N/A,#N/A,FALSE,"P&amp;L";#N/A,#N/A,FALSE,"SCF"}</definedName>
    <definedName name="sel_language_index">[56]dictionary!$D$1</definedName>
    <definedName name="sensi">"837171"</definedName>
    <definedName name="sensitijun">"01:29:22 م"</definedName>
    <definedName name="Sensitivity">"131528"</definedName>
    <definedName name="seven" localSheetId="26">#REF!</definedName>
    <definedName name="seven" localSheetId="0">#REF!</definedName>
    <definedName name="seven">#REF!</definedName>
    <definedName name="sgsgsygysgygs">[18]Lead!#REF!</definedName>
    <definedName name="sha">#REF!</definedName>
    <definedName name="sheet" localSheetId="26">#REF!</definedName>
    <definedName name="sheet" localSheetId="0">#REF!</definedName>
    <definedName name="sheet">#REF!</definedName>
    <definedName name="SheetsLocked">TRUE</definedName>
    <definedName name="Sign_Off_Area">'[54]Start Here'!$B$35</definedName>
    <definedName name="signing">[12]Assumptions!$G$8</definedName>
    <definedName name="six" localSheetId="26">#REF!</definedName>
    <definedName name="six" localSheetId="0">#REF!</definedName>
    <definedName name="six">#REF!</definedName>
    <definedName name="SizingColumn" localSheetId="26">#REF!</definedName>
    <definedName name="SizingColumn" localSheetId="0">#REF!</definedName>
    <definedName name="SizingColumn">#REF!</definedName>
    <definedName name="solver_lin" hidden="1">0</definedName>
    <definedName name="solver_num" hidden="1">0</definedName>
    <definedName name="solver_typ" hidden="1">3</definedName>
    <definedName name="solver_val" hidden="1">9331479</definedName>
    <definedName name="SPDAT">"11/03/2008"</definedName>
    <definedName name="SPDT2">"20080311"</definedName>
    <definedName name="SPNAM">"BAQ1PFR"</definedName>
    <definedName name="SPNMB">"1"</definedName>
    <definedName name="SPTIM">"134015"</definedName>
    <definedName name="ss">'[57]Asset Plan 4671'!$E$114:$E$132</definedName>
    <definedName name="sss" hidden="1">[1]netgraph!$L$8:$L$19</definedName>
    <definedName name="STAFF" localSheetId="26">#REF!</definedName>
    <definedName name="STAFF" localSheetId="0">#REF!</definedName>
    <definedName name="STAFF">#REF!</definedName>
    <definedName name="standby_comt">[12]Assumptions!$Q$42</definedName>
    <definedName name="standby_equity">[12]Assumptions!$Q$26</definedName>
    <definedName name="standby_facility">[12]Assumptions!$Q$32</definedName>
    <definedName name="standby_mgn1">[12]Assumptions!$R$42</definedName>
    <definedName name="standby_mgn2">[12]Assumptions!$S$42</definedName>
    <definedName name="StartOfCons">[15]Assumptions!$D$33</definedName>
    <definedName name="STATE">"*READY"</definedName>
    <definedName name="Status">#REF!</definedName>
    <definedName name="stdby_avail">[12]Assumptions!$R$32</definedName>
    <definedName name="subdebt">[12]Assumptions!$Q$25</definedName>
    <definedName name="subdebt_rate">[12]Assumptions!$R$43</definedName>
    <definedName name="Submit_Date">'[54]Start Here'!$B$33</definedName>
    <definedName name="SUBTITLE" localSheetId="26">#REF!</definedName>
    <definedName name="SUBTITLE" localSheetId="0">#REF!</definedName>
    <definedName name="SUBTITLE">#REF!</definedName>
    <definedName name="t">'[58]Asset Plan 4671'!$E$119:$E$137</definedName>
    <definedName name="Table1" localSheetId="0">#REF!</definedName>
    <definedName name="TABLE1">[53]Data!$A$1:$D$34</definedName>
    <definedName name="TableName">"Dummy"</definedName>
    <definedName name="taweelah">[9]Taweelah!$A$10:$I$526</definedName>
    <definedName name="tb" localSheetId="26">[59]Page13!#REF!</definedName>
    <definedName name="tb" localSheetId="0">[59]Page13!#REF!</definedName>
    <definedName name="tb">[59]Page13!#REF!</definedName>
    <definedName name="term_avail">[12]Assumptions!$R$31</definedName>
    <definedName name="term_comt">[12]Assumptions!$Q$41</definedName>
    <definedName name="term_facility">[12]Assumptions!$Q$31</definedName>
    <definedName name="term_mgn1">[12]Assumptions!$R$41</definedName>
    <definedName name="term_mgn2">[12]Assumptions!$S$41</definedName>
    <definedName name="TEST0">#REF!</definedName>
    <definedName name="TEST1">#REF!</definedName>
    <definedName name="TEST10">#REF!</definedName>
    <definedName name="TEST2">#REF!</definedName>
    <definedName name="TEST3">[60]Sheet1!#REF!</definedName>
    <definedName name="TEST4">[60]Sheet1!#REF!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RefCopy1" localSheetId="26">#REF!</definedName>
    <definedName name="TextRefCopy1" localSheetId="18">#REF!</definedName>
    <definedName name="TextRefCopy1" localSheetId="0">#REF!</definedName>
    <definedName name="TextRefCopy1">#REF!</definedName>
    <definedName name="TextRefCopy10" localSheetId="26">#REF!</definedName>
    <definedName name="TextRefCopy10" localSheetId="18">#REF!</definedName>
    <definedName name="TextRefCopy10" localSheetId="0">#REF!</definedName>
    <definedName name="TextRefCopy10">#REF!</definedName>
    <definedName name="TextRefCopy11" localSheetId="26">#REF!</definedName>
    <definedName name="TextRefCopy11" localSheetId="18">#REF!</definedName>
    <definedName name="TextRefCopy11" localSheetId="0">#REF!</definedName>
    <definedName name="TextRefCopy11">#REF!</definedName>
    <definedName name="TextRefCopy12" localSheetId="26">#REF!</definedName>
    <definedName name="TextRefCopy12" localSheetId="18">#REF!</definedName>
    <definedName name="TextRefCopy12" localSheetId="0">#REF!</definedName>
    <definedName name="TextRefCopy12">#REF!</definedName>
    <definedName name="TextRefCopy13" localSheetId="26">#REF!</definedName>
    <definedName name="TextRefCopy13" localSheetId="18">#REF!</definedName>
    <definedName name="TextRefCopy13" localSheetId="0">#REF!</definedName>
    <definedName name="TextRefCopy13">#REF!</definedName>
    <definedName name="TextRefCopy14" localSheetId="26">#REF!</definedName>
    <definedName name="TextRefCopy14" localSheetId="18">#REF!</definedName>
    <definedName name="TextRefCopy14" localSheetId="0">#REF!</definedName>
    <definedName name="TextRefCopy14">#REF!</definedName>
    <definedName name="TextRefCopy15" localSheetId="26">#REF!</definedName>
    <definedName name="TextRefCopy15" localSheetId="18">#REF!</definedName>
    <definedName name="TextRefCopy15" localSheetId="0">#REF!</definedName>
    <definedName name="TextRefCopy15">#REF!</definedName>
    <definedName name="TextRefCopy16" localSheetId="26">#REF!</definedName>
    <definedName name="TextRefCopy16" localSheetId="18">#REF!</definedName>
    <definedName name="TextRefCopy16" localSheetId="0">#REF!</definedName>
    <definedName name="TextRefCopy16">#REF!</definedName>
    <definedName name="TextRefCopy17" localSheetId="26">#REF!</definedName>
    <definedName name="TextRefCopy17" localSheetId="18">#REF!</definedName>
    <definedName name="TextRefCopy17" localSheetId="0">#REF!</definedName>
    <definedName name="TextRefCopy17">#REF!</definedName>
    <definedName name="TextRefCopy18">#REF!</definedName>
    <definedName name="TextRefCopy19">#REF!</definedName>
    <definedName name="TextRefCopy2" localSheetId="26">#REF!</definedName>
    <definedName name="TextRefCopy2" localSheetId="18">#REF!</definedName>
    <definedName name="TextRefCopy2" localSheetId="0">#REF!</definedName>
    <definedName name="TextRefCopy2">#REF!</definedName>
    <definedName name="TextRefCopy20">#REF!</definedName>
    <definedName name="TextRefCopy21">#REF!</definedName>
    <definedName name="TextRefCopy22">#REF!</definedName>
    <definedName name="TextRefCopy24">#REF!</definedName>
    <definedName name="TextRefCopy26">#REF!</definedName>
    <definedName name="TextRefCopy28">#REF!</definedName>
    <definedName name="TextRefCopy3" localSheetId="26">#REF!</definedName>
    <definedName name="TextRefCopy3" localSheetId="18">#REF!</definedName>
    <definedName name="TextRefCopy3" localSheetId="0">#REF!</definedName>
    <definedName name="TextRefCopy3">#REF!</definedName>
    <definedName name="TextRefCopy31">#REF!</definedName>
    <definedName name="TextRefCopy33">#REF!</definedName>
    <definedName name="TextRefCopy36">#REF!</definedName>
    <definedName name="TextRefCopy37">#REF!</definedName>
    <definedName name="TextRefCopy38">#REF!</definedName>
    <definedName name="TextRefCopy39">#REF!</definedName>
    <definedName name="TextRefCopy4" localSheetId="26">#REF!</definedName>
    <definedName name="TextRefCopy4" localSheetId="18">#REF!</definedName>
    <definedName name="TextRefCopy4" localSheetId="0">#REF!</definedName>
    <definedName name="TextRefCopy4">#REF!</definedName>
    <definedName name="TextRefCopy41">#REF!</definedName>
    <definedName name="TextRefCopy43">#REF!</definedName>
    <definedName name="TextRefCopy44">#REF!</definedName>
    <definedName name="TextRefCopy45">#REF!</definedName>
    <definedName name="TextRefCopy46">#REF!</definedName>
    <definedName name="TextRefCopy49">#REF!</definedName>
    <definedName name="TextRefCopy5" localSheetId="26">#REF!</definedName>
    <definedName name="TextRefCopy5" localSheetId="18">#REF!</definedName>
    <definedName name="TextRefCopy5" localSheetId="0">#REF!</definedName>
    <definedName name="TextRefCopy5">#REF!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'[61]Disposals TOD'!#REF!</definedName>
    <definedName name="TextRefCopy6" localSheetId="26">#REF!</definedName>
    <definedName name="TextRefCopy6" localSheetId="18">#REF!</definedName>
    <definedName name="TextRefCopy6" localSheetId="0">#REF!</definedName>
    <definedName name="TextRefCopy6">#REF!</definedName>
    <definedName name="TextRefCopy60">'[61]Additions TOD'!$D$8</definedName>
    <definedName name="TextRefCopy61">'[61]Disposals TOD'!#REF!</definedName>
    <definedName name="TextRefCopy7" localSheetId="26">#REF!</definedName>
    <definedName name="TextRefCopy7" localSheetId="18">#REF!</definedName>
    <definedName name="TextRefCopy7" localSheetId="0">#REF!</definedName>
    <definedName name="TextRefCopy7">#REF!</definedName>
    <definedName name="TextRefCopy8" localSheetId="26">#REF!</definedName>
    <definedName name="TextRefCopy8" localSheetId="18">#REF!</definedName>
    <definedName name="TextRefCopy8" localSheetId="0">#REF!</definedName>
    <definedName name="TextRefCopy8">#REF!</definedName>
    <definedName name="TextRefCopy9" localSheetId="26">#REF!</definedName>
    <definedName name="TextRefCopy9" localSheetId="18">#REF!</definedName>
    <definedName name="TextRefCopy9" localSheetId="0">#REF!</definedName>
    <definedName name="TextRefCopy9">#REF!</definedName>
    <definedName name="TextRefCopyRangeCount" localSheetId="0" hidden="1">2</definedName>
    <definedName name="TextRefCopyRangeCount" hidden="1">17</definedName>
    <definedName name="three" localSheetId="26">#REF!</definedName>
    <definedName name="three" localSheetId="0">#REF!</definedName>
    <definedName name="three">#REF!</definedName>
    <definedName name="TITLE">"AVERAGE GL CONSOLIDATED DUAL BALANCE"</definedName>
    <definedName name="TITLENAME">"GL CONSOLIDATED BALANCE (DUAL BALANCES)(FORMAT 1)"</definedName>
    <definedName name="TN">[51]TB!$G$1</definedName>
    <definedName name="TOTPG">"54"</definedName>
    <definedName name="Transco">[9]Transco!$A$11:$J$538</definedName>
    <definedName name="TREASURY" localSheetId="26">#REF!</definedName>
    <definedName name="TREASURY" localSheetId="0">#REF!</definedName>
    <definedName name="TREASURY">#REF!</definedName>
    <definedName name="Treasury_bills" localSheetId="26">#REF!</definedName>
    <definedName name="Treasury_bills" localSheetId="0">#REF!</definedName>
    <definedName name="Treasury_bills">#REF!</definedName>
    <definedName name="two" localSheetId="26">#REF!</definedName>
    <definedName name="two" localSheetId="0">#REF!</definedName>
    <definedName name="two">#REF!</definedName>
    <definedName name="Type_Capty_Curr">[23]Data!$S$2:$S$5040</definedName>
    <definedName name="umm">[9]Unpc!$A$11:$J$528</definedName>
    <definedName name="unallow">#REF!</definedName>
    <definedName name="UnitCount">COUNTA([53]Setup!$A$1:$A$65536)</definedName>
    <definedName name="unitdesc">#N/A</definedName>
    <definedName name="USDAT">"MANAL_M"</definedName>
    <definedName name="USNAM">"MANALEGL"</definedName>
    <definedName name="W">'[2]0440'!$GE$188</definedName>
    <definedName name="WC_comt">[12]Assumptions!$K$87</definedName>
    <definedName name="WC_max">[12]Assumptions!$K$90</definedName>
    <definedName name="WC_mgn">[12]Assumptions!$K$86</definedName>
    <definedName name="wew" localSheetId="26" hidden="1">{"balance sheet summary",#N/A,FALSE,"BalSht";"BS detail p1",#N/A,FALSE,"BalSht";"bs detail p2",#N/A,FALSE,"BalSht";"bs detail p3",#N/A,FALSE,"BalSht";"bs detail p4",#N/A,FALSE,"BalSht"}</definedName>
    <definedName name="wew" localSheetId="0" hidden="1">{"balance sheet summary",#N/A,FALSE,"BalSht";"BS detail p1",#N/A,FALSE,"BalSht";"bs detail p2",#N/A,FALSE,"BalSht";"bs detail p3",#N/A,FALSE,"BalSht";"bs detail p4",#N/A,FALSE,"BalSht"}</definedName>
    <definedName name="wew" hidden="1">{"balance sheet summary",#N/A,FALSE,"BalSht";"BS detail p1",#N/A,FALSE,"BalSht";"bs detail p2",#N/A,FALSE,"BalSht";"bs detail p3",#N/A,FALSE,"BalSht";"bs detail p4",#N/A,FALSE,"BalSht"}</definedName>
    <definedName name="WKSDATA" localSheetId="26">#REF!</definedName>
    <definedName name="WKSDATA" localSheetId="0">#REF!</definedName>
    <definedName name="WKSDATA">#REF!</definedName>
    <definedName name="WORKING" localSheetId="26">#REF!</definedName>
    <definedName name="WORKING" localSheetId="0">#REF!</definedName>
    <definedName name="WORKING">#REF!</definedName>
    <definedName name="wrn.Aging._.and._.Trend._.Analysis." localSheetId="26"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6"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 localSheetId="0"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All." hidden="1">{"balance sheet summary",#N/A,FALSE,"BalSht";"BS detail p1",#N/A,FALSE,"BalSht";"bs detail p2",#N/A,FALSE,"BalSht";"bs detail p3",#N/A,FALSE,"BalSht";"bs detail p4",#N/A,FALSE,"BalSht";"Inc&amp;Exp",#N/A,FALSE,"Inc&amp;Exp";"Other Invest Income",#N/A,FALSE,"OthInvstInc";"Available 4 Sale",#N/A,FALSE,"AFSS";"OBSDer&amp;FX",#N/A,FALSE,"OBSDer&amp;FX";"OBSCRC",#N/A,FALSE,"OBSCRC";"ULC",#N/A,FALSE,"ULC";"Fas",#N/A,FALSE,"Fas"}</definedName>
    <definedName name="wrn.balance._.sheet." localSheetId="26" hidden="1">{"balance sheet summary",#N/A,FALSE,"BalSht";"BS detail p1",#N/A,FALSE,"BalSht";"bs detail p2",#N/A,FALSE,"BalSht";"bs detail p3",#N/A,FALSE,"BalSht";"bs detail p4",#N/A,FALSE,"BalSht"}</definedName>
    <definedName name="wrn.balance._.sheet." localSheetId="0" hidden="1">{"balance sheet summary",#N/A,FALSE,"BalSht";"BS detail p1",#N/A,FALSE,"BalSht";"bs detail p2",#N/A,FALSE,"BalSht";"bs detail p3",#N/A,FALSE,"BalSht";"bs detail p4",#N/A,FALSE,"BalSht"}</definedName>
    <definedName name="wrn.balance._.sheet." hidden="1">{"balance sheet summary",#N/A,FALSE,"BalSht";"BS detail p1",#N/A,FALSE,"BalSht";"bs detail p2",#N/A,FALSE,"BalSht";"bs detail p3",#N/A,FALSE,"BalSht";"bs detail p4",#N/A,FALSE,"BalSht"}</definedName>
    <definedName name="wrn.COMMISSION." localSheetId="26" hidden="1">{"FORM17",#N/A,FALSE,"Commission1";"FORM17.1",#N/A,FALSE,"Commission2"}</definedName>
    <definedName name="wrn.COMMISSION." localSheetId="0" hidden="1">{"FORM17",#N/A,FALSE,"Commission1";"FORM17.1",#N/A,FALSE,"Commission2"}</definedName>
    <definedName name="wrn.COMMISSION." hidden="1">{"FORM17",#N/A,FALSE,"Commission1";"FORM17.1",#N/A,FALSE,"Commission2"}</definedName>
    <definedName name="wrn.FSFEB." localSheetId="0" hidden="1">{#N/A,#N/A,FALSE,"PPA";#N/A,#N/A,FALSE,"PSR";#N/A,#N/A,FALSE,"BS";#N/A,#N/A,FALSE,"P&amp;L";#N/A,#N/A,FALSE,"SCF"}</definedName>
    <definedName name="wrn.FSFEB." localSheetId="24" hidden="1">{#N/A,#N/A,FALSE,"PPA";#N/A,#N/A,FALSE,"PSR";#N/A,#N/A,FALSE,"BS";#N/A,#N/A,FALSE,"P&amp;L";#N/A,#N/A,FALSE,"SCF"}</definedName>
    <definedName name="wrn.FSFEB." hidden="1">{#N/A,#N/A,FALSE,"PPA";#N/A,#N/A,FALSE,"PSR";#N/A,#N/A,FALSE,"BS";#N/A,#N/A,FALSE,"P&amp;L";#N/A,#N/A,FALSE,"SCF"}</definedName>
    <definedName name="wrn.fsjan." localSheetId="0" hidden="1">{#N/A,#N/A,FALSE,"PPA";#N/A,#N/A,FALSE,"PSR";#N/A,#N/A,FALSE,"BS";#N/A,#N/A,FALSE,"P&amp;L";#N/A,#N/A,FALSE,"SCF"}</definedName>
    <definedName name="wrn.fsjan." localSheetId="24" hidden="1">{#N/A,#N/A,FALSE,"PPA";#N/A,#N/A,FALSE,"PSR";#N/A,#N/A,FALSE,"BS";#N/A,#N/A,FALSE,"P&amp;L";#N/A,#N/A,FALSE,"SCF"}</definedName>
    <definedName name="wrn.fsjan." hidden="1">{#N/A,#N/A,FALSE,"PPA";#N/A,#N/A,FALSE,"PSR";#N/A,#N/A,FALSE,"BS";#N/A,#N/A,FALSE,"P&amp;L";#N/A,#N/A,FALSE,"SCF"}</definedName>
    <definedName name="wrn.MONTHLY._.MANAGEMENT._.REPORT." localSheetId="26" hidden="1">{#N/A,#N/A,FALSE,"Index";#N/A,#N/A,FALSE,"P&amp;L";#N/A,#N/A,FALSE,"Income"}</definedName>
    <definedName name="wrn.MONTHLY._.MANAGEMENT._.REPORT." localSheetId="0" hidden="1">{#N/A,#N/A,FALSE,"Index";#N/A,#N/A,FALSE,"P&amp;L";#N/A,#N/A,FALSE,"Income"}</definedName>
    <definedName name="wrn.MONTHLY._.MANAGEMENT._.REPORT." hidden="1">{#N/A,#N/A,FALSE,"Index";#N/A,#N/A,FALSE,"P&amp;L";#N/A,#N/A,FALSE,"Income"}</definedName>
    <definedName name="wrn.PERSONNEL." localSheetId="26" hidden="1">{"FORM16",#N/A,TRUE,"Personnel1";"FORM16.2",#N/A,TRUE,"Personnel2";"FORM16.2",#N/A,TRUE,"Personnel3";"FORM16.3",#N/A,TRUE,"Personnel4";"FORM16.4",#N/A,TRUE,"Personnel5"}</definedName>
    <definedName name="wrn.PERSONNEL." localSheetId="0"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rint._.All." localSheetId="26"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wrn.Print._.All." localSheetId="0"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wrn.Print._.All." hidden="1">{#N/A,#N/A,TRUE,"Index";#N/A,#N/A,TRUE,"Summary";#N/A,#N/A,TRUE,"Assumptions";#N/A,#N/A,TRUE,"Sensitivity";#N/A,#N/A,TRUE,"Constr. U &amp; S";#N/A,#N/A,TRUE,"Constr. CF (ECP)";#N/A,#N/A,TRUE,"Constr. CF";#N/A,#N/A,TRUE,"Debt Service";#N/A,#N/A,TRUE,"Oper. Rev";#N/A,#N/A,TRUE,"Oper. Costs";#N/A,#N/A,TRUE,"PWPA CF";#N/A,#N/A,TRUE,"IS";#N/A,#N/A,TRUE,"BS";#N/A,#N/A,TRUE,"Depreciation";#N/A,#N/A,TRUE,"Depreciation"}</definedName>
    <definedName name="wrn.repo." localSheetId="26" hidden="1">{#N/A,#N/A,FALSE,"BPA sum"}</definedName>
    <definedName name="wrn.repo." localSheetId="0" hidden="1">{#N/A,#N/A,FALSE,"BPA sum"}</definedName>
    <definedName name="wrn.repo." hidden="1">{#N/A,#N/A,FALSE,"BPA sum"}</definedName>
    <definedName name="wrn.REV1." localSheetId="26" hidden="1">{"FORM1",#N/A,FALSE,"Revenue";"FORMTR",#N/A,FALSE,"Revenue";"FORM3.1",#N/A,FALSE,"Revenue"}</definedName>
    <definedName name="wrn.REV1." localSheetId="0" hidden="1">{"FORM1",#N/A,FALSE,"Revenue";"FORMTR",#N/A,FALSE,"Revenue";"FORM3.1",#N/A,FALSE,"Revenue"}</definedName>
    <definedName name="wrn.REV1." hidden="1">{"FORM1",#N/A,FALSE,"Revenue";"FORMTR",#N/A,FALSE,"Revenue";"FORM3.1",#N/A,FALSE,"Revenue"}</definedName>
    <definedName name="wrn.REVENUE." localSheetId="26" hidden="1">{"FORM1",#N/A,TRUE,"Revenue";"FORM1.1",#N/A,TRUE,"Revenue";"FORM1.2",#N/A,TRUE,"Revenue";"FORM2",#N/A,TRUE,"Revenue";"FORM2.1",#N/A,TRUE,"Revenue"}</definedName>
    <definedName name="wrn.REVENUE." localSheetId="0" hidden="1">{"FORM1",#N/A,TRUE,"Revenue";"FORM1.1",#N/A,TRUE,"Revenue";"FORM1.2",#N/A,TRUE,"Revenue";"FORM2",#N/A,TRUE,"Revenue";"FORM2.1",#N/A,TRUE,"Revenue"}</definedName>
    <definedName name="wrn.REVENUE." hidden="1">{"FORM1",#N/A,TRUE,"Revenue";"FORM1.1",#N/A,TRUE,"Revenue";"FORM1.2",#N/A,TRUE,"Revenue";"FORM2",#N/A,TRUE,"Revenue";"FORM2.1",#N/A,TRUE,"Revenue"}</definedName>
    <definedName name="wsp_curr">'[62]GEAC Conv'!$A$3:$E$54</definedName>
    <definedName name="WW">'[2]0440'!$GA$208</definedName>
    <definedName name="WWW">'[2]0440'!$GA$197</definedName>
    <definedName name="x" localSheetId="26" hidden="1">{"FORM1",#N/A,FALSE,"Revenue";"FORMTR",#N/A,FALSE,"Revenue";"FORM3.1",#N/A,FALSE,"Revenue"}</definedName>
    <definedName name="x" localSheetId="0" hidden="1">{"FORM1",#N/A,FALSE,"Revenue";"FORMTR",#N/A,FALSE,"Revenue";"FORM3.1",#N/A,FALSE,"Revenue"}</definedName>
    <definedName name="x" hidden="1">{"FORM1",#N/A,FALSE,"Revenue";"FORMTR",#N/A,FALSE,"Revenue";"FORM3.1",#N/A,FALSE,"Revenue"}</definedName>
    <definedName name="XREF_COLUMN_1" hidden="1">#REF!</definedName>
    <definedName name="XREF_COLUMN_2" hidden="1">#REF!</definedName>
    <definedName name="XREF_COLUMN_4" hidden="1">'[63]3.Additions'!#REF!</definedName>
    <definedName name="XRefActiveRow" hidden="1">#REF!</definedName>
    <definedName name="XRefColumnsCount" hidden="1">1</definedName>
    <definedName name="XRefCopy1" hidden="1">#REF!</definedName>
    <definedName name="XRefCopy1Row" hidden="1">#REF!</definedName>
    <definedName name="XRefCopy2" hidden="1">'[63]4.Disposals'!#REF!</definedName>
    <definedName name="XRefCopyRangeCount" hidden="1">1</definedName>
    <definedName name="XRefPaste1" hidden="1">#REF!</definedName>
    <definedName name="XRefPaste2" hidden="1">#REF!</definedName>
    <definedName name="XRefPaste2Row" hidden="1">#REF!</definedName>
    <definedName name="XRefPaste3" hidden="1">#REF!</definedName>
    <definedName name="XRefPaste3Row" hidden="1">#REF!</definedName>
    <definedName name="XRefPasteRangeCount" hidden="1">3</definedName>
    <definedName name="xx">#REF!</definedName>
    <definedName name="y2k">#REF!</definedName>
    <definedName name="Year">[28]Menu!$C$9</definedName>
    <definedName name="Year_End">'[25]Form K1'!$R$18</definedName>
    <definedName name="yr">2001</definedName>
    <definedName name="YTD" localSheetId="0">'[64]Schedule 22'!#REF!</definedName>
    <definedName name="YTD">OFFSET('[16]MI YTD'!$A$5,0,0,COUNTA('[16]MI YTD'!$A$5:$A$59990)-1,COUNTA('[16]MI YTD'!$B$4:$AZ$4)+7)</definedName>
    <definedName name="ytdbs">'[24]Map-TB LN'!$F$10:$F$184</definedName>
    <definedName name="YYMM" localSheetId="26">#REF!</definedName>
    <definedName name="YYMM" localSheetId="0">#REF!</definedName>
    <definedName name="YYMM">#REF!</definedName>
    <definedName name="z">'[65]Asset Plan 4671'!$E$114:$E$132</definedName>
    <definedName name="zzPPTAuthorTable001" localSheetId="26">#REF!</definedName>
    <definedName name="zzPPTAuthorTable001" localSheetId="0">#REF!</definedName>
    <definedName name="zzPPTAuthorTable001">#REF!</definedName>
    <definedName name="甲供材料计算" localSheetId="24" hidden="1">{"'报表'!$F$15"}</definedName>
    <definedName name="甲供材料计算" hidden="1">{"'报表'!$F$15"}</definedName>
  </definedNames>
  <calcPr calcId="191029"/>
</workbook>
</file>

<file path=xl/calcChain.xml><?xml version="1.0" encoding="utf-8"?>
<calcChain xmlns="http://schemas.openxmlformats.org/spreadsheetml/2006/main">
  <c r="D39" i="60" l="1"/>
  <c r="E41" i="60" l="1"/>
  <c r="D40" i="60"/>
  <c r="E40" i="60" s="1"/>
  <c r="E42" i="60" l="1"/>
  <c r="E44" i="60" s="1"/>
  <c r="D41" i="60"/>
  <c r="F41" i="60" s="1"/>
  <c r="E16" i="60" s="1"/>
  <c r="E31" i="58" l="1"/>
  <c r="E30" i="58"/>
  <c r="E29" i="58"/>
  <c r="E9" i="58" l="1"/>
  <c r="E10" i="58"/>
  <c r="E11" i="58"/>
  <c r="E12" i="58"/>
  <c r="E13" i="58"/>
  <c r="E14" i="58"/>
  <c r="E15" i="58"/>
  <c r="E16" i="58"/>
  <c r="E17" i="58"/>
  <c r="E18" i="58"/>
  <c r="E19" i="58"/>
  <c r="E20" i="58"/>
  <c r="E21" i="58"/>
  <c r="E22" i="58"/>
  <c r="E23" i="58"/>
  <c r="E24" i="58"/>
  <c r="E25" i="58"/>
  <c r="E26" i="58"/>
  <c r="E27" i="58"/>
  <c r="E28" i="58"/>
  <c r="E8" i="58"/>
  <c r="C29" i="65"/>
  <c r="C25" i="65"/>
  <c r="C18" i="65"/>
  <c r="C19" i="65" s="1"/>
  <c r="A8" i="61"/>
  <c r="A9" i="61" s="1"/>
  <c r="A10" i="61" s="1"/>
  <c r="A11" i="61" s="1"/>
  <c r="A12" i="61" s="1"/>
  <c r="A13" i="61" s="1"/>
  <c r="A14" i="61" s="1"/>
  <c r="A15" i="61" s="1"/>
  <c r="A16" i="61" s="1"/>
  <c r="A9" i="60"/>
  <c r="A10" i="60" s="1"/>
  <c r="A11" i="60" s="1"/>
  <c r="A12" i="60" s="1"/>
  <c r="A13" i="60" s="1"/>
  <c r="A14" i="60" s="1"/>
  <c r="A15" i="60" s="1"/>
  <c r="A16" i="60" s="1"/>
  <c r="A17" i="60" s="1"/>
  <c r="A9" i="58" l="1"/>
  <c r="A10" i="58" s="1"/>
  <c r="A11" i="58" s="1"/>
  <c r="A12" i="58" s="1"/>
  <c r="A13" i="58" s="1"/>
  <c r="A14" i="58" s="1"/>
  <c r="A15" i="58" s="1"/>
  <c r="A16" i="58" s="1"/>
  <c r="A17" i="58" s="1"/>
  <c r="A18" i="58" s="1"/>
  <c r="A19" i="58" s="1"/>
  <c r="A20" i="58" s="1"/>
  <c r="A21" i="58" s="1"/>
  <c r="A22" i="58" s="1"/>
  <c r="A23" i="58" s="1"/>
  <c r="A24" i="58" s="1"/>
  <c r="A25" i="58" s="1"/>
  <c r="A26" i="58" s="1"/>
  <c r="A27" i="58" s="1"/>
  <c r="A28" i="58" s="1"/>
  <c r="D20" i="61" l="1"/>
  <c r="A3" i="65"/>
  <c r="A2" i="65"/>
  <c r="A1" i="65"/>
  <c r="A3" i="64"/>
  <c r="A2" i="64"/>
  <c r="A1" i="64"/>
  <c r="A3" i="63"/>
  <c r="A2" i="63"/>
  <c r="A1" i="63"/>
  <c r="A3" i="66"/>
  <c r="A2" i="66"/>
  <c r="A1" i="66"/>
  <c r="A3" i="62"/>
  <c r="A2" i="62"/>
  <c r="A1" i="62"/>
  <c r="A3" i="61"/>
  <c r="A2" i="61"/>
  <c r="A1" i="61"/>
  <c r="A3" i="60"/>
  <c r="A2" i="60"/>
  <c r="A1" i="60"/>
  <c r="A3" i="59"/>
  <c r="A2" i="59"/>
  <c r="A1" i="59"/>
  <c r="C10" i="65"/>
  <c r="C18" i="66"/>
  <c r="C11" i="65" l="1"/>
  <c r="E19" i="60" s="1"/>
  <c r="M43" i="57"/>
  <c r="B16" i="64"/>
  <c r="M48" i="57" s="1"/>
  <c r="C16" i="63"/>
  <c r="M44" i="57" s="1"/>
  <c r="D16" i="62"/>
  <c r="M42" i="57" s="1"/>
  <c r="M41" i="57"/>
  <c r="D21" i="59"/>
  <c r="M36" i="57" s="1"/>
  <c r="M53" i="57" s="1"/>
  <c r="D34" i="58"/>
  <c r="N33" i="57" s="1"/>
  <c r="D22" i="57"/>
  <c r="E17" i="57"/>
  <c r="J17" i="57" s="1"/>
  <c r="J14" i="57"/>
  <c r="F31" i="58" l="1"/>
  <c r="F30" i="58"/>
  <c r="F29" i="58"/>
  <c r="F16" i="58"/>
  <c r="F11" i="58"/>
  <c r="F12" i="58"/>
  <c r="F25" i="58"/>
  <c r="F20" i="58"/>
  <c r="F9" i="58"/>
  <c r="F15" i="58"/>
  <c r="F21" i="58"/>
  <c r="F27" i="58"/>
  <c r="F22" i="58"/>
  <c r="F28" i="58"/>
  <c r="F8" i="58"/>
  <c r="F23" i="58"/>
  <c r="F18" i="58"/>
  <c r="F19" i="58"/>
  <c r="F17" i="58"/>
  <c r="F14" i="58"/>
  <c r="F10" i="58"/>
  <c r="F24" i="58"/>
  <c r="F13" i="58"/>
  <c r="F26" i="58"/>
  <c r="N45" i="57"/>
  <c r="E23" i="60" s="1"/>
  <c r="E24" i="60" s="1"/>
  <c r="F34" i="58" l="1"/>
  <c r="M49" i="57"/>
  <c r="E34" i="58"/>
  <c r="I26" i="56"/>
  <c r="G26" i="56"/>
  <c r="M50" i="57" l="1"/>
  <c r="M38" i="57"/>
  <c r="M37" i="57"/>
  <c r="M54" i="57"/>
  <c r="N55" i="57" s="1"/>
  <c r="N34" i="57"/>
  <c r="E26" i="56"/>
  <c r="B20" i="56"/>
  <c r="E15" i="56"/>
  <c r="D15" i="56"/>
  <c r="B18" i="56" s="1"/>
  <c r="C15" i="56"/>
  <c r="B17" i="56" s="1"/>
  <c r="B19" i="56" s="1"/>
  <c r="B21" i="56" s="1"/>
  <c r="G14" i="56"/>
  <c r="J14" i="56" s="1"/>
  <c r="F14" i="56"/>
  <c r="G13" i="56"/>
  <c r="F13" i="56"/>
  <c r="J13" i="56" s="1"/>
  <c r="G12" i="56"/>
  <c r="F12" i="56"/>
  <c r="J12" i="56" s="1"/>
  <c r="G11" i="56"/>
  <c r="F11" i="56"/>
  <c r="G10" i="56"/>
  <c r="F10" i="56"/>
  <c r="J10" i="56" s="1"/>
  <c r="F9" i="56"/>
  <c r="J9" i="56" s="1"/>
  <c r="F8" i="56"/>
  <c r="J8" i="56" s="1"/>
  <c r="A3" i="56"/>
  <c r="A2" i="56"/>
  <c r="A1" i="56"/>
  <c r="F15" i="56" l="1"/>
  <c r="J11" i="56"/>
  <c r="N51" i="57"/>
  <c r="N39" i="57"/>
  <c r="N46" i="57" s="1"/>
  <c r="J15" i="56"/>
  <c r="J18" i="56" s="1"/>
  <c r="G15" i="56"/>
  <c r="N57" i="57" l="1"/>
  <c r="N60" i="57" s="1"/>
  <c r="A3" i="39"/>
  <c r="A2" i="39"/>
  <c r="A1" i="39"/>
  <c r="A3" i="42"/>
  <c r="A2" i="42"/>
  <c r="A1" i="42"/>
  <c r="A3" i="30"/>
  <c r="A2" i="30"/>
  <c r="A1" i="30"/>
  <c r="A3" i="44"/>
  <c r="A2" i="44"/>
  <c r="A1" i="44"/>
  <c r="A3" i="18"/>
  <c r="A2" i="18"/>
  <c r="A1" i="18"/>
  <c r="E5" i="54" l="1"/>
  <c r="D5" i="54"/>
  <c r="C5" i="54"/>
  <c r="B5" i="54"/>
  <c r="C8" i="54" s="1"/>
  <c r="F4" i="54"/>
  <c r="F5" i="54" s="1"/>
  <c r="H9" i="53"/>
  <c r="G9" i="53"/>
  <c r="F9" i="53"/>
  <c r="E9" i="53"/>
  <c r="D9" i="53"/>
  <c r="C9" i="53"/>
  <c r="C12" i="53" s="1"/>
  <c r="B9" i="53"/>
  <c r="C11" i="53" s="1"/>
  <c r="C13" i="53" s="1"/>
  <c r="I8" i="53"/>
  <c r="I7" i="53"/>
  <c r="I9" i="53" s="1"/>
  <c r="C7" i="54" l="1"/>
  <c r="N8" i="18" l="1"/>
  <c r="N12" i="18"/>
  <c r="I21" i="18" l="1"/>
  <c r="I32" i="18"/>
  <c r="I29" i="18"/>
  <c r="I33" i="18" l="1"/>
  <c r="G21" i="18"/>
  <c r="F21" i="18"/>
  <c r="C21" i="18"/>
  <c r="H27" i="18"/>
  <c r="H26" i="18"/>
  <c r="H25" i="18"/>
  <c r="H24" i="18"/>
  <c r="H28" i="18"/>
  <c r="H20" i="18"/>
  <c r="H21" i="18" s="1"/>
  <c r="G33" i="18" l="1"/>
  <c r="F33" i="18"/>
  <c r="K16" i="18"/>
  <c r="B14" i="18" l="1"/>
  <c r="C13" i="18" l="1"/>
  <c r="C11" i="18"/>
  <c r="D32" i="18"/>
  <c r="D13" i="18" s="1"/>
  <c r="C32" i="18"/>
  <c r="H31" i="18"/>
  <c r="E31" i="18"/>
  <c r="E32" i="18" s="1"/>
  <c r="D29" i="18"/>
  <c r="D11" i="18" s="1"/>
  <c r="C29" i="18"/>
  <c r="C33" i="18" s="1"/>
  <c r="E28" i="18"/>
  <c r="E27" i="18"/>
  <c r="E26" i="18"/>
  <c r="E25" i="18"/>
  <c r="E24" i="18"/>
  <c r="H23" i="18"/>
  <c r="H29" i="18" s="1"/>
  <c r="E23" i="18"/>
  <c r="D21" i="18"/>
  <c r="E20" i="18"/>
  <c r="E21" i="18" s="1"/>
  <c r="H33" i="18" l="1"/>
  <c r="D9" i="18"/>
  <c r="D33" i="18"/>
  <c r="E29" i="18"/>
  <c r="E33" i="18" s="1"/>
  <c r="B19" i="47" l="1"/>
  <c r="B18" i="47"/>
  <c r="B17" i="47"/>
  <c r="B21" i="47" s="1"/>
  <c r="B13" i="47"/>
  <c r="B10" i="47"/>
  <c r="B9" i="47"/>
  <c r="B15" i="47" l="1"/>
  <c r="B23" i="47"/>
  <c r="M68" i="1" l="1"/>
  <c r="L13" i="3"/>
  <c r="M26" i="4"/>
  <c r="M16" i="4"/>
  <c r="M20" i="4" s="1"/>
  <c r="M8" i="4"/>
  <c r="L29" i="3"/>
  <c r="N16" i="4"/>
  <c r="N20" i="4" s="1"/>
  <c r="N26" i="4"/>
  <c r="M54" i="1"/>
  <c r="F9" i="11"/>
  <c r="M18" i="1"/>
  <c r="M14" i="18"/>
  <c r="G14" i="18"/>
  <c r="C14" i="18"/>
  <c r="E9" i="18"/>
  <c r="G7" i="11"/>
  <c r="N33" i="1"/>
  <c r="I6" i="17"/>
  <c r="I12" i="17" s="1"/>
  <c r="L31" i="3"/>
  <c r="M17" i="1"/>
  <c r="L33" i="3"/>
  <c r="M57" i="3"/>
  <c r="M19" i="1"/>
  <c r="E9" i="11"/>
  <c r="D9" i="11"/>
  <c r="G8" i="11"/>
  <c r="M41" i="1"/>
  <c r="M37" i="1"/>
  <c r="D19" i="39"/>
  <c r="M37" i="4"/>
  <c r="M38" i="4" s="1"/>
  <c r="M16" i="1"/>
  <c r="H12" i="17"/>
  <c r="G12" i="17"/>
  <c r="F12" i="17"/>
  <c r="D12" i="17"/>
  <c r="C12" i="17"/>
  <c r="B12" i="17"/>
  <c r="N37" i="4"/>
  <c r="O12" i="18"/>
  <c r="O8" i="18"/>
  <c r="H13" i="18"/>
  <c r="H12" i="18"/>
  <c r="H10" i="18"/>
  <c r="H9" i="18"/>
  <c r="H8" i="18"/>
  <c r="E12" i="18"/>
  <c r="I12" i="18" s="1"/>
  <c r="K12" i="18" s="1"/>
  <c r="E10" i="18"/>
  <c r="I10" i="18" s="1"/>
  <c r="K10" i="18" s="1"/>
  <c r="L10" i="18" s="1"/>
  <c r="E8" i="18"/>
  <c r="I11" i="17"/>
  <c r="I10" i="17"/>
  <c r="I9" i="17"/>
  <c r="I7" i="17"/>
  <c r="E11" i="17"/>
  <c r="J11" i="17" s="1"/>
  <c r="E10" i="17"/>
  <c r="E9" i="17"/>
  <c r="L9" i="17"/>
  <c r="E8" i="17"/>
  <c r="L8" i="17" s="1"/>
  <c r="E7" i="17"/>
  <c r="L7" i="17" s="1"/>
  <c r="E6" i="17"/>
  <c r="M61" i="1"/>
  <c r="M60" i="1"/>
  <c r="M32" i="4"/>
  <c r="N23" i="4"/>
  <c r="M23" i="4"/>
  <c r="M44" i="4"/>
  <c r="F14" i="18"/>
  <c r="E13" i="18"/>
  <c r="M12" i="4"/>
  <c r="M14" i="4" s="1"/>
  <c r="M24" i="4" s="1"/>
  <c r="I9" i="18" l="1"/>
  <c r="G9" i="11"/>
  <c r="N10" i="18"/>
  <c r="O10" i="18" s="1"/>
  <c r="I8" i="18"/>
  <c r="E12" i="17"/>
  <c r="J7" i="17"/>
  <c r="M9" i="17"/>
  <c r="J9" i="17"/>
  <c r="J10" i="17"/>
  <c r="M8" i="17"/>
  <c r="M7" i="17"/>
  <c r="L10" i="17"/>
  <c r="M10" i="17" s="1"/>
  <c r="J8" i="17"/>
  <c r="L11" i="17"/>
  <c r="M11" i="17" s="1"/>
  <c r="L38" i="3"/>
  <c r="L52" i="3"/>
  <c r="L6" i="17"/>
  <c r="J6" i="17"/>
  <c r="M45" i="4"/>
  <c r="M46" i="4" s="1"/>
  <c r="K8" i="18"/>
  <c r="K9" i="18"/>
  <c r="L9" i="18" s="1"/>
  <c r="I13" i="18"/>
  <c r="K13" i="18" s="1"/>
  <c r="L13" i="18" s="1"/>
  <c r="N13" i="18" s="1"/>
  <c r="L34" i="3"/>
  <c r="N27" i="4"/>
  <c r="N32" i="4" s="1"/>
  <c r="N41" i="4"/>
  <c r="N39" i="4"/>
  <c r="M26" i="3"/>
  <c r="H11" i="18"/>
  <c r="H14" i="18" s="1"/>
  <c r="E11" i="18"/>
  <c r="E14" i="18" s="1"/>
  <c r="D14" i="18"/>
  <c r="L21" i="2"/>
  <c r="M43" i="1"/>
  <c r="N44" i="1" s="1"/>
  <c r="N45" i="1" s="1"/>
  <c r="M55" i="1"/>
  <c r="L13" i="2"/>
  <c r="L11" i="3"/>
  <c r="M15" i="3" s="1"/>
  <c r="L30" i="3"/>
  <c r="M53" i="1"/>
  <c r="M24" i="1"/>
  <c r="N25" i="1" s="1"/>
  <c r="N9" i="18" l="1"/>
  <c r="J12" i="17"/>
  <c r="L12" i="17"/>
  <c r="M6" i="17"/>
  <c r="M12" i="17" s="1"/>
  <c r="M7" i="1"/>
  <c r="N12" i="1" s="1"/>
  <c r="N26" i="1" s="1"/>
  <c r="N46" i="1" s="1"/>
  <c r="N69" i="1"/>
  <c r="N42" i="4"/>
  <c r="I11" i="18"/>
  <c r="K11" i="18" s="1"/>
  <c r="K14" i="18" s="1"/>
  <c r="O13" i="18"/>
  <c r="N35" i="4"/>
  <c r="N38" i="4" s="1"/>
  <c r="O9" i="18" l="1"/>
  <c r="L11" i="18"/>
  <c r="K17" i="18"/>
  <c r="M62" i="57" s="1"/>
  <c r="N64" i="57" s="1"/>
  <c r="I14" i="18"/>
  <c r="N70" i="1"/>
  <c r="N72" i="1" s="1"/>
  <c r="L14" i="18" l="1"/>
  <c r="N11" i="18"/>
  <c r="N14" i="18" s="1"/>
  <c r="L12" i="2" s="1"/>
  <c r="L32" i="3"/>
  <c r="L7" i="2"/>
  <c r="M22" i="2" s="1"/>
  <c r="N40" i="4"/>
  <c r="N44" i="4" s="1"/>
  <c r="N45" i="4" s="1"/>
  <c r="M5" i="2"/>
  <c r="O11" i="18" l="1"/>
  <c r="O14" i="18" s="1"/>
  <c r="L37" i="3" s="1"/>
  <c r="M23" i="2"/>
  <c r="M25" i="2" s="1"/>
  <c r="M5" i="3" s="1"/>
  <c r="M4" i="3" l="1"/>
  <c r="L28" i="3" s="1"/>
  <c r="M35" i="3" s="1"/>
  <c r="L41" i="3" l="1"/>
  <c r="M42" i="3" s="1"/>
  <c r="M43" i="3" s="1"/>
  <c r="M45" i="3" s="1"/>
  <c r="L59" i="3" s="1"/>
  <c r="M61" i="3" s="1"/>
  <c r="N12" i="4" l="1"/>
  <c r="N14" i="4" s="1"/>
  <c r="N24" i="4" s="1"/>
  <c r="N46" i="4" s="1"/>
  <c r="L6" i="3" l="1"/>
  <c r="M10" i="3" s="1"/>
  <c r="O10" i="3" l="1"/>
  <c r="M16" i="3"/>
  <c r="L19" i="3" s="1"/>
  <c r="M23" i="3" s="1"/>
  <c r="M47" i="3" s="1"/>
  <c r="M53" i="3" s="1"/>
  <c r="M58" i="3" s="1"/>
  <c r="M62" i="3" s="1"/>
  <c r="C20" i="30" l="1"/>
  <c r="C17" i="30" s="1"/>
  <c r="D17" i="30" s="1"/>
  <c r="M67" i="57" l="1"/>
  <c r="N69" i="57" s="1"/>
  <c r="N70" i="57" s="1"/>
  <c r="N72" i="57" s="1"/>
  <c r="E17" i="30"/>
  <c r="J17" i="56" l="1"/>
  <c r="J20" i="56" s="1"/>
</calcChain>
</file>

<file path=xl/sharedStrings.xml><?xml version="1.0" encoding="utf-8"?>
<sst xmlns="http://schemas.openxmlformats.org/spreadsheetml/2006/main" count="910" uniqueCount="760">
  <si>
    <t>Revenue from main activity 
( 10100 )</t>
  </si>
  <si>
    <t>Direct expenses (10500)</t>
  </si>
  <si>
    <t>Unified Return for Taxpayer Maintaining Statutory Accounting Books and Records (Zakat/Tax/Mixed)</t>
  </si>
  <si>
    <t>A- Revenue</t>
  </si>
  <si>
    <t>Contracting activity (schedule 1)</t>
  </si>
  <si>
    <t>Finance lease activity</t>
  </si>
  <si>
    <t>Insurance activity (schedule 2)</t>
  </si>
  <si>
    <t>Real estate activity</t>
  </si>
  <si>
    <t>Banking activity</t>
  </si>
  <si>
    <t>Natural gas activity</t>
  </si>
  <si>
    <t>Service/industrial/trading activity</t>
  </si>
  <si>
    <t>Revenue from main income</t>
  </si>
  <si>
    <t>Commissions</t>
  </si>
  <si>
    <t xml:space="preserve">Company's share in the investee's profits (schedule 25) </t>
  </si>
  <si>
    <t>Received compensations</t>
  </si>
  <si>
    <t>Rent</t>
  </si>
  <si>
    <t>Total direct expenses ( total of items from 10501 to 10511 )</t>
  </si>
  <si>
    <t>Total costs of works (10400 + 10500 )</t>
  </si>
  <si>
    <t>Total revenue (10100 + 10200) less:</t>
  </si>
  <si>
    <t>Purchases from abroad (imports)</t>
  </si>
  <si>
    <t>Local purchases</t>
  </si>
  <si>
    <t>Costs of goods sold</t>
  </si>
  <si>
    <t>Custom duties</t>
  </si>
  <si>
    <t>Direct wages</t>
  </si>
  <si>
    <t>Subcontractors (schedule 4)</t>
  </si>
  <si>
    <t>Indirect wages and salaries</t>
  </si>
  <si>
    <t>Contributions towards statutory retirement funds</t>
  </si>
  <si>
    <t>Social insurance - Saudi employees (Enclose GOSI certificate)</t>
  </si>
  <si>
    <t>Social insurance - non- Saudi employees (Enclose GOSI certificate)</t>
  </si>
  <si>
    <t>Insurance</t>
  </si>
  <si>
    <t>Expenses charged by head office</t>
  </si>
  <si>
    <t>Agent's commission</t>
  </si>
  <si>
    <t>Research and development expenses</t>
  </si>
  <si>
    <t>BOOK NET PROFIT / LOSS (10700 - 10800)</t>
  </si>
  <si>
    <t>EXPENSES NOT ALLOWABLE UNDER REGULATIONS (11000 )</t>
  </si>
  <si>
    <t>Social insurance paid abroad</t>
  </si>
  <si>
    <t>Employees' share of statutory provident funds and social insurance</t>
  </si>
  <si>
    <t>Employer's contributions for retirement funds in excess of statutory limit</t>
  </si>
  <si>
    <t>Corporate tax and zakat charged to expenses</t>
  </si>
  <si>
    <t>Non-statutory fines and penalties</t>
  </si>
  <si>
    <t>Net adjusted subject profit (11100 + 11201 + 11202 + 11203 )</t>
  </si>
  <si>
    <t xml:space="preserve">Saudi shareholder's share of adjusted profit / (loss) (11200 x Saudi shareholder's share of profit):  </t>
  </si>
  <si>
    <t xml:space="preserve">Non-Saudi share holder's share of adjusted profit/ (Loss) (11200 X non Saudi shareholder's of profit, add/ Less: </t>
  </si>
  <si>
    <t>Non-Saudi shareholder's  additions
( 11500 )</t>
  </si>
  <si>
    <t>His share in the company's share of investee's losses</t>
  </si>
  <si>
    <t>Non-Saudi shareholder's deductions
( 11600 )</t>
  </si>
  <si>
    <t>Taxes due
( 11700 )</t>
  </si>
  <si>
    <t>Income tax on Natural Gas Investment (attached exhibit)</t>
  </si>
  <si>
    <t>Total taxes due (Total of items  11701 to 11704 )</t>
  </si>
  <si>
    <t>E - COMPUTATION OF ZAKAT DUE ON THE SAUDI SIDE</t>
  </si>
  <si>
    <t>Saudi Shareholder's share of capital (schedule 11)</t>
  </si>
  <si>
    <t>Saudi shareholder's  additions
( 11900)</t>
  </si>
  <si>
    <t>Add his share in:</t>
  </si>
  <si>
    <t>Total additions (Total items from 11901  to 11906 )</t>
  </si>
  <si>
    <t>Saudi shareholder's  deductions
( 12000)</t>
  </si>
  <si>
    <t>Net fixed assets and similar items (Schedule 10-a or 10-b)</t>
  </si>
  <si>
    <t>Investments (from Schedule 17-a or 17-b)</t>
  </si>
  <si>
    <t>Adjusted brought forward losses (Schedule 19-b)</t>
  </si>
  <si>
    <t>Incorporation expenses and similar items</t>
  </si>
  <si>
    <t>Total deductions (Total items from 12001 to 12005)</t>
  </si>
  <si>
    <t>Zakat base 11800 + 11900 - 12000 )</t>
  </si>
  <si>
    <t xml:space="preserve">Paid on account
</t>
  </si>
  <si>
    <t>Advance payment:  Receipt No………….. Date: ../../…….</t>
  </si>
  <si>
    <t>Total amount paid on account  ( Total of items from  124301 to 1404 )</t>
  </si>
  <si>
    <t>Fines
( 12900 )</t>
  </si>
  <si>
    <t>Fine for not filing the declaration</t>
  </si>
  <si>
    <t>Zakat due from Saudi shareholder</t>
  </si>
  <si>
    <t>Amount paid on account</t>
  </si>
  <si>
    <t>Zakat differences due / (overpaid ( 13101 - 13102 )</t>
  </si>
  <si>
    <t>Total amount due ( 13000 + 13100 )</t>
  </si>
  <si>
    <t>Items</t>
  </si>
  <si>
    <t>Beginning of  period</t>
  </si>
  <si>
    <t>End of period</t>
  </si>
  <si>
    <t>Current assets ( 13300 )</t>
  </si>
  <si>
    <t>Cash on hand and at banks</t>
  </si>
  <si>
    <t>Short term investments</t>
  </si>
  <si>
    <t>Debtors and debit balances</t>
  </si>
  <si>
    <t>Stock</t>
  </si>
  <si>
    <t>Accrued income</t>
  </si>
  <si>
    <t>Prepaid expenses</t>
  </si>
  <si>
    <t>Other current assets</t>
  </si>
  <si>
    <t>Total current assets</t>
  </si>
  <si>
    <t>Non-current assets
( 13400 )</t>
  </si>
  <si>
    <t>Long term investments</t>
  </si>
  <si>
    <t>Net property (fixed assets NBV)</t>
  </si>
  <si>
    <t>Construction in progress / (work in progress)</t>
  </si>
  <si>
    <t>Incorporation expenses</t>
  </si>
  <si>
    <t>Other non-current assets</t>
  </si>
  <si>
    <t>Total non-current assets</t>
  </si>
  <si>
    <t>Patent</t>
  </si>
  <si>
    <t>Total intangible assets</t>
  </si>
  <si>
    <t>Creditors</t>
  </si>
  <si>
    <t>Accrued expenses</t>
  </si>
  <si>
    <t>Dividends payable</t>
  </si>
  <si>
    <t>Current portion of long term loans</t>
  </si>
  <si>
    <t>Total current liabilities</t>
  </si>
  <si>
    <t>Other provisions</t>
  </si>
  <si>
    <t>Shareholders' current account (Schedule 14 )</t>
  </si>
  <si>
    <t>Total non-current liabilities</t>
  </si>
  <si>
    <t>Shareholders' equity ( 13800)</t>
  </si>
  <si>
    <t>Capital ( Schedule 11 )</t>
  </si>
  <si>
    <t xml:space="preserve">Profit/(loss) for the period </t>
  </si>
  <si>
    <t>Reserves (Schedules 21 )</t>
  </si>
  <si>
    <t>Retained earnings (Schedule 18 )</t>
  </si>
  <si>
    <t>Others</t>
  </si>
  <si>
    <t>Total shareholders equity</t>
  </si>
  <si>
    <t>Total liabilities and shareholders equity ( 13600 + 13700 + 13800 )</t>
  </si>
  <si>
    <t>Total</t>
  </si>
  <si>
    <t>Details</t>
  </si>
  <si>
    <t>Amount</t>
  </si>
  <si>
    <t>Address</t>
  </si>
  <si>
    <t>Name of lessor</t>
  </si>
  <si>
    <t>Category number</t>
  </si>
  <si>
    <t>Historical cost balance at the beginning of the year as per accounts</t>
  </si>
  <si>
    <t>Cost of additions during current year</t>
  </si>
  <si>
    <t>Historical cost balance at the end of the year as per accounts</t>
  </si>
  <si>
    <t>Book depreciation as per accounts</t>
  </si>
  <si>
    <t>Net historical cost balance at the end of the year as per accounts</t>
  </si>
  <si>
    <t>Depreciation rate as per the DZIT's circular</t>
  </si>
  <si>
    <t>Depreciation charge as per the DZIT's circular</t>
  </si>
  <si>
    <t>4 = 1 + 2 - 3</t>
  </si>
  <si>
    <t>8 = 5 + 7</t>
  </si>
  <si>
    <t>9 = 4 - 8</t>
  </si>
  <si>
    <t>11 = 4 × 10</t>
  </si>
  <si>
    <t>12 = 4 - 5 - 11</t>
  </si>
  <si>
    <t>Land</t>
  </si>
  <si>
    <t>First</t>
  </si>
  <si>
    <t>Second</t>
  </si>
  <si>
    <t>Third</t>
  </si>
  <si>
    <t>Fourth</t>
  </si>
  <si>
    <t>Fifth</t>
  </si>
  <si>
    <t>Group value at the end of prior year</t>
  </si>
  <si>
    <t>Cost of additions during  prior year</t>
  </si>
  <si>
    <t>Cost of additions during  current year</t>
  </si>
  <si>
    <t>50% of the total sale proceeds for assets disposed off during the current and prior year</t>
  </si>
  <si>
    <t>Group balance at the end of the year</t>
  </si>
  <si>
    <t>Depreciation rate</t>
  </si>
  <si>
    <t>Depreciation charge</t>
  </si>
  <si>
    <t>Group balance at the end of current year</t>
  </si>
  <si>
    <t>Repair and maintenance expenses related to the group</t>
  </si>
  <si>
    <t xml:space="preserve">Repair and maintenance expenses over 4% </t>
  </si>
  <si>
    <t>Group balance at the end of the current year</t>
  </si>
  <si>
    <t>10 = 8 * 9</t>
  </si>
  <si>
    <t>14 = 11 + 13</t>
  </si>
  <si>
    <t>Balance at the beginning of the period</t>
  </si>
  <si>
    <t>Non-Saudi</t>
  </si>
  <si>
    <t>Balance at the end of the period</t>
  </si>
  <si>
    <t>Amount to be added to zakat base</t>
  </si>
  <si>
    <t>In respect of partner financing during current year, state the following</t>
  </si>
  <si>
    <t>Deductions during current year</t>
  </si>
  <si>
    <t>Additions during current year</t>
  </si>
  <si>
    <t>Shareholder name</t>
  </si>
  <si>
    <t>Amount of financing utilized in trading activity
10</t>
  </si>
  <si>
    <t xml:space="preserve">
اAmount of financing utilized in assets additions
 9</t>
  </si>
  <si>
    <t>Brought forward to set-off carried forward losses
6</t>
  </si>
  <si>
    <t>Carried forward to any item of the financial statement
 5</t>
  </si>
  <si>
    <t>Carried forward from any item of the financial statement
4</t>
  </si>
  <si>
    <t>المحول من الأرباح
المرحلة 3</t>
  </si>
  <si>
    <t>Financing by the shareholder
2</t>
  </si>
  <si>
    <t>= 1 + 2 + 3 + 4
'- 5 - 6 - 7</t>
  </si>
  <si>
    <t xml:space="preserve">Saudi/GCC resident 
</t>
  </si>
  <si>
    <t>Details of Lending party</t>
  </si>
  <si>
    <t>Local/Foreign</t>
  </si>
  <si>
    <t>Reserves</t>
  </si>
  <si>
    <t>Capital</t>
  </si>
  <si>
    <t>Profit/Loss</t>
  </si>
  <si>
    <t>6=2+3-4+5</t>
  </si>
  <si>
    <t>Receipt No.</t>
  </si>
  <si>
    <t>Type</t>
  </si>
  <si>
    <t>Date</t>
  </si>
  <si>
    <t>Applicable</t>
  </si>
  <si>
    <t>Other Income ( 10200)</t>
  </si>
  <si>
    <t xml:space="preserve">Capital gains (losses) from assets disposal </t>
  </si>
  <si>
    <t>Loan fees (interest and bank charges)</t>
  </si>
  <si>
    <t xml:space="preserve">Unrealized gains (losses) from investment securities  (schedule 24) </t>
  </si>
  <si>
    <t>Gain on sale of investment in financial securities (schedule 17-a)</t>
  </si>
  <si>
    <t xml:space="preserve">Refunded expenses/previously written off bad debts collected </t>
  </si>
  <si>
    <t>Patent / Franchise rights</t>
  </si>
  <si>
    <t>Total other income (Total of items 10201 to 10212)</t>
  </si>
  <si>
    <t>Inventory at beginning of period (raw materials + under production + finished goods)</t>
  </si>
  <si>
    <t>Less: Inventory at end of period  (raw materials + under production + finished goods)</t>
  </si>
  <si>
    <t>Shipment and clearance charges</t>
  </si>
  <si>
    <t>Repair and maintenance expenses</t>
  </si>
  <si>
    <t>Total gross profit/loss (10300 - 10600 )</t>
  </si>
  <si>
    <t>Administrative, selling and marketing expenses ( 10800)</t>
  </si>
  <si>
    <t>Consulting and professional fees (schedule 8)</t>
  </si>
  <si>
    <t>Fixed assets depreciation as per books (included in indirect expenses)</t>
  </si>
  <si>
    <t>Provisions provided during the year (schedule 20)</t>
  </si>
  <si>
    <t>Accommodation, subsistence, bonus and any other employee benefits</t>
  </si>
  <si>
    <t>Royalties or technical support services (schedule 7)</t>
  </si>
  <si>
    <t>Bad debts written off</t>
  </si>
  <si>
    <t>School fees for employee's children</t>
  </si>
  <si>
    <t>Other indirect expenses (schedule 3-b)</t>
  </si>
  <si>
    <t>ADMINISTRATIVE, SELLING AND MARKETING EXPENSES (Total of items from 10801 to 10822 )</t>
  </si>
  <si>
    <t>BOOK NET PROFIT / LOSS, Add:</t>
  </si>
  <si>
    <t>Partners' salaries, administrative fees and other payments - in case of non-compliance</t>
  </si>
  <si>
    <t>Depreciation difference (schedule 10)</t>
  </si>
  <si>
    <t>(Royalties, financial charges, loan fees, indirect expenses) for Head Office</t>
  </si>
  <si>
    <t>Provisions charged to the period (schedule 20)</t>
  </si>
  <si>
    <t>Reserves charged to the period</t>
  </si>
  <si>
    <t>Value differences (materials &amp; services) provided by related parties in excess of market prices</t>
  </si>
  <si>
    <t>Non-statutory school fees for employees children</t>
  </si>
  <si>
    <t>Non-statutory bad debts written off</t>
  </si>
  <si>
    <t>Total expenses non-deductible (11001 TO 11016 )</t>
  </si>
  <si>
    <t>Net adjusted profit / (loss) prior to exemptions (10900 + 11000)</t>
  </si>
  <si>
    <t>Add: Capital losses (Gains to be deducted) on sale of fixed assets, if straight line method is adopted</t>
  </si>
  <si>
    <t>His share in loan fees in excess of allowable limit (schedule 16)</t>
  </si>
  <si>
    <t>His share in realized capital losses from disposal of securities in the capital market</t>
  </si>
  <si>
    <t>Non-Saudi shareholder's salaries and wages</t>
  </si>
  <si>
    <t>Non -Saudi share of utilized provisions previously added back to base</t>
  </si>
  <si>
    <t>His share in realized capital gains from disposal of securities in the capital market</t>
  </si>
  <si>
    <t>His share in the losses brought forward restricted to 25% of (its share of profit per declaration)</t>
  </si>
  <si>
    <t>His share in the company's share of investee's profits (subject to double taxation provisions)</t>
  </si>
  <si>
    <t>Total deductions from the non-Saudi share ( 11601 + 11602 + 11603 + 11604 )</t>
  </si>
  <si>
    <t>Tax base subject to tax (11400 + 11500 - 11600 )</t>
  </si>
  <si>
    <t>less his share in :</t>
  </si>
  <si>
    <t xml:space="preserve">Zakat due (12100 or 12400, which is higher X 2.5%)  </t>
  </si>
  <si>
    <t>Total taxes due - item  11700 per return, less:</t>
  </si>
  <si>
    <t>Tax differences due / (overpaid (12600 - 12700) less:</t>
  </si>
  <si>
    <t>Delay fine of 1% of unpaid taxes for each thirty days of delay</t>
  </si>
  <si>
    <t xml:space="preserve">Delay fine on advance tax payments </t>
  </si>
  <si>
    <t>Total tax and fines due (12800 + 12900 )</t>
  </si>
  <si>
    <t>Short term notes payable</t>
  </si>
  <si>
    <t>Short term loans (Schedule 15)</t>
  </si>
  <si>
    <t>Amounts due to related parties</t>
  </si>
  <si>
    <t>Long term notes payable</t>
  </si>
  <si>
    <t>Long term loans ( Schedule 15)</t>
  </si>
  <si>
    <t>Amounts due to related parties (schedule 27)</t>
  </si>
  <si>
    <t>Schedule 5-A-2: Rents reported in indirect expenses</t>
  </si>
  <si>
    <t>Balance at the beginning of the year credit/ (debit)</t>
  </si>
  <si>
    <t>Paid during the year</t>
  </si>
  <si>
    <t>Donations paid (schedule 6)</t>
  </si>
  <si>
    <t>Amount deductible from zakat base</t>
  </si>
  <si>
    <t>4 = (2 + 3)*
50 %</t>
  </si>
  <si>
    <t>7= (5 + 6)*50 %</t>
  </si>
  <si>
    <t>8 = 1 + 4 -7</t>
  </si>
  <si>
    <t>Schedule 14: Movement of partners current account</t>
  </si>
  <si>
    <t>Partners withdrawals
7</t>
  </si>
  <si>
    <t>6= 3 + 5 - 4</t>
  </si>
  <si>
    <t>Current year profit/ (Loss)</t>
  </si>
  <si>
    <t>Amortization of incorporation expenses and intangible assets</t>
  </si>
  <si>
    <t>Advertisement and promotion expenses</t>
  </si>
  <si>
    <t>Repairs and maintenance expenses in excess of statutory limit (schedule 10 - b)</t>
  </si>
  <si>
    <t>Expenses not related to the activity and entertainment expenses</t>
  </si>
  <si>
    <t>Tax base subject to tax for non-resident insurance companies operating through permanent establishment per schedule (schedule 22)</t>
  </si>
  <si>
    <t>Total assets ( 13300 + 13400 + 13500 )</t>
  </si>
  <si>
    <t xml:space="preserve">Income tax due on the share of Non-Saudi shareholder  (11700 x 20%)    </t>
  </si>
  <si>
    <t>Income tax on Oil and Hydrocarbons production (11700 x 85%)</t>
  </si>
  <si>
    <t>Income tax on Natural Gas Investment (11700 x 30%)</t>
  </si>
  <si>
    <t>Description</t>
  </si>
  <si>
    <t>DZIT assigned No. or CR No.</t>
  </si>
  <si>
    <r>
      <t>Balance at the end of the year credit/ (debit)</t>
    </r>
    <r>
      <rPr>
        <b/>
        <sz val="11"/>
        <color theme="1"/>
        <rFont val="Calibri Light"/>
        <family val="2"/>
        <scheme val="major"/>
      </rPr>
      <t xml:space="preserve">
7 = 4 + 5 - 6</t>
    </r>
  </si>
  <si>
    <t xml:space="preserve">Rents accrued and charged during the year reported in indirect expenses
</t>
  </si>
  <si>
    <t xml:space="preserve">Cost of disposals during the current  year
</t>
  </si>
  <si>
    <t>Book accumulated depreciation at the beginning of the year as per accounts</t>
  </si>
  <si>
    <t>Depreciation rate as per accounts</t>
  </si>
  <si>
    <t>Book accumulated depreciation at the end of the year as per accounts</t>
  </si>
  <si>
    <t>SCHEDULE 10- A: Fixed assets depreciation using straight line method</t>
  </si>
  <si>
    <t>50% of the total cost of additions during the current and prior years</t>
  </si>
  <si>
    <t xml:space="preserve">Amount settled during the year
</t>
  </si>
  <si>
    <t xml:space="preserve">Addition to loans during the year
</t>
  </si>
  <si>
    <t xml:space="preserve">Balance at the beginning of the period
</t>
  </si>
  <si>
    <t>Amount to be added to the base</t>
  </si>
  <si>
    <t>Year</t>
  </si>
  <si>
    <t>Settlements</t>
  </si>
  <si>
    <t>Yes               No</t>
  </si>
  <si>
    <t>Specify</t>
  </si>
  <si>
    <t>Zakat payer declaration</t>
  </si>
  <si>
    <t>Is the weighted average method used for valuation of ending inventory (stock count)?</t>
  </si>
  <si>
    <t>Is the lower of cost or market method is used for valuation of the ending inventory?</t>
  </si>
  <si>
    <t>Are the statutory books maintained in Arabic?</t>
  </si>
  <si>
    <t>I declare that this return and its attachments are prepared per the books and records maintained by the entity for the fiscal period covered by this return and I shall be fully responsible in case it is proven that the information contained therein is incorrect.</t>
  </si>
  <si>
    <t>Name:</t>
  </si>
  <si>
    <t>Signature:</t>
  </si>
  <si>
    <t>Position:</t>
  </si>
  <si>
    <t>Company Stamp</t>
  </si>
  <si>
    <t>The CA certification</t>
  </si>
  <si>
    <t>I certify that the information recorded in the return are extracted from the taxpayer's books and records and are in accordance therewith, and that the return has been prepared according to the Saudi Income Tax Regulations.</t>
  </si>
  <si>
    <t>License No.</t>
  </si>
  <si>
    <t xml:space="preserve">     Financial No.</t>
  </si>
  <si>
    <t>Signature</t>
  </si>
  <si>
    <t>Stamp</t>
  </si>
  <si>
    <t>DIRECTIONS</t>
  </si>
  <si>
    <t>The department  enables zakat/tax payers to benefit from the electronic services as per the following terms and conditions:</t>
  </si>
  <si>
    <t>This Declaration is for zakat/tax payers who are assessed according to the regulations and instructions applicable at the Department of Zakat and Income Tax in respect of zakat collection and income tax regulations.</t>
  </si>
  <si>
    <t>This declaration and its enclosures should be completed  in Arabic, tax due paid within 120 days of end of the financial year, except for individuals companies, which should submit the return within 60 days of the financial year end.</t>
  </si>
  <si>
    <t>The declaration should include the results of the main and other secondary activities.</t>
  </si>
  <si>
    <t>The withholder should complete and submit information related to withholding transactions for each financial year, as per the form prepared by the Department within not more than 120 days from end of the financial year, except for individuals companies, which should submit the return within 60 of the financial year.</t>
  </si>
  <si>
    <t xml:space="preserve">
Acknowledgement
with reading of instructions related to electronic returns service and their approval</t>
  </si>
  <si>
    <t>The declaration shall not be considered acceptable unless all of its fields are and all the required exhibits and schedules are duly completed.</t>
  </si>
  <si>
    <t>The declaration will be considered submitted by way of official acknowledgement receipt issued by the Department in all electronic forms or official letters and settlement should be made accordingly.</t>
  </si>
  <si>
    <t>All owned and existing activities information, in addition to the entity's address and contact details should be updated before submitting the return.</t>
  </si>
  <si>
    <t>The monthly withholding tax return should be completed and submitted in accordance with Department's form within the first ten days of the month following the month in which the payment has been made to the beneficiary.</t>
  </si>
  <si>
    <t>Are there any amendment in the ownership of the company or in the partners' shares in capital or profits? If yes, supporting documents and updated registration form to be attached.</t>
  </si>
  <si>
    <t>Zakat / tax payer shall be fully responsible for authenticity of revenues and expenses and other information included in its return. In case of its inability to support the correctness of what stated  in its return, the Department may, in addition to imposing any other statutory penalties, the department may disallow expenses not supported by the zakat / tax payer or the department may raise deemed assessment according to its view point in light of circumstances and facts related to the case and the information available to the department.</t>
  </si>
  <si>
    <t>Rent (5-a-1)</t>
  </si>
  <si>
    <t>Gain on sale of investment in companies (schedule 17-b)</t>
  </si>
  <si>
    <t>Hire of equipment (schedule 5-b)</t>
  </si>
  <si>
    <t>Other direct expenses (schedule 3-a)</t>
  </si>
  <si>
    <t>Rent (5-a-2)</t>
  </si>
  <si>
    <t>Others (schedule 9)</t>
  </si>
  <si>
    <t>Non-Saudi total additions  (11501 + 11502 + 11503)</t>
  </si>
  <si>
    <t>Adjusted profits / (loss)(11300 )</t>
  </si>
  <si>
    <t>Provisions (schedule 20 )</t>
  </si>
  <si>
    <t>Loans and similar items (schedule 15 )</t>
  </si>
  <si>
    <t>Shareholders credit current account balance  (schedule 14 )</t>
  </si>
  <si>
    <t>Other additions (schedule 12 )</t>
  </si>
  <si>
    <t>Total fines (12901 to 12903)</t>
  </si>
  <si>
    <t>Intangible assets (13500)</t>
  </si>
  <si>
    <t>Zakat difference
(13100)</t>
  </si>
  <si>
    <t>Amounts due from related parties (Schedule 26)</t>
  </si>
  <si>
    <t>Retained earnings (schedule 18)</t>
  </si>
  <si>
    <t>Other deductions (Schedule 13)</t>
  </si>
  <si>
    <t>Reserves (schedule 21)</t>
  </si>
  <si>
    <t>Cost of goods sold (10400)</t>
  </si>
  <si>
    <t xml:space="preserve">Total </t>
  </si>
  <si>
    <t>B- Costs and expenses</t>
  </si>
  <si>
    <t xml:space="preserve">C- Net adjustments to book profit/ (loss) </t>
  </si>
  <si>
    <t>D- Computation of tax on Non-Saudi shareholder's</t>
  </si>
  <si>
    <t>F- Payments and differences due</t>
  </si>
  <si>
    <t>Goodwill</t>
  </si>
  <si>
    <t>General insurance</t>
  </si>
  <si>
    <t xml:space="preserve">Total general insurance premiums collected and receivable (written)  </t>
  </si>
  <si>
    <t>Less :</t>
  </si>
  <si>
    <t>(-) General insurance premiums cancelled</t>
  </si>
  <si>
    <t>(-) Re-insurance premiums issued to local parties</t>
  </si>
  <si>
    <t>(-) General re-insurance premiums issued to foreign parties</t>
  </si>
  <si>
    <t>Net general insurance premiums collected and earned</t>
  </si>
  <si>
    <t xml:space="preserve">5 = 1 + 2 + 3 + 4 </t>
  </si>
  <si>
    <t>Un-earned premiums reserve created at the end of the prior year</t>
  </si>
  <si>
    <t>Outstanding risks reserve created at the end of the prior year</t>
  </si>
  <si>
    <t>Total reserve for un-earned premiums and outstanding risks created during prior year</t>
  </si>
  <si>
    <t>8 = 6 + 7</t>
  </si>
  <si>
    <t>The investment income of the non-resident companies engaged in activity through permanent establishment is determined as follows:</t>
  </si>
  <si>
    <t>Local general insurance premium written (A)</t>
  </si>
  <si>
    <t>General insurance international premiums (B)</t>
  </si>
  <si>
    <t>Investment revenue as per above equation = (3)</t>
  </si>
  <si>
    <t>12 = 9 + 10 + 11</t>
  </si>
  <si>
    <t>Any other income attributable to the permanent establishment(4)</t>
  </si>
  <si>
    <t>Total (5) = (1+2+3+4)</t>
  </si>
  <si>
    <t>14 = 4 + 8 + 11 + 12</t>
  </si>
  <si>
    <t>Deduct:</t>
  </si>
  <si>
    <t>(=) Net compensation paid after excluding the amounts covered by re-insurance ( 6)</t>
  </si>
  <si>
    <t>17 = 15 - 16</t>
  </si>
  <si>
    <t>Un-earned premiums reserve created at the end of the current year (7)</t>
  </si>
  <si>
    <t>Outstanding risks reserve created at the end of the current year (8)</t>
  </si>
  <si>
    <t>Permanent Establishment (PE) costs incurred in the Kingdom as per books (E)</t>
  </si>
  <si>
    <t>- Non-deductible expenses (item 11000) (F)</t>
  </si>
  <si>
    <t xml:space="preserve"> = Deductible Permanent Establishment costs incurred in the Kingdom (9)</t>
  </si>
  <si>
    <t>22 = 20 - 21</t>
  </si>
  <si>
    <t>Local general insurance premiums written (A)</t>
  </si>
  <si>
    <t>23 = 9</t>
  </si>
  <si>
    <t>International General Insurance Premiums</t>
  </si>
  <si>
    <t>24 = 10</t>
  </si>
  <si>
    <t xml:space="preserve">  X Head office general and administrative expenses</t>
  </si>
  <si>
    <t xml:space="preserve"> = PE's share of HO administrative and general expenses (10)</t>
  </si>
  <si>
    <t>26 (= 23/24) x 25</t>
  </si>
  <si>
    <t>Total (11) = (6+7+8+9+10)</t>
  </si>
  <si>
    <t>27 = 17 + 18 + 22 + 26</t>
  </si>
  <si>
    <t>Tax base as per Article (15)2 of the bye laws (12)= (5-11)</t>
  </si>
  <si>
    <t>28 = 14 - 27</t>
  </si>
  <si>
    <t>Tax base as per worldwide Formula</t>
  </si>
  <si>
    <t>Local general Insurance premiums written</t>
  </si>
  <si>
    <t>29 = 9</t>
  </si>
  <si>
    <t xml:space="preserve"> ÷ Worldwide Saving Insurance Premiums</t>
  </si>
  <si>
    <t>30 = 10</t>
  </si>
  <si>
    <t xml:space="preserve">  X  International investment Income</t>
  </si>
  <si>
    <t xml:space="preserve"> = Tax base as per Worldwide Formula (13)</t>
  </si>
  <si>
    <t>32 = (29/30) x 31</t>
  </si>
  <si>
    <t>Tax base as per the PE's general insurance activity item  (32)  or ( 28) whichever is higher (14)</t>
  </si>
  <si>
    <t xml:space="preserve"> 33= 21 or 28 which ever is higher</t>
  </si>
  <si>
    <t xml:space="preserve">Saving Insurance </t>
  </si>
  <si>
    <t>Local Saving Insurance Premiums written</t>
  </si>
  <si>
    <t xml:space="preserve"> ÷ Worldwide Saving  Insurance Premiums</t>
  </si>
  <si>
    <t xml:space="preserve">= Local income from Investment and from Saving insurance (15) </t>
  </si>
  <si>
    <t>37 = ( 34/35) x 36</t>
  </si>
  <si>
    <t>38 = 34</t>
  </si>
  <si>
    <t>39 = 35</t>
  </si>
  <si>
    <t xml:space="preserve">  X  Worldwide administrative cost relating to investment Income </t>
  </si>
  <si>
    <t xml:space="preserve">PE's share of Worldwide administrative expenses relating to investment Income (16) </t>
  </si>
  <si>
    <t>41 (= 38/39) x 34</t>
  </si>
  <si>
    <t>Local Saving Insurance Premiums Written</t>
  </si>
  <si>
    <t xml:space="preserve"> = PE's share of HO administrative and general expenses (17)</t>
  </si>
  <si>
    <t>45 (= 42/43) x 44</t>
  </si>
  <si>
    <t xml:space="preserve">Total PE's share of saving insurance subject to tax (17) = ( 15-16-17) </t>
  </si>
  <si>
    <t>46 = 37 - 41 - 45</t>
  </si>
  <si>
    <t>Add: ( Excess loan interests+  realized losses from sale of trading securities+ investment losses) -  Line 11500 of the return</t>
  </si>
  <si>
    <t>Less: Realized gains from sale of trading securities + loss brought forward+ Investment gains) -  Line 11600 of the return</t>
  </si>
  <si>
    <t>PE's Tax base of Saving insurance (18)</t>
  </si>
  <si>
    <t>49 = 46 + 47 - 48</t>
  </si>
  <si>
    <t>PE's  Tax base (14) + (18) ( transferred to Line 11700 of the return)</t>
  </si>
  <si>
    <t>50 = 33 + 49</t>
  </si>
  <si>
    <t>International investment revenue (C)</t>
  </si>
  <si>
    <t xml:space="preserve">Compensation paid as per property or risk insurance policies in the Kingdom  </t>
  </si>
  <si>
    <t>(-) amounts covered from re-insurance  ( D)</t>
  </si>
  <si>
    <t>Current liabilities
(13600 )</t>
  </si>
  <si>
    <t>Non-current liabilities
(13700)</t>
  </si>
  <si>
    <t>Miscellaneous  (other income)</t>
  </si>
  <si>
    <t>Total sale proceeds for assets disposed off during  prior year</t>
  </si>
  <si>
    <t>Total sale proceeds for assets disposed off during  current year</t>
  </si>
  <si>
    <t>Fixed assets depreciation as per books (included in direct expenses)</t>
  </si>
  <si>
    <t>Saline Water Conversion Corp. (SWCC)</t>
  </si>
  <si>
    <t>West Coast, Prince M. Bin Abdulaziz St., Jeddah, Saudi Arabia</t>
  </si>
  <si>
    <t>Government Entity</t>
  </si>
  <si>
    <t>Group description</t>
  </si>
  <si>
    <t>Loss</t>
  </si>
  <si>
    <t>Losses amount carried forward</t>
  </si>
  <si>
    <t>Profit</t>
  </si>
  <si>
    <t>N/A</t>
  </si>
  <si>
    <t>Saudi Riyals</t>
  </si>
  <si>
    <t>Advance payment:  Receipt No. 506239573446 Date: 23/06/2015</t>
  </si>
  <si>
    <t>Advance payment:  Receipt No. 512204764497 Date: 20/12/2015</t>
  </si>
  <si>
    <t>Net book value of fixed assets at year end (excluding CWIP)</t>
  </si>
  <si>
    <t>Shuaibah Water &amp; Electricity Company</t>
  </si>
  <si>
    <t>Losses Adjustments</t>
  </si>
  <si>
    <t>Zakat/Tax payer's Name:  Shuaibah Water and Electricity Company</t>
  </si>
  <si>
    <t>Fiscal No : 3000013966</t>
  </si>
  <si>
    <t>Furniture and fixture</t>
  </si>
  <si>
    <t>Plant ant machinery</t>
  </si>
  <si>
    <t>Motor vehicles</t>
  </si>
  <si>
    <t>Saudi shareholding</t>
  </si>
  <si>
    <t>Office Equipment</t>
  </si>
  <si>
    <t>Assets</t>
  </si>
  <si>
    <t>Fixed Asset Deduction As per Zakat regulations</t>
  </si>
  <si>
    <t>Opening balance</t>
  </si>
  <si>
    <t>Less: Paid during the year</t>
  </si>
  <si>
    <t>Net adjusted profit for Non-Saudi Shareholder</t>
  </si>
  <si>
    <t>As per FS</t>
  </si>
  <si>
    <t>Diff</t>
  </si>
  <si>
    <t>G- BALANCE SHEET AS AT  31 / 12 /2016</t>
  </si>
  <si>
    <t>Kingdom of Saudi Arabia</t>
  </si>
  <si>
    <t>Form No (K1 Accounts)</t>
  </si>
  <si>
    <t>Ministry of Finance</t>
  </si>
  <si>
    <t>Tax / Zakat Return for all Tax / Zakat payers filing based on statutory records</t>
  </si>
  <si>
    <t>BASIC INFORMATION</t>
  </si>
  <si>
    <t>Commercial Name</t>
  </si>
  <si>
    <t>Financial Year</t>
  </si>
  <si>
    <t>Legal Status</t>
  </si>
  <si>
    <t>Saudi / GCC Share</t>
  </si>
  <si>
    <t xml:space="preserve">Non-Saudi Share </t>
  </si>
  <si>
    <t xml:space="preserve">Share of profit from Saudi </t>
  </si>
  <si>
    <t xml:space="preserve">Share of profit from non-Saudi </t>
  </si>
  <si>
    <t>Main Activity</t>
  </si>
  <si>
    <t>Code:</t>
  </si>
  <si>
    <t>_______________</t>
  </si>
  <si>
    <t>Description of the Main Activity</t>
  </si>
  <si>
    <t>Document Location No.</t>
  </si>
  <si>
    <t>P.O. Box</t>
  </si>
  <si>
    <t>Zip Code</t>
  </si>
  <si>
    <t>Tel</t>
  </si>
  <si>
    <t>Fax</t>
  </si>
  <si>
    <t>E-mail</t>
  </si>
  <si>
    <t>Location</t>
  </si>
  <si>
    <t>Building</t>
  </si>
  <si>
    <t>Street</t>
  </si>
  <si>
    <t>District</t>
  </si>
  <si>
    <t>Sr. No.</t>
  </si>
  <si>
    <t xml:space="preserve">Not Applicable </t>
  </si>
  <si>
    <t>Non-Saudi share in loss of investees</t>
  </si>
  <si>
    <t>Non-Saudi share in capital gains realized from disposal of financial securities traded on the stock market</t>
  </si>
  <si>
    <t>Non-Saudi share in income from investees meeting the criteria set out in article 5(4) of the regulations</t>
  </si>
  <si>
    <t xml:space="preserve">  (11900)</t>
  </si>
  <si>
    <t>DEDUCTIONS (12000)</t>
  </si>
  <si>
    <t xml:space="preserve">  (12100)</t>
  </si>
  <si>
    <t>Year ended : 31/12/2017</t>
  </si>
  <si>
    <t>City</t>
  </si>
  <si>
    <t xml:space="preserve">File No : </t>
  </si>
  <si>
    <t>Name</t>
  </si>
  <si>
    <t>- Direct ownership</t>
  </si>
  <si>
    <t xml:space="preserve">• Public Investment Fund </t>
  </si>
  <si>
    <t>• Saudi Electricity Company excluding ARAMCO shares (93.07% x 8%)</t>
  </si>
  <si>
    <t>- Indirect ownership</t>
  </si>
  <si>
    <t>• ACWA Through SAMAWEC (60% x 50% x 94.927%)</t>
  </si>
  <si>
    <t>Total Saudi Shareholding</t>
  </si>
  <si>
    <t>Non-Saudi shares and ownerhsip:</t>
  </si>
  <si>
    <t>• IFC through through indirect shareholding in SAMAWEC (60% x 50% x 5.073%)</t>
  </si>
  <si>
    <t>• Malaysian Shoaiba Consortium through direct ownership in Saudi Malaysia Water and Electricity Company (60% x 50%)</t>
  </si>
  <si>
    <t>•ARAMCO (6.93% x 8% )</t>
  </si>
  <si>
    <t>Total Non-Saudi shareholding</t>
  </si>
  <si>
    <t>Total ownership</t>
  </si>
  <si>
    <t>Sub Total</t>
  </si>
  <si>
    <t>Computer hardware</t>
  </si>
  <si>
    <t>Software</t>
  </si>
  <si>
    <t>Fixed buildings</t>
  </si>
  <si>
    <t>Moveable industrial and agricultural buildings</t>
  </si>
  <si>
    <t>Factories, equipment, machinery, hardware and software (computer programs) and equipment including passenger and freight vehicles.</t>
  </si>
  <si>
    <t>Cost of geological surveying, exploration, discovery and initial works to extract natural resources and develop fields.</t>
  </si>
  <si>
    <t>All other assets, tangible and intangible, not included in the foregoing categories such as furniture, aircrafts, ships, trains and goodwill.</t>
  </si>
  <si>
    <t>Mixed</t>
  </si>
  <si>
    <t>Entertainment expenses</t>
  </si>
  <si>
    <t>(D): TAX COMPUTATION</t>
  </si>
  <si>
    <t xml:space="preserve">  Total additions to non - Saudi shares</t>
  </si>
  <si>
    <t>Cash Or In-Kind Dividends Due From The Investments Of The Resident Capital Association In Other Associations Legally Exempt</t>
  </si>
  <si>
    <t>Spares</t>
  </si>
  <si>
    <t>Date of loans start</t>
  </si>
  <si>
    <t>Date of loans cleared</t>
  </si>
  <si>
    <t xml:space="preserve">Amount of loans  utilized in deducted items
</t>
  </si>
  <si>
    <t>Total Deductions</t>
  </si>
  <si>
    <t>Added to ZAKAT base</t>
  </si>
  <si>
    <t xml:space="preserve">  (12200)</t>
  </si>
  <si>
    <t xml:space="preserve">  (12300)</t>
  </si>
  <si>
    <t>Net adjusted profit / (loss) (Non- Saudi) (as per item 11400)</t>
  </si>
  <si>
    <t>Non-Saudi share in adjusted loss carryforward if up to 25% of his share in profit per the tax return (statement 16)</t>
  </si>
  <si>
    <t xml:space="preserve"> Taxable income for non residents insurance companies carrying out activities through a   permanent establishment (statement 17)</t>
  </si>
  <si>
    <t>Grand total</t>
  </si>
  <si>
    <t>Amount subject to zakat (Line no. 11906)</t>
  </si>
  <si>
    <t>Statement 10-B: Fixed assets depreciation as per Article (17) of Income tax law</t>
  </si>
  <si>
    <t>Statement 17: Insurance companies - permanent  establishment - Return item no. 11710</t>
  </si>
  <si>
    <t>DEDUCTIONS (11300)</t>
  </si>
  <si>
    <t>ADDITIONS (11800)</t>
  </si>
  <si>
    <t xml:space="preserve">  Taxable amount (11900 - 12100)</t>
  </si>
  <si>
    <t xml:space="preserve">  (12400)</t>
  </si>
  <si>
    <t xml:space="preserve">  Total deductions the non-Saudi share (sum of 12001 to 12004)</t>
  </si>
  <si>
    <t xml:space="preserve">  Total Income taxes due (12200 x 20%)</t>
  </si>
  <si>
    <t>(For ZATCA use only)</t>
  </si>
  <si>
    <t>Zakat ,Tax and Customs Authority (ZATCA)</t>
  </si>
  <si>
    <t>Repair and maintenance</t>
  </si>
  <si>
    <t>Additions during 2020</t>
  </si>
  <si>
    <t>Additions during 2021</t>
  </si>
  <si>
    <t>Sale proceeds in 2021</t>
  </si>
  <si>
    <t>Restricting loan as per article 4 (3)c</t>
  </si>
  <si>
    <t>Sale proceeds in 2020</t>
  </si>
  <si>
    <r>
      <rPr>
        <b/>
        <u/>
        <sz val="11"/>
        <color theme="1"/>
        <rFont val="Calibri"/>
        <family val="2"/>
      </rPr>
      <t>Amendment</t>
    </r>
    <r>
      <rPr>
        <b/>
        <sz val="11"/>
        <color theme="1"/>
        <rFont val="Calibri"/>
        <family val="2"/>
      </rPr>
      <t>:</t>
    </r>
    <r>
      <rPr>
        <sz val="11"/>
        <color theme="1"/>
        <rFont val="Calibri"/>
        <family val="2"/>
      </rPr>
      <t xml:space="preserve">
If the tax base as per the formula in the table above is a positive amount, it will be compared with the amount appearing in line 11700 which is the tax base of the PE for the non-resident for insurance activities as determined in the financial statements of the PE, and the tax base will be</t>
    </r>
    <r>
      <rPr>
        <b/>
        <sz val="11"/>
        <color theme="1"/>
        <rFont val="Calibri"/>
        <family val="2"/>
      </rPr>
      <t xml:space="preserve"> whichever is higher</t>
    </r>
    <r>
      <rPr>
        <sz val="11"/>
        <color theme="1"/>
        <rFont val="Calibri"/>
        <family val="2"/>
      </rPr>
      <t xml:space="preserve">) </t>
    </r>
  </si>
  <si>
    <t>Increase during the year</t>
  </si>
  <si>
    <t>Retained earnings movement during the year as per books</t>
  </si>
  <si>
    <t xml:space="preserve">Book balance of retained earnings at the beginning of the period
</t>
  </si>
  <si>
    <t>Cash dividends distributed</t>
  </si>
  <si>
    <t>Transfer from/to a balance sheet item</t>
  </si>
  <si>
    <t>Profit/(Loss) for the year</t>
  </si>
  <si>
    <t xml:space="preserve">Book balance of retained earnings  at the end of the period
</t>
  </si>
  <si>
    <t>Partners' current account</t>
  </si>
  <si>
    <t>9= 2+3+ 4 + 5 + 6 + 7 + 8</t>
  </si>
  <si>
    <t>Saudi/GCC resident</t>
  </si>
  <si>
    <t>Movement of reserves</t>
  </si>
  <si>
    <t>Name of reserve</t>
  </si>
  <si>
    <t>Balance of reserves at the beginning of the period</t>
  </si>
  <si>
    <t xml:space="preserve">Decrease during the year to increase the capital </t>
  </si>
  <si>
    <t>Adjustments</t>
  </si>
  <si>
    <t>Balance of reserves at the end of the period</t>
  </si>
  <si>
    <t>Opening share as per above</t>
  </si>
  <si>
    <t>Amount taken to as addition to zakat base for Saudi Shareholder</t>
  </si>
  <si>
    <t>Statement 10: Movement of loans - Return item no. 11106</t>
  </si>
  <si>
    <t>Schedule : Net fixed assets and equivalent - Return item no. 11301</t>
  </si>
  <si>
    <t>Statement 16: Losses carried forward - Non- Saudi partner - Return item no. 12003</t>
  </si>
  <si>
    <t>Less: Dividend paid</t>
  </si>
  <si>
    <t>Addition to Zakat base</t>
  </si>
  <si>
    <t>Branch: Jeddah</t>
  </si>
  <si>
    <t xml:space="preserve">Riyadh Bank </t>
  </si>
  <si>
    <t xml:space="preserve">local </t>
  </si>
  <si>
    <t xml:space="preserve">Bank Al Jazira </t>
  </si>
  <si>
    <t xml:space="preserve">Al Rajhi Bank </t>
  </si>
  <si>
    <t xml:space="preserve">Abu Dhabi Islamic Bank </t>
  </si>
  <si>
    <t xml:space="preserve">Foreign </t>
  </si>
  <si>
    <t xml:space="preserve">Mizuho Bank </t>
  </si>
  <si>
    <t xml:space="preserve">Cash flow hedge reserve </t>
  </si>
  <si>
    <t>Capitalised provision</t>
  </si>
  <si>
    <t>17-1-2022</t>
  </si>
  <si>
    <t>Op CWIP</t>
  </si>
  <si>
    <t>Cl CWIP</t>
  </si>
  <si>
    <t>Op Cash</t>
  </si>
  <si>
    <t>Closing cash</t>
  </si>
  <si>
    <t>Net Profit/(Loss) as per the books</t>
  </si>
  <si>
    <t xml:space="preserve">Net adjusted Profit </t>
  </si>
  <si>
    <t xml:space="preserve">ADDITIONS </t>
  </si>
  <si>
    <t>ZAKAT COMPUTATION</t>
  </si>
  <si>
    <t>Total Zakat adjustments</t>
  </si>
  <si>
    <t>10011</t>
  </si>
  <si>
    <t xml:space="preserve">  Total additions (sum of 10008 to 10010)</t>
  </si>
  <si>
    <t xml:space="preserve">  Total deductions  (sum of 10013 to 10016)</t>
  </si>
  <si>
    <t>Deductions from the Zakat Base</t>
  </si>
  <si>
    <t>Salaries, fees and the like paid to owners, partners, shareholders and their irregular relatives</t>
  </si>
  <si>
    <t>(Royals/financial fees/loan returns/indirect expenses charged using the estimated method) for the head office</t>
  </si>
  <si>
    <t>Tax</t>
  </si>
  <si>
    <t>Employer contributions to statutory retirement funds in excess of the statutory percentage</t>
  </si>
  <si>
    <t>School fees for children of irregular employees</t>
  </si>
  <si>
    <t>Irregular fines and penalties</t>
  </si>
  <si>
    <t>Capital losses (gains) from the sale of assets</t>
  </si>
  <si>
    <t>Donations not permitted</t>
  </si>
  <si>
    <t>Income taxes, any resulting fines, and zakat if charged to expenses</t>
  </si>
  <si>
    <t>Employees’ share in statutory provident funds and social insurance</t>
  </si>
  <si>
    <t>Value differences (materials/services) provided by related parties in excess of normal prices</t>
  </si>
  <si>
    <t>Expenses not related to the activity</t>
  </si>
  <si>
    <t>Maintenance and repair expenses in excess of the permissible limit</t>
  </si>
  <si>
    <t>The user of the previous allocations returned to the pool</t>
  </si>
  <si>
    <t>Provisions charged to period accounts</t>
  </si>
  <si>
    <t>Consumption differences (Table 3)</t>
  </si>
  <si>
    <t>Loan returns in excess of the permissible limit</t>
  </si>
  <si>
    <t>Irregular bad debts</t>
  </si>
  <si>
    <t>Any Other adjustments</t>
  </si>
  <si>
    <t xml:space="preserve">Type
</t>
  </si>
  <si>
    <t xml:space="preserve">Amount </t>
  </si>
  <si>
    <t xml:space="preserve">Zakat Share
</t>
  </si>
  <si>
    <t>Sr. No</t>
  </si>
  <si>
    <t>Item</t>
  </si>
  <si>
    <t>Total deductions</t>
  </si>
  <si>
    <t xml:space="preserve">What is added to the base of debts </t>
  </si>
  <si>
    <t xml:space="preserve">Classification </t>
  </si>
  <si>
    <t>Investment details</t>
  </si>
  <si>
    <t>Total assets according to the financial statements</t>
  </si>
  <si>
    <t>Items classified as current assets and included in the deductions to meet the conditions of deduction</t>
  </si>
  <si>
    <t>Items classified as non-current assets and not included in the deductions of the Zakat base.</t>
  </si>
  <si>
    <t>Project name</t>
  </si>
  <si>
    <t>Undeductible Assets (Total Assets 10019 - Total Deductions 10017)</t>
  </si>
  <si>
    <t xml:space="preserve">  Equity and the like according to the statement of financial position and any item reclassified to become equity</t>
  </si>
  <si>
    <t>Zakat on investment funds inside the Kingdom</t>
  </si>
  <si>
    <t>Zakat on foreign investments according to the certified public accountant</t>
  </si>
  <si>
    <t xml:space="preserve">Adjusted profit/(Loss) related to Saudi shareholding in the profit / (loss) </t>
  </si>
  <si>
    <t>Zakat Base (10020) &amp; Zakat Liability</t>
  </si>
  <si>
    <t xml:space="preserve">Zakat/Tax payer's Name: </t>
  </si>
  <si>
    <t xml:space="preserve">Unique No : </t>
  </si>
  <si>
    <t>Sr. no.</t>
  </si>
  <si>
    <t xml:space="preserve">Year ended : </t>
  </si>
  <si>
    <t>The difference between net book profit and adjusted profit</t>
  </si>
  <si>
    <t>10015</t>
  </si>
  <si>
    <t>10016</t>
  </si>
  <si>
    <t>10019</t>
  </si>
  <si>
    <t>10020</t>
  </si>
  <si>
    <t>10021</t>
  </si>
  <si>
    <t>10022</t>
  </si>
  <si>
    <t>Actual zakat paid</t>
  </si>
  <si>
    <r>
      <t xml:space="preserve">Total Minumum Zakat base - </t>
    </r>
    <r>
      <rPr>
        <sz val="18"/>
        <rFont val="Calibri"/>
        <family val="2"/>
      </rPr>
      <t xml:space="preserve">(Minimum of Non-deductible assets </t>
    </r>
    <r>
      <rPr>
        <b/>
        <sz val="18"/>
        <rFont val="Calibri"/>
        <family val="2"/>
      </rPr>
      <t>plus</t>
    </r>
    <r>
      <rPr>
        <sz val="18"/>
        <rFont val="Calibri"/>
        <family val="2"/>
      </rPr>
      <t xml:space="preserve"> adjustment to the net profit) and (Net Adjusted profit)</t>
    </r>
  </si>
  <si>
    <r>
      <t xml:space="preserve">Total Maximum zakat base - </t>
    </r>
    <r>
      <rPr>
        <sz val="18"/>
        <color rgb="FF000000"/>
        <rFont val="Calibri"/>
        <family val="2"/>
        <scheme val="minor"/>
      </rPr>
      <t>(Equity (and equivalent) plus adjustment to the net profit (positive or negative)</t>
    </r>
  </si>
  <si>
    <t>Total assets according to the statement of financial position - (Non - Current Assets + Current Assets)</t>
  </si>
  <si>
    <t>10006</t>
  </si>
  <si>
    <t>10014</t>
  </si>
  <si>
    <t>10023</t>
  </si>
  <si>
    <t>10024</t>
  </si>
  <si>
    <t>Unique No. ***********</t>
  </si>
  <si>
    <t>From:  01 / 01 /  2024</t>
  </si>
  <si>
    <t>To:   31 / 12  / 2024</t>
  </si>
  <si>
    <t>Minumum Zakat Base (Article 27)</t>
  </si>
  <si>
    <t>Maximum  Zakat Base (Article 28)</t>
  </si>
  <si>
    <t>Additions to the Zakat Base (Article 23)</t>
  </si>
  <si>
    <t>Closing Balance</t>
  </si>
  <si>
    <t>Zakat Base - (Higher of minimum zakat base , lower of total zakat base and maximum zakat base)</t>
  </si>
  <si>
    <t>Total Zakat Base (Total Additions - Total Deductions)</t>
  </si>
  <si>
    <t>Non-current liabilites</t>
  </si>
  <si>
    <t>23(1)</t>
  </si>
  <si>
    <t>23(1), 37(1) &amp; 39</t>
  </si>
  <si>
    <t>29(1)(a)</t>
  </si>
  <si>
    <t>24 &amp; 29(1)(b)</t>
  </si>
  <si>
    <t>29(1)(c)</t>
  </si>
  <si>
    <t>29(1)(d)</t>
  </si>
  <si>
    <t>29(1)(e)</t>
  </si>
  <si>
    <t>25 (2)</t>
  </si>
  <si>
    <t>25(3) &amp; 29(2)(a)</t>
  </si>
  <si>
    <t>29(2)(b)</t>
  </si>
  <si>
    <t>29(2)(c)</t>
  </si>
  <si>
    <t>23(2)</t>
  </si>
  <si>
    <t>26(4) &amp; 49</t>
  </si>
  <si>
    <t>26(5) &amp; 50</t>
  </si>
  <si>
    <t>49(2)</t>
  </si>
  <si>
    <t>49(5)</t>
  </si>
  <si>
    <t>49(8)</t>
  </si>
  <si>
    <t>49(6)</t>
  </si>
  <si>
    <t>49(7)</t>
  </si>
  <si>
    <t>49(9)</t>
  </si>
  <si>
    <t>49(10), 52 &amp; 53</t>
  </si>
  <si>
    <t>26(6) &amp; 52(3)</t>
  </si>
  <si>
    <t>26(6), 52(4) &amp; 25(3)</t>
  </si>
  <si>
    <t>26(1) &amp; 43</t>
  </si>
  <si>
    <t>26(2) &amp; 44</t>
  </si>
  <si>
    <t>26(3) &amp; 45</t>
  </si>
  <si>
    <t>26(7)</t>
  </si>
  <si>
    <t>26(8) &amp; 55</t>
  </si>
  <si>
    <t>26(9) &amp; 56</t>
  </si>
  <si>
    <t>26(10)</t>
  </si>
  <si>
    <t>32 &amp; 25(3)</t>
  </si>
  <si>
    <t>35, 49 &amp; 74</t>
  </si>
  <si>
    <t>Spare parts (Current asset deducted from zakat base)</t>
  </si>
  <si>
    <t>Adjustments to the Net Profit For Saudi Shareholding - (Statement 1)</t>
  </si>
  <si>
    <t xml:space="preserve">Statement 1 : Adjustments to the Net Profit </t>
  </si>
  <si>
    <t>Equity &amp; Reserves - (Statement 2)</t>
  </si>
  <si>
    <t>ZR - reference</t>
  </si>
  <si>
    <t xml:space="preserve">Statement 2 : Equity &amp; Other items </t>
  </si>
  <si>
    <t>Liabilities &amp; Other additions to the Zakat Base - (Statement -3)</t>
  </si>
  <si>
    <t xml:space="preserve">Statement 3: Liabilities &amp; Other additions </t>
  </si>
  <si>
    <t>Net fixed assets and their equivalents - (Statement - 4)</t>
  </si>
  <si>
    <t>Statement 4: Fixed Assets</t>
  </si>
  <si>
    <t>Investments - (Statement - 5)</t>
  </si>
  <si>
    <t>Statement 5: Investments</t>
  </si>
  <si>
    <t>Real estate and projects under development for sale - (Statement - 6)</t>
  </si>
  <si>
    <t>Statement 6: CWIP</t>
  </si>
  <si>
    <t>Statement 7: Other Deductions</t>
  </si>
  <si>
    <t>Statement 8 : Minumum Zakat Base</t>
  </si>
  <si>
    <t>Statement 9 : Application of Article</t>
  </si>
  <si>
    <t>Other Deductions - (Statement - 7)</t>
  </si>
  <si>
    <t xml:space="preserve">  The difference between net book profit and adjusted profit - [Zakat Regulation refernce - 23(3)]</t>
  </si>
  <si>
    <t>Non-current liability excluded from the zakat base - (Non-current asset excluded / total non-current assets) x Non-Current Liabilities)</t>
  </si>
  <si>
    <t>Current liability added to the zakat base - (deducted current asset/ total current assets) x current liabilities)</t>
  </si>
  <si>
    <t xml:space="preserve">Tax Share
</t>
  </si>
  <si>
    <t>Share of Income from local subsidiaries &amp; associates</t>
  </si>
  <si>
    <t>Dividend Income from local investments</t>
  </si>
  <si>
    <t>Reversal of provision for doubtful debts</t>
  </si>
  <si>
    <t xml:space="preserve">Reduction in Equity due to Treasury Stocks                 اسهم خزانة </t>
  </si>
  <si>
    <t>Reduction in Equity due to Employee Equity Stakes Program subject to conditions of Article 41    برنامج حصص اسهم الموظفين</t>
  </si>
  <si>
    <t>Retained Earnings/(Loss) - Closing balance Less Dividend paid (even if paid from current year's profit)    الأرباح المبقاه</t>
  </si>
  <si>
    <t>Dividend declared but NOT paid (booked as liability - dividend payable)   الأرباح تحت التوزيع</t>
  </si>
  <si>
    <t>Reserves - Closing balances          الاحتياطيات</t>
  </si>
  <si>
    <t xml:space="preserve">Provisions - Closing balance (Other than EOSB and other employees related provisions)    المخصصات وفق رصيد اخر المدة </t>
  </si>
  <si>
    <t>Shareholder Loan - Closing balance    قروض الشركاء الدائنة</t>
  </si>
  <si>
    <t>Change in fair value    التغيير في القيمة العادلة</t>
  </si>
  <si>
    <t>Translation reserve   احتياطي الترجمة</t>
  </si>
  <si>
    <t>Debts classified Non-Current - Closing balance   الديون غير المتداولة وفق رصيد اخر المدة</t>
  </si>
  <si>
    <t>Provisions - Closing balance for EOSB and other employees related provisions المخصصات اخر المدة ـ مخصص مكافأة نهاية الخدمة ومخصص رصيد اجازات</t>
  </si>
  <si>
    <t>Shareholder Loan - Closing balance   قروض الشركاء الدائنة وفق رصيد اخر المدة</t>
  </si>
  <si>
    <t>Deferred Tax Liability - Closing balance    الالنزام الضريبى المؤجل</t>
  </si>
  <si>
    <t>Contract Liabilities - Closing balance     التزامات العقد المثبته</t>
  </si>
  <si>
    <t>Lease Liabilities - Closing balance    التزامات عقود الايجار</t>
  </si>
  <si>
    <t xml:space="preserve">Excluding corresponding Non-Current Liabilities when deduction of a Non-Current Asset is Not taken   التزام غير متداول مقابل حسم اصل غير متداول </t>
  </si>
  <si>
    <t xml:space="preserve">Addition of corresponding Current Liabilities when deduction of a Current Asset is taken     اضافة التزام متداول مقابل حسم اصل متداول </t>
  </si>
  <si>
    <t>If, Current Liabilities - Current Assets = Positive Difference, the difference will be added   الفرق بين الالتزامات المتداولة وبين الأصول المتدولة بعد التسيب</t>
  </si>
  <si>
    <t xml:space="preserve">Current liability, which was previously classified as Non-Current liability التزام متداول في حكم الالتزام غير المتداول </t>
  </si>
  <si>
    <t xml:space="preserve">Fixed Assets - Closing balance الأصول الثابته </t>
  </si>
  <si>
    <t>Intangible Assets - Closing balance الأصول غير الملموسة</t>
  </si>
  <si>
    <t>Payments made for purchase of Fixed Assets - Closing balance    دفعات شراء أصول ثابته</t>
  </si>
  <si>
    <t>Non-Current Investment Properties - Closing balance (not for reselling)        العقارات الاستثمارية غير المتداولة وغير المعدة للبيع</t>
  </si>
  <si>
    <t>Right of Use Assets - Closing balance    اصل حق الاستخدام المصنف غير المتداول</t>
  </si>
  <si>
    <t>Contract Costs classified as Non-Current Assets - Closing balance    تكاليف العقد المصنفه غير المتداولة</t>
  </si>
  <si>
    <t>Raw Land used in activity - Closing balance    الأراضي الخام المستخدمة في النشاط نا لم تكن معدة للبيع</t>
  </si>
  <si>
    <t xml:space="preserve">Employee Housing Ownership Program - Closing balnace (subject to conditions of Article 53 &amp; 54)   برنامج تملك مساكن الموظفين </t>
  </si>
  <si>
    <t xml:space="preserve">Spare Parts - Closing balance   المواد الخام و المواد غير المعدة للبيع كقطع الغيار </t>
  </si>
  <si>
    <t xml:space="preserve">Raw Material not held for Sale - Closing balance       المواد الخام المصنفه اصل متداول - تنسيب_ </t>
  </si>
  <si>
    <t>Investments in in-Kingdom entities - Closing balance     الاستثمارات في شركات داخل المملكة</t>
  </si>
  <si>
    <t xml:space="preserve">Investments in Foreign entities - Closing balance  الاستثمارات في شركات خارج المملكة </t>
  </si>
  <si>
    <t>Investments in Investment Funds - Closing balance   الاستثمارات في الصناديق الاستثمارية</t>
  </si>
  <si>
    <t xml:space="preserve">Investment in Financing Fund - Closing balance    الاستثمار في صناديق التمويل المباشر وغير المباشر </t>
  </si>
  <si>
    <t>Investment in Non-Governmental Sukuk and Bonds - Closing balance   قيمة الاستثمار في الصكوك والسندات</t>
  </si>
  <si>
    <t xml:space="preserve">Investments in entities which are not subjec to Zakat Regulations - Closing balance     الاستثمار في شركات غير خاضعة لأحكام اللائحة  </t>
  </si>
  <si>
    <t>CWIP - Closing balance (Not for reselling) الانشاءات الرأسمالية والمشروعات تحت الانشاء التي تنشأ لغرض استخدامها</t>
  </si>
  <si>
    <t>Statutory Deposits - Closing balance الودائع النظامية</t>
  </si>
  <si>
    <t>Deferred Tax Assets - Closing balance الاص الضريبى المؤجل</t>
  </si>
  <si>
    <t xml:space="preserve">Shareholder Loan given to Investee Entity - Closing balance قروض الشركاء المدينة </t>
  </si>
  <si>
    <t>Overdue Government Receivables - Closing balance (Classified as Current Assets)    المستحقات الحكومية المتأخرة</t>
  </si>
  <si>
    <t>Finance Lease Receivables  الأصول المؤجرة تمويلياً</t>
  </si>
  <si>
    <t xml:space="preserve">Biological Assets - Closing balance          الاصول الحيوية بشرط تصنيفها أصول غير متداولة </t>
  </si>
  <si>
    <t>TOTAL NON-CURRENT ASSETS    اجمالى الأصول غير المتداولة</t>
  </si>
  <si>
    <t xml:space="preserve">TOTAL CURRENT ASSETS                   أجمالى الأصول المتداولة     </t>
  </si>
  <si>
    <t>Total Current assets as per FS     اجمالى الأصول المتداولة</t>
  </si>
  <si>
    <t>Total Non-current assets as per FS     اجمالى الأصول غير المتداولة</t>
  </si>
  <si>
    <t>Total Assets as per FS    الاجمالى الأصول وفق القوائم المالية</t>
  </si>
  <si>
    <t>Total Current Liabilities as per FS       اجمالى الخصول المتداولة</t>
  </si>
  <si>
    <t>Total Non-current Liabilities ST3   اجمالى الخصوم غير المتداولة</t>
  </si>
  <si>
    <t xml:space="preserve">Total Liabilities as per FS   اجمالى الخصوم وفق القوائم المالية </t>
  </si>
  <si>
    <t>Undeductable Assets       الأصول غير المحسومة</t>
  </si>
  <si>
    <t>Share Capital - Closing balance   راس المال</t>
  </si>
  <si>
    <t>أخرى</t>
  </si>
  <si>
    <t>أجمالى الأصول المتداولة</t>
  </si>
  <si>
    <t>اجمالى الالتزامات المتداولة</t>
  </si>
  <si>
    <t>يحسم منه:</t>
  </si>
  <si>
    <t>يحسم منه :</t>
  </si>
  <si>
    <t xml:space="preserve">قروض قصيرة الاجل معاد تصنيفها </t>
  </si>
  <si>
    <t>اجمالى ما يعاد تصنيفه</t>
  </si>
  <si>
    <t>نسبة ما يعاد تنسيبه</t>
  </si>
  <si>
    <t>ما يضاف كألتزام</t>
  </si>
  <si>
    <t xml:space="preserve">استثمارات بالقيمة العادلة </t>
  </si>
  <si>
    <t>المخزون</t>
  </si>
  <si>
    <t>موجودات عقود</t>
  </si>
  <si>
    <t>مخصص الزكاة</t>
  </si>
  <si>
    <t>Total Zakat Due - 2.5% x 366/354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</si>
</sst>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quot;$&quot;* #,##0.00_);_(&quot;$&quot;* \(#,##0.00\);_(&quot;$&quot;* &quot;-&quot;??_);_(@_)"/>
    <numFmt numFmtId="165" formatCode="_(* #,##0.00_);_(* \(#,##0.00\);_(* &quot;-&quot;??_);_(@_)"/>
    <numFmt numFmtId="166" formatCode=";;;"/>
    <numFmt numFmtId="167" formatCode="_(* #,##0_);_(* \(#,##0\);_(* &quot;-&quot;??_);_(@_)"/>
    <numFmt numFmtId="168" formatCode="#,##0.00_ ;\-#,##0.00\ "/>
    <numFmt numFmtId="169" formatCode="_-* #,##0.00\ _ر_._س_._‏_-;\-* #,##0.00\ _ر_._س_._‏_-;_-* &quot;-&quot;??\ _ر_._س_._‏_-;_-@_-"/>
    <numFmt numFmtId="170" formatCode="dd\.mm\.yyyy;@"/>
    <numFmt numFmtId="171" formatCode="&quot; &quot;#,##0.00&quot; &quot;;&quot; (&quot;#,##0.00&quot;)&quot;;&quot; -&quot;00&quot; &quot;;&quot; &quot;@&quot; &quot;"/>
    <numFmt numFmtId="172" formatCode="&quot; &quot;#,##0&quot; &quot;;&quot; (&quot;#,##0&quot;)&quot;;&quot; -&quot;00&quot; &quot;;&quot; &quot;@&quot; &quot;"/>
  </numFmts>
  <fonts count="74">
    <font>
      <sz val="11"/>
      <color theme="1"/>
      <name val="Calibri"/>
      <family val="2"/>
      <scheme val="minor"/>
    </font>
    <font>
      <b/>
      <sz val="11"/>
      <color theme="1"/>
      <name val="Calibri"/>
      <family val="2"/>
      <scheme val="minor"/>
    </font>
    <font>
      <b/>
      <u/>
      <sz val="11"/>
      <color rgb="FFFF0000"/>
      <name val="Calibri"/>
      <family val="2"/>
      <scheme val="minor"/>
    </font>
    <font>
      <b/>
      <sz val="11"/>
      <color rgb="FFFF0000"/>
      <name val="Calibri"/>
      <family val="2"/>
      <scheme val="minor"/>
    </font>
    <font>
      <b/>
      <sz val="10"/>
      <color theme="1"/>
      <name val="Calibri Light"/>
      <family val="2"/>
      <scheme val="major"/>
    </font>
    <font>
      <b/>
      <sz val="11"/>
      <color theme="1"/>
      <name val="Calibri Light"/>
      <family val="2"/>
      <scheme val="major"/>
    </font>
    <font>
      <sz val="11"/>
      <name val="Calibri"/>
      <family val="2"/>
      <scheme val="minor"/>
    </font>
    <font>
      <sz val="11"/>
      <color theme="1"/>
      <name val="Calibri"/>
      <family val="2"/>
      <scheme val="minor"/>
    </font>
    <font>
      <sz val="10"/>
      <name val="Calibri Light"/>
      <family val="2"/>
      <scheme val="major"/>
    </font>
    <font>
      <b/>
      <sz val="10"/>
      <name val="Calibri Light"/>
      <family val="2"/>
      <scheme val="major"/>
    </font>
    <font>
      <sz val="10"/>
      <color theme="1"/>
      <name val="Calibri Light"/>
      <family val="2"/>
      <scheme val="major"/>
    </font>
    <font>
      <b/>
      <sz val="13"/>
      <color theme="1"/>
      <name val="Calibri"/>
      <family val="2"/>
      <scheme val="minor"/>
    </font>
    <font>
      <sz val="13"/>
      <color theme="1"/>
      <name val="Calibri"/>
      <family val="2"/>
      <scheme val="minor"/>
    </font>
    <font>
      <sz val="10"/>
      <name val="Arial"/>
      <family val="2"/>
    </font>
    <font>
      <sz val="12"/>
      <name val="Times New Roman"/>
      <family val="1"/>
    </font>
    <font>
      <u/>
      <sz val="11"/>
      <color theme="10"/>
      <name val="Calibri"/>
      <family val="2"/>
      <scheme val="minor"/>
    </font>
    <font>
      <b/>
      <sz val="10"/>
      <name val="Arial"/>
      <family val="2"/>
    </font>
    <font>
      <b/>
      <sz val="10"/>
      <name val="Times New Roman"/>
      <family val="1"/>
    </font>
    <font>
      <u/>
      <sz val="10"/>
      <name val="Times New Roman"/>
      <family val="1"/>
    </font>
    <font>
      <sz val="10"/>
      <name val="Times New Roman"/>
      <family val="1"/>
    </font>
    <font>
      <sz val="11"/>
      <color theme="1"/>
      <name val="Verdana"/>
      <family val="2"/>
    </font>
    <font>
      <b/>
      <sz val="18"/>
      <name val="Calibri"/>
      <family val="2"/>
    </font>
    <font>
      <sz val="18"/>
      <color theme="1"/>
      <name val="Calibri"/>
      <family val="2"/>
    </font>
    <font>
      <b/>
      <sz val="18"/>
      <color theme="1"/>
      <name val="Calibri"/>
      <family val="2"/>
    </font>
    <font>
      <sz val="18"/>
      <name val="Calibri"/>
      <family val="2"/>
    </font>
    <font>
      <sz val="18"/>
      <color rgb="FFFF0000"/>
      <name val="Calibri"/>
      <family val="2"/>
    </font>
    <font>
      <sz val="11"/>
      <name val="Calibri"/>
      <family val="2"/>
    </font>
    <font>
      <sz val="11"/>
      <color theme="1"/>
      <name val="Calibri"/>
      <family val="2"/>
    </font>
    <font>
      <b/>
      <sz val="13"/>
      <color theme="1"/>
      <name val="Calibri"/>
      <family val="2"/>
    </font>
    <font>
      <b/>
      <sz val="11"/>
      <color theme="1"/>
      <name val="Calibri"/>
      <family val="2"/>
    </font>
    <font>
      <b/>
      <sz val="11"/>
      <name val="Calibri"/>
      <family val="2"/>
    </font>
    <font>
      <sz val="11"/>
      <color rgb="FF000000"/>
      <name val="Calibri"/>
      <family val="2"/>
    </font>
    <font>
      <b/>
      <u/>
      <sz val="11"/>
      <color theme="1"/>
      <name val="Calibri"/>
      <family val="2"/>
    </font>
    <font>
      <b/>
      <sz val="11"/>
      <color theme="0"/>
      <name val="Calibri"/>
      <family val="2"/>
    </font>
    <font>
      <sz val="11"/>
      <color theme="0"/>
      <name val="Calibri"/>
      <family val="2"/>
    </font>
    <font>
      <sz val="14"/>
      <color theme="1"/>
      <name val="Verdana"/>
      <family val="2"/>
    </font>
    <font>
      <b/>
      <sz val="11"/>
      <color rgb="FFC00000"/>
      <name val="Verdana"/>
      <family val="2"/>
    </font>
    <font>
      <b/>
      <sz val="11"/>
      <color theme="0"/>
      <name val="Calibri"/>
      <family val="2"/>
      <charset val="161"/>
      <scheme val="minor"/>
    </font>
    <font>
      <sz val="11"/>
      <color theme="1"/>
      <name val="Calibri"/>
      <family val="2"/>
      <charset val="161"/>
      <scheme val="minor"/>
    </font>
    <font>
      <b/>
      <sz val="11"/>
      <color theme="1"/>
      <name val="Calibri"/>
      <family val="2"/>
      <charset val="161"/>
      <scheme val="minor"/>
    </font>
    <font>
      <u/>
      <sz val="20"/>
      <color theme="10"/>
      <name val="Calibri"/>
      <family val="2"/>
      <scheme val="minor"/>
    </font>
    <font>
      <sz val="20"/>
      <name val="Calibri"/>
      <family val="2"/>
      <scheme val="minor"/>
    </font>
    <font>
      <sz val="10"/>
      <color theme="1"/>
      <name val="Times New Roman"/>
      <family val="1"/>
    </font>
    <font>
      <b/>
      <sz val="10"/>
      <color theme="1"/>
      <name val="Times New Roman"/>
      <family val="1"/>
    </font>
    <font>
      <sz val="11"/>
      <color theme="1"/>
      <name val="Times New Roman"/>
      <family val="1"/>
    </font>
    <font>
      <b/>
      <sz val="11"/>
      <color rgb="FF000000"/>
      <name val="Times New Roman"/>
      <family val="1"/>
    </font>
    <font>
      <sz val="11"/>
      <color rgb="FFFA7D00"/>
      <name val="Calibri"/>
      <family val="2"/>
      <scheme val="minor"/>
    </font>
    <font>
      <b/>
      <sz val="22"/>
      <color theme="1"/>
      <name val="Calibri"/>
      <family val="2"/>
    </font>
    <font>
      <sz val="18"/>
      <color rgb="FF000000"/>
      <name val="Calibri"/>
      <family val="2"/>
      <scheme val="minor"/>
    </font>
    <font>
      <sz val="10"/>
      <color rgb="FF000000"/>
      <name val="SST Arabic"/>
      <family val="2"/>
    </font>
    <font>
      <sz val="12"/>
      <color rgb="FF000000"/>
      <name val="Arial"/>
      <family val="2"/>
    </font>
    <font>
      <b/>
      <sz val="12"/>
      <color rgb="FF000000"/>
      <name val="Arial"/>
      <family val="2"/>
    </font>
    <font>
      <b/>
      <sz val="12"/>
      <color theme="1"/>
      <name val="Calibri"/>
      <family val="2"/>
    </font>
    <font>
      <b/>
      <sz val="12"/>
      <color theme="1"/>
      <name val="Calibri"/>
      <family val="2"/>
      <scheme val="minor"/>
    </font>
    <font>
      <sz val="12"/>
      <color rgb="FF000000"/>
      <name val="Calibri"/>
      <family val="2"/>
      <scheme val="minor"/>
    </font>
    <font>
      <b/>
      <sz val="12"/>
      <color rgb="FF000000"/>
      <name val="Calibri"/>
      <family val="2"/>
      <scheme val="minor"/>
    </font>
    <font>
      <b/>
      <sz val="18"/>
      <color rgb="FF000000"/>
      <name val="Calibri"/>
      <family val="2"/>
      <scheme val="minor"/>
    </font>
    <font>
      <sz val="22"/>
      <color theme="1"/>
      <name val="Calibri"/>
      <family val="2"/>
    </font>
    <font>
      <b/>
      <sz val="22"/>
      <color rgb="FF000000"/>
      <name val="Calibri"/>
      <family val="2"/>
      <scheme val="minor"/>
    </font>
    <font>
      <sz val="12"/>
      <name val="Calibri"/>
      <family val="2"/>
      <scheme val="minor"/>
    </font>
    <font>
      <b/>
      <sz val="12"/>
      <color theme="0"/>
      <name val="Calibri"/>
      <family val="2"/>
      <scheme val="minor"/>
    </font>
    <font>
      <sz val="12"/>
      <name val="Calibri"/>
      <family val="2"/>
    </font>
    <font>
      <sz val="12"/>
      <color rgb="FF000000"/>
      <name val="SST Arabic"/>
      <family val="2"/>
    </font>
    <font>
      <b/>
      <sz val="12"/>
      <color theme="0"/>
      <name val="Calibri"/>
      <family val="2"/>
    </font>
    <font>
      <sz val="12"/>
      <color theme="1"/>
      <name val="Calibri"/>
      <family val="2"/>
    </font>
    <font>
      <sz val="12"/>
      <color rgb="FF000000"/>
      <name val="Calibri"/>
      <family val="2"/>
    </font>
    <font>
      <sz val="12"/>
      <color theme="1"/>
      <name val="Calibri"/>
      <family val="2"/>
      <scheme val="minor"/>
    </font>
    <font>
      <sz val="10"/>
      <color rgb="FF000000"/>
      <name val="Arial"/>
      <family val="2"/>
    </font>
    <font>
      <sz val="10"/>
      <name val="SST Arabic"/>
      <family val="2"/>
    </font>
    <font>
      <sz val="10.5"/>
      <color rgb="FF000000"/>
      <name val="Times New Roman"/>
      <family val="1"/>
    </font>
    <font>
      <b/>
      <sz val="10.5"/>
      <color rgb="FF000000"/>
      <name val="Times New Roman"/>
      <family val="1"/>
    </font>
    <font>
      <b/>
      <sz val="11"/>
      <color rgb="FF000000"/>
      <name val="Calibri"/>
      <family val="2"/>
      <scheme val="minor"/>
    </font>
    <font>
      <sz val="11"/>
      <color rgb="FF000000"/>
      <name val="Calibri"/>
      <family val="2"/>
      <scheme val="minor"/>
    </font>
    <font>
      <b/>
      <sz val="11"/>
      <name val="Calibri"/>
      <family val="2"/>
      <scheme val="minor"/>
    </font>
  </fonts>
  <fills count="14">
    <fill>
      <patternFill patternType="none"/>
    </fill>
    <fill>
      <patternFill patternType="gray125"/>
    </fill>
    <fill>
      <patternFill patternType="solid">
        <fgColor rgb="FFD5D99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3C505C"/>
        <bgColor indexed="64"/>
      </patternFill>
    </fill>
    <fill>
      <patternFill patternType="solid">
        <fgColor rgb="FF4E988C"/>
        <bgColor indexed="64"/>
      </patternFill>
    </fill>
    <fill>
      <patternFill patternType="solid">
        <fgColor rgb="FF92D050"/>
        <bgColor indexed="64"/>
      </patternFill>
    </fill>
    <fill>
      <patternFill patternType="solid">
        <fgColor rgb="FFBDD7EE"/>
        <bgColor rgb="FF000000"/>
      </patternFill>
    </fill>
    <fill>
      <patternFill patternType="solid">
        <fgColor rgb="FFA9D08E"/>
        <bgColor rgb="FF000000"/>
      </patternFill>
    </fill>
    <fill>
      <patternFill patternType="solid">
        <fgColor rgb="FFFFFF00"/>
        <bgColor rgb="FF000000"/>
      </patternFill>
    </fill>
    <fill>
      <patternFill patternType="solid">
        <fgColor rgb="FFC6E0B4"/>
        <bgColor rgb="FF000000"/>
      </patternFill>
    </fill>
  </fills>
  <borders count="10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style="medium">
        <color indexed="64"/>
      </left>
      <right/>
      <top/>
      <bottom style="medium">
        <color indexed="64"/>
      </bottom>
      <diagonal/>
    </border>
    <border>
      <left/>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bottom/>
      <diagonal/>
    </border>
    <border>
      <left style="thin">
        <color indexed="64"/>
      </left>
      <right/>
      <top/>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medium">
        <color indexed="64"/>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medium">
        <color indexed="64"/>
      </bottom>
      <diagonal/>
    </border>
    <border>
      <left/>
      <right style="thin">
        <color indexed="64"/>
      </right>
      <top style="thin">
        <color indexed="64"/>
      </top>
      <bottom style="double">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double">
        <color rgb="FFFF80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indexed="64"/>
      </top>
      <bottom style="medium">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medium">
        <color indexed="64"/>
      </left>
      <right style="thin">
        <color rgb="FF000000"/>
      </right>
      <top style="thin">
        <color rgb="FF000000"/>
      </top>
      <bottom/>
      <diagonal/>
    </border>
    <border>
      <left style="thin">
        <color rgb="FF000000"/>
      </left>
      <right/>
      <top style="thin">
        <color indexed="64"/>
      </top>
      <bottom style="medium">
        <color indexed="64"/>
      </bottom>
      <diagonal/>
    </border>
    <border>
      <left/>
      <right/>
      <top style="thin">
        <color rgb="FF000000"/>
      </top>
      <bottom/>
      <diagonal/>
    </border>
    <border>
      <left/>
      <right style="thin">
        <color rgb="FF000000"/>
      </right>
      <top style="medium">
        <color indexed="64"/>
      </top>
      <bottom style="medium">
        <color indexed="64"/>
      </bottom>
      <diagonal/>
    </border>
    <border>
      <left/>
      <right style="thin">
        <color rgb="FF000000"/>
      </right>
      <top style="thin">
        <color rgb="FF000000"/>
      </top>
      <bottom/>
      <diagonal/>
    </border>
    <border>
      <left style="thin">
        <color rgb="FF000000"/>
      </left>
      <right style="thin">
        <color rgb="FF000000"/>
      </right>
      <top style="thin">
        <color rgb="FF000000"/>
      </top>
      <bottom style="double">
        <color indexed="64"/>
      </bottom>
      <diagonal/>
    </border>
    <border>
      <left/>
      <right/>
      <top style="thin">
        <color indexed="64"/>
      </top>
      <bottom style="double">
        <color indexed="64"/>
      </bottom>
      <diagonal/>
    </border>
  </borders>
  <cellStyleXfs count="20">
    <xf numFmtId="0" fontId="0" fillId="0" borderId="0"/>
    <xf numFmtId="165" fontId="7" fillId="0" borderId="0" applyFont="0" applyFill="0" applyBorder="0" applyAlignment="0" applyProtection="0"/>
    <xf numFmtId="0" fontId="13" fillId="0" borderId="0"/>
    <xf numFmtId="43" fontId="14" fillId="0" borderId="0" applyFont="0" applyFill="0" applyBorder="0" applyAlignment="0" applyProtection="0"/>
    <xf numFmtId="0" fontId="7" fillId="0" borderId="0"/>
    <xf numFmtId="43" fontId="13" fillId="0" borderId="0" applyFont="0" applyFill="0" applyBorder="0" applyAlignment="0" applyProtection="0"/>
    <xf numFmtId="0" fontId="15" fillId="0" borderId="0" applyNumberForma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13" fillId="0" borderId="0"/>
    <xf numFmtId="0" fontId="13" fillId="0" borderId="0"/>
    <xf numFmtId="9" fontId="13" fillId="0" borderId="0" applyFont="0" applyFill="0" applyBorder="0" applyAlignment="0" applyProtection="0"/>
    <xf numFmtId="0" fontId="7" fillId="0" borderId="0"/>
    <xf numFmtId="0" fontId="7" fillId="0" borderId="0"/>
    <xf numFmtId="169" fontId="7" fillId="0" borderId="0" applyFont="0" applyFill="0" applyBorder="0" applyAlignment="0" applyProtection="0"/>
    <xf numFmtId="0" fontId="46" fillId="0" borderId="87" applyNumberFormat="0" applyFill="0" applyAlignment="0" applyProtection="0"/>
    <xf numFmtId="0" fontId="31" fillId="0" borderId="0" applyNumberFormat="0" applyBorder="0" applyProtection="0"/>
    <xf numFmtId="0" fontId="49" fillId="0" borderId="0"/>
    <xf numFmtId="171" fontId="49" fillId="0" borderId="0" applyFont="0" applyFill="0" applyBorder="0" applyAlignment="0" applyProtection="0"/>
  </cellStyleXfs>
  <cellXfs count="1135">
    <xf numFmtId="0" fontId="0" fillId="0" borderId="0" xfId="0"/>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2" fillId="0" borderId="8" xfId="0" applyFont="1" applyBorder="1" applyAlignment="1">
      <alignment horizontal="center"/>
    </xf>
    <xf numFmtId="0" fontId="2" fillId="0" borderId="9" xfId="0" applyFont="1" applyBorder="1" applyAlignment="1">
      <alignment horizontal="center"/>
    </xf>
    <xf numFmtId="0" fontId="2" fillId="0" borderId="12" xfId="0" applyFont="1" applyBorder="1" applyAlignment="1">
      <alignment horizontal="center"/>
    </xf>
    <xf numFmtId="0" fontId="2" fillId="0" borderId="6" xfId="0" applyFont="1" applyBorder="1" applyAlignment="1">
      <alignment horizontal="center"/>
    </xf>
    <xf numFmtId="0" fontId="2" fillId="0" borderId="2" xfId="0"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4" borderId="48" xfId="0" applyFont="1" applyFill="1" applyBorder="1"/>
    <xf numFmtId="0" fontId="1" fillId="0" borderId="34" xfId="0" applyFont="1" applyBorder="1"/>
    <xf numFmtId="0" fontId="1" fillId="4" borderId="45" xfId="0" applyFont="1" applyFill="1" applyBorder="1" applyAlignment="1">
      <alignment horizontal="center" vertical="center"/>
    </xf>
    <xf numFmtId="0" fontId="1" fillId="4" borderId="50" xfId="0" applyFont="1" applyFill="1" applyBorder="1" applyAlignment="1">
      <alignment vertical="center"/>
    </xf>
    <xf numFmtId="0" fontId="1" fillId="4" borderId="49" xfId="0" applyFont="1" applyFill="1" applyBorder="1" applyAlignment="1">
      <alignment horizontal="center" vertical="center" wrapText="1"/>
    </xf>
    <xf numFmtId="0" fontId="1" fillId="4" borderId="41" xfId="0" quotePrefix="1" applyFont="1" applyFill="1" applyBorder="1" applyAlignment="1">
      <alignment vertical="center" wrapText="1"/>
    </xf>
    <xf numFmtId="0" fontId="1" fillId="4" borderId="41" xfId="0" applyFont="1" applyFill="1" applyBorder="1" applyAlignment="1">
      <alignment horizontal="center" vertical="center" wrapText="1"/>
    </xf>
    <xf numFmtId="0" fontId="1" fillId="4" borderId="43" xfId="0" applyFont="1" applyFill="1" applyBorder="1"/>
    <xf numFmtId="0" fontId="1" fillId="0" borderId="36" xfId="0" applyFont="1" applyBorder="1"/>
    <xf numFmtId="0" fontId="1" fillId="4" borderId="36" xfId="0" applyFont="1" applyFill="1" applyBorder="1"/>
    <xf numFmtId="0" fontId="1" fillId="0" borderId="34" xfId="0" applyFont="1" applyBorder="1" applyAlignment="1">
      <alignment horizontal="center" vertical="center" wrapText="1"/>
    </xf>
    <xf numFmtId="0" fontId="1" fillId="0" borderId="34" xfId="0" applyFont="1" applyBorder="1" applyAlignment="1">
      <alignment horizontal="center" vertical="center"/>
    </xf>
    <xf numFmtId="0" fontId="1" fillId="4" borderId="44" xfId="0" applyFont="1" applyFill="1" applyBorder="1"/>
    <xf numFmtId="0" fontId="1" fillId="0" borderId="10" xfId="0" applyFont="1" applyBorder="1"/>
    <xf numFmtId="166" fontId="0" fillId="4" borderId="36" xfId="0" applyNumberFormat="1" applyFill="1" applyBorder="1"/>
    <xf numFmtId="0" fontId="1" fillId="4" borderId="36" xfId="0" applyFont="1" applyFill="1" applyBorder="1" applyAlignment="1">
      <alignment horizontal="center" vertical="center"/>
    </xf>
    <xf numFmtId="0" fontId="5" fillId="4" borderId="51" xfId="0" applyFont="1" applyFill="1" applyBorder="1" applyAlignment="1">
      <alignment horizontal="center" vertical="center"/>
    </xf>
    <xf numFmtId="0" fontId="5" fillId="4" borderId="51" xfId="0" applyFont="1" applyFill="1" applyBorder="1" applyAlignment="1">
      <alignment horizontal="center"/>
    </xf>
    <xf numFmtId="0" fontId="5" fillId="4" borderId="44" xfId="0" applyFont="1" applyFill="1" applyBorder="1" applyAlignment="1">
      <alignment horizontal="center"/>
    </xf>
    <xf numFmtId="0" fontId="1" fillId="4" borderId="36" xfId="0" applyFont="1" applyFill="1" applyBorder="1" applyAlignment="1">
      <alignment horizontal="center" vertical="center" wrapText="1"/>
    </xf>
    <xf numFmtId="0" fontId="1" fillId="4" borderId="36" xfId="0" quotePrefix="1" applyFont="1" applyFill="1" applyBorder="1" applyAlignment="1">
      <alignment horizontal="center" vertical="center" wrapText="1"/>
    </xf>
    <xf numFmtId="0" fontId="0" fillId="0" borderId="36" xfId="0" applyBorder="1" applyAlignment="1">
      <alignment horizontal="center" vertical="center"/>
    </xf>
    <xf numFmtId="9" fontId="1" fillId="4" borderId="36" xfId="0" applyNumberFormat="1" applyFont="1" applyFill="1" applyBorder="1" applyAlignment="1">
      <alignment horizontal="center"/>
    </xf>
    <xf numFmtId="37" fontId="0" fillId="0" borderId="8" xfId="0" applyNumberFormat="1" applyBorder="1"/>
    <xf numFmtId="37" fontId="0" fillId="0" borderId="9" xfId="0" applyNumberFormat="1" applyBorder="1"/>
    <xf numFmtId="37" fontId="0" fillId="0" borderId="0" xfId="0" applyNumberFormat="1"/>
    <xf numFmtId="37" fontId="0" fillId="0" borderId="7" xfId="0" applyNumberFormat="1" applyBorder="1"/>
    <xf numFmtId="37" fontId="0" fillId="0" borderId="10" xfId="0" applyNumberFormat="1" applyBorder="1"/>
    <xf numFmtId="37" fontId="0" fillId="0" borderId="36" xfId="0" applyNumberFormat="1" applyBorder="1"/>
    <xf numFmtId="37" fontId="0" fillId="4" borderId="44" xfId="0" applyNumberFormat="1" applyFill="1" applyBorder="1"/>
    <xf numFmtId="37" fontId="0" fillId="4" borderId="36" xfId="0" applyNumberFormat="1" applyFill="1" applyBorder="1"/>
    <xf numFmtId="37" fontId="1" fillId="4" borderId="36" xfId="0" applyNumberFormat="1" applyFont="1" applyFill="1" applyBorder="1"/>
    <xf numFmtId="37" fontId="1" fillId="0" borderId="36" xfId="0" applyNumberFormat="1" applyFont="1" applyBorder="1"/>
    <xf numFmtId="37" fontId="0" fillId="0" borderId="43" xfId="0" applyNumberFormat="1" applyBorder="1"/>
    <xf numFmtId="0" fontId="9" fillId="0" borderId="19" xfId="0" applyFont="1" applyBorder="1" applyAlignment="1">
      <alignment horizontal="center" vertical="center"/>
    </xf>
    <xf numFmtId="0" fontId="9" fillId="0" borderId="46" xfId="0" applyFont="1" applyBorder="1" applyAlignment="1">
      <alignment horizontal="left" vertical="center"/>
    </xf>
    <xf numFmtId="0" fontId="8" fillId="0" borderId="35" xfId="0" applyFont="1" applyBorder="1" applyAlignment="1">
      <alignment horizontal="center" vertical="center"/>
    </xf>
    <xf numFmtId="0" fontId="9" fillId="0" borderId="46" xfId="0" applyFont="1" applyBorder="1" applyAlignment="1">
      <alignment horizontal="center" vertical="center"/>
    </xf>
    <xf numFmtId="0" fontId="8" fillId="0" borderId="12" xfId="0" applyFont="1" applyBorder="1" applyAlignment="1">
      <alignment vertical="center"/>
    </xf>
    <xf numFmtId="0" fontId="8" fillId="0" borderId="46" xfId="0" applyFont="1" applyBorder="1" applyAlignment="1">
      <alignment vertical="center"/>
    </xf>
    <xf numFmtId="0" fontId="8" fillId="0" borderId="19" xfId="0" applyFont="1" applyBorder="1" applyAlignment="1">
      <alignment vertical="center"/>
    </xf>
    <xf numFmtId="0" fontId="8" fillId="0" borderId="35" xfId="0" applyFont="1" applyBorder="1" applyAlignment="1">
      <alignment horizontal="left" vertical="center"/>
    </xf>
    <xf numFmtId="38" fontId="8" fillId="0" borderId="46" xfId="1" applyNumberFormat="1" applyFont="1" applyBorder="1" applyAlignment="1">
      <alignment vertical="center"/>
    </xf>
    <xf numFmtId="0" fontId="8" fillId="0" borderId="33" xfId="0" applyFont="1" applyBorder="1" applyAlignment="1">
      <alignment vertical="center"/>
    </xf>
    <xf numFmtId="0" fontId="8" fillId="0" borderId="60" xfId="0" applyFont="1" applyBorder="1" applyAlignment="1">
      <alignment horizontal="left" vertical="center"/>
    </xf>
    <xf numFmtId="0" fontId="8" fillId="0" borderId="0" xfId="0" applyFont="1" applyAlignment="1">
      <alignment horizontal="left" vertical="center"/>
    </xf>
    <xf numFmtId="38" fontId="8" fillId="0" borderId="0" xfId="1" applyNumberFormat="1"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9" fillId="0" borderId="65" xfId="0" applyFont="1" applyBorder="1" applyAlignment="1">
      <alignment horizontal="left" vertical="center"/>
    </xf>
    <xf numFmtId="0" fontId="8" fillId="0" borderId="22" xfId="0" applyFont="1" applyBorder="1" applyAlignment="1">
      <alignment horizontal="left" vertical="center"/>
    </xf>
    <xf numFmtId="38" fontId="8" fillId="0" borderId="22" xfId="1" applyNumberFormat="1" applyFont="1" applyBorder="1" applyAlignment="1">
      <alignment vertical="center"/>
    </xf>
    <xf numFmtId="0" fontId="8" fillId="0" borderId="6" xfId="0" applyFont="1" applyBorder="1" applyAlignment="1">
      <alignment vertical="center"/>
    </xf>
    <xf numFmtId="0" fontId="8" fillId="0" borderId="60" xfId="0" applyFont="1" applyBorder="1" applyAlignment="1">
      <alignment horizontal="center" vertical="center"/>
    </xf>
    <xf numFmtId="0" fontId="8" fillId="0" borderId="0" xfId="0" applyFont="1" applyAlignment="1">
      <alignment horizontal="center" vertical="center"/>
    </xf>
    <xf numFmtId="0" fontId="8" fillId="0" borderId="66" xfId="0" quotePrefix="1" applyFont="1" applyBorder="1" applyAlignment="1">
      <alignment horizontal="center" vertical="top"/>
    </xf>
    <xf numFmtId="0" fontId="8" fillId="0" borderId="67" xfId="0" applyFont="1" applyBorder="1"/>
    <xf numFmtId="0" fontId="8" fillId="0" borderId="68" xfId="0" applyFont="1" applyBorder="1"/>
    <xf numFmtId="0" fontId="8" fillId="0" borderId="69" xfId="0" applyFont="1" applyBorder="1"/>
    <xf numFmtId="0" fontId="8" fillId="0" borderId="70" xfId="0" applyFont="1" applyBorder="1"/>
    <xf numFmtId="0" fontId="10" fillId="0" borderId="0" xfId="0" applyFont="1"/>
    <xf numFmtId="0" fontId="10" fillId="0" borderId="35" xfId="0" applyFont="1" applyBorder="1" applyAlignment="1">
      <alignment vertical="center"/>
    </xf>
    <xf numFmtId="0" fontId="0" fillId="0" borderId="9" xfId="0" applyBorder="1"/>
    <xf numFmtId="0" fontId="0" fillId="0" borderId="8" xfId="0" applyBorder="1"/>
    <xf numFmtId="0" fontId="0" fillId="0" borderId="2" xfId="0" applyBorder="1"/>
    <xf numFmtId="0" fontId="0" fillId="0" borderId="11" xfId="0" applyBorder="1"/>
    <xf numFmtId="0" fontId="0" fillId="0" borderId="12" xfId="0" applyBorder="1"/>
    <xf numFmtId="0" fontId="0" fillId="0" borderId="21" xfId="0" applyBorder="1"/>
    <xf numFmtId="0" fontId="0" fillId="0" borderId="1" xfId="0" applyBorder="1"/>
    <xf numFmtId="0" fontId="0" fillId="0" borderId="40" xfId="0" applyBorder="1"/>
    <xf numFmtId="0" fontId="0" fillId="0" borderId="3" xfId="0" applyBorder="1"/>
    <xf numFmtId="37" fontId="2" fillId="0" borderId="36" xfId="0" applyNumberFormat="1" applyFont="1" applyBorder="1" applyAlignment="1">
      <alignment horizontal="center"/>
    </xf>
    <xf numFmtId="0" fontId="0" fillId="0" borderId="1" xfId="0" applyBorder="1" applyAlignment="1">
      <alignment horizontal="left"/>
    </xf>
    <xf numFmtId="0" fontId="0" fillId="0" borderId="42" xfId="0" applyBorder="1" applyAlignment="1">
      <alignment horizontal="left"/>
    </xf>
    <xf numFmtId="0" fontId="0" fillId="0" borderId="40" xfId="0" applyBorder="1" applyAlignment="1">
      <alignment horizontal="left"/>
    </xf>
    <xf numFmtId="0" fontId="0" fillId="0" borderId="2" xfId="0" applyBorder="1" applyAlignment="1">
      <alignment horizontal="left"/>
    </xf>
    <xf numFmtId="0" fontId="0" fillId="0" borderId="60" xfId="0" applyBorder="1"/>
    <xf numFmtId="37" fontId="1" fillId="0" borderId="36" xfId="0" applyNumberFormat="1" applyFont="1" applyBorder="1" applyAlignment="1">
      <alignment horizontal="center" vertical="center"/>
    </xf>
    <xf numFmtId="37" fontId="0" fillId="0" borderId="36" xfId="0" applyNumberFormat="1" applyBorder="1" applyAlignment="1">
      <alignment horizontal="center"/>
    </xf>
    <xf numFmtId="0" fontId="1" fillId="2" borderId="21" xfId="0" applyFont="1" applyFill="1" applyBorder="1" applyAlignment="1">
      <alignment horizontal="center" vertical="center" textRotation="90"/>
    </xf>
    <xf numFmtId="37" fontId="0" fillId="0" borderId="18" xfId="0" applyNumberFormat="1" applyBorder="1"/>
    <xf numFmtId="37" fontId="0" fillId="0" borderId="3" xfId="0" applyNumberFormat="1" applyBorder="1" applyAlignment="1">
      <alignment horizontal="center"/>
    </xf>
    <xf numFmtId="37" fontId="0" fillId="4" borderId="3" xfId="0" applyNumberFormat="1" applyFill="1" applyBorder="1" applyAlignment="1">
      <alignment horizontal="center"/>
    </xf>
    <xf numFmtId="0" fontId="1" fillId="4" borderId="3" xfId="0" applyFont="1" applyFill="1" applyBorder="1" applyAlignment="1">
      <alignment horizontal="left"/>
    </xf>
    <xf numFmtId="0" fontId="1" fillId="4" borderId="7" xfId="0" applyFont="1" applyFill="1" applyBorder="1" applyAlignment="1">
      <alignment horizontal="left"/>
    </xf>
    <xf numFmtId="0" fontId="1" fillId="4" borderId="2" xfId="0" applyFont="1" applyFill="1" applyBorder="1" applyAlignment="1">
      <alignment horizontal="center" vertical="center" textRotation="90"/>
    </xf>
    <xf numFmtId="0" fontId="1" fillId="4" borderId="1" xfId="0" applyFont="1" applyFill="1" applyBorder="1" applyAlignment="1">
      <alignment horizontal="center" vertical="center" textRotation="90"/>
    </xf>
    <xf numFmtId="0" fontId="1" fillId="4" borderId="7" xfId="0" applyFont="1" applyFill="1" applyBorder="1" applyAlignment="1">
      <alignment horizontal="center" vertical="center" textRotation="90"/>
    </xf>
    <xf numFmtId="37" fontId="11" fillId="0" borderId="5" xfId="0" applyNumberFormat="1" applyFont="1" applyBorder="1" applyAlignment="1">
      <alignment horizontal="center"/>
    </xf>
    <xf numFmtId="0" fontId="1" fillId="4" borderId="1" xfId="0" applyFont="1" applyFill="1" applyBorder="1" applyAlignment="1">
      <alignment horizontal="left"/>
    </xf>
    <xf numFmtId="0" fontId="0" fillId="4" borderId="0" xfId="0" applyFill="1"/>
    <xf numFmtId="0" fontId="1" fillId="4" borderId="5" xfId="0" applyFont="1" applyFill="1" applyBorder="1"/>
    <xf numFmtId="0" fontId="2" fillId="4" borderId="2" xfId="0" applyFont="1" applyFill="1" applyBorder="1" applyAlignment="1">
      <alignment horizontal="center"/>
    </xf>
    <xf numFmtId="0" fontId="1" fillId="4" borderId="13" xfId="0" applyFont="1" applyFill="1" applyBorder="1"/>
    <xf numFmtId="0" fontId="1" fillId="4" borderId="14" xfId="0" applyFont="1" applyFill="1" applyBorder="1"/>
    <xf numFmtId="0" fontId="0" fillId="4" borderId="36" xfId="0" applyFill="1" applyBorder="1"/>
    <xf numFmtId="0" fontId="8" fillId="0" borderId="53" xfId="0" applyFont="1" applyBorder="1" applyAlignment="1">
      <alignment vertical="center"/>
    </xf>
    <xf numFmtId="0" fontId="10" fillId="0" borderId="22" xfId="0" applyFont="1" applyBorder="1"/>
    <xf numFmtId="0" fontId="9" fillId="0" borderId="73" xfId="0" applyFont="1" applyBorder="1" applyAlignment="1">
      <alignment horizontal="center" vertical="center"/>
    </xf>
    <xf numFmtId="0" fontId="9" fillId="0" borderId="39" xfId="0" applyFont="1" applyBorder="1" applyAlignment="1">
      <alignment horizontal="left" vertical="center"/>
    </xf>
    <xf numFmtId="0" fontId="8" fillId="0" borderId="73" xfId="0" applyFont="1" applyBorder="1" applyAlignment="1">
      <alignment horizontal="center" vertical="center"/>
    </xf>
    <xf numFmtId="0" fontId="9" fillId="0" borderId="72" xfId="0" applyFont="1" applyBorder="1" applyAlignment="1">
      <alignment horizontal="center" vertical="center"/>
    </xf>
    <xf numFmtId="0" fontId="8" fillId="0" borderId="11" xfId="0" applyFont="1" applyBorder="1" applyAlignment="1">
      <alignment vertical="center"/>
    </xf>
    <xf numFmtId="0" fontId="10" fillId="0" borderId="24" xfId="0" applyFont="1" applyBorder="1"/>
    <xf numFmtId="0" fontId="10" fillId="0" borderId="21" xfId="0" applyFont="1" applyBorder="1"/>
    <xf numFmtId="0" fontId="8" fillId="0" borderId="22" xfId="0" applyFont="1" applyBorder="1" applyAlignment="1">
      <alignment vertical="center"/>
    </xf>
    <xf numFmtId="0" fontId="8" fillId="0" borderId="65" xfId="0" applyFont="1" applyBorder="1" applyAlignment="1">
      <alignment horizontal="left" vertical="center"/>
    </xf>
    <xf numFmtId="0" fontId="8" fillId="0" borderId="22" xfId="0" applyFont="1" applyBorder="1"/>
    <xf numFmtId="0" fontId="8" fillId="0" borderId="22" xfId="0" applyFont="1" applyBorder="1" applyAlignment="1">
      <alignment horizontal="left"/>
    </xf>
    <xf numFmtId="0" fontId="8" fillId="0" borderId="54" xfId="0" quotePrefix="1" applyFont="1" applyBorder="1" applyAlignment="1">
      <alignment horizontal="center" vertical="center"/>
    </xf>
    <xf numFmtId="0" fontId="8" fillId="0" borderId="74" xfId="0" quotePrefix="1" applyFont="1" applyBorder="1" applyAlignment="1">
      <alignment horizontal="center" vertical="center"/>
    </xf>
    <xf numFmtId="0" fontId="8" fillId="0" borderId="53" xfId="0" quotePrefix="1" applyFont="1" applyBorder="1" applyAlignment="1">
      <alignment horizontal="center" vertical="center"/>
    </xf>
    <xf numFmtId="0" fontId="8" fillId="0" borderId="43" xfId="0" applyFont="1" applyBorder="1" applyAlignment="1">
      <alignment horizontal="center" vertical="center"/>
    </xf>
    <xf numFmtId="0" fontId="8" fillId="0" borderId="75" xfId="0" quotePrefix="1" applyFont="1" applyBorder="1" applyAlignment="1">
      <alignment horizontal="center" vertical="center"/>
    </xf>
    <xf numFmtId="0" fontId="8" fillId="0" borderId="43" xfId="0" quotePrefix="1" applyFont="1" applyBorder="1" applyAlignment="1">
      <alignment horizontal="center" vertical="center"/>
    </xf>
    <xf numFmtId="0" fontId="10" fillId="0" borderId="25" xfId="0" applyFont="1" applyBorder="1"/>
    <xf numFmtId="37" fontId="0" fillId="0" borderId="28" xfId="0" applyNumberFormat="1" applyBorder="1" applyAlignment="1">
      <alignment horizontal="center"/>
    </xf>
    <xf numFmtId="37" fontId="2" fillId="4" borderId="23" xfId="0" applyNumberFormat="1" applyFont="1" applyFill="1" applyBorder="1" applyAlignment="1">
      <alignment horizontal="center"/>
    </xf>
    <xf numFmtId="37" fontId="0" fillId="0" borderId="18" xfId="0" applyNumberFormat="1" applyBorder="1" applyAlignment="1">
      <alignment horizontal="center"/>
    </xf>
    <xf numFmtId="37" fontId="2" fillId="4" borderId="21" xfId="0" applyNumberFormat="1" applyFont="1" applyFill="1" applyBorder="1" applyAlignment="1">
      <alignment horizontal="center"/>
    </xf>
    <xf numFmtId="0" fontId="0" fillId="0" borderId="36" xfId="0" applyBorder="1" applyAlignment="1">
      <alignment horizontal="left"/>
    </xf>
    <xf numFmtId="0" fontId="1" fillId="4" borderId="36" xfId="0" applyFont="1" applyFill="1" applyBorder="1" applyAlignment="1">
      <alignment horizontal="left"/>
    </xf>
    <xf numFmtId="0" fontId="4" fillId="4" borderId="50" xfId="0" applyFont="1" applyFill="1" applyBorder="1" applyAlignment="1">
      <alignment horizontal="center" vertical="center"/>
    </xf>
    <xf numFmtId="37" fontId="6" fillId="0" borderId="36" xfId="0" applyNumberFormat="1" applyFont="1" applyBorder="1"/>
    <xf numFmtId="37" fontId="6" fillId="0" borderId="36" xfId="0" applyNumberFormat="1" applyFont="1" applyBorder="1" applyAlignment="1">
      <alignment horizontal="right"/>
    </xf>
    <xf numFmtId="37" fontId="1" fillId="0" borderId="36" xfId="0" applyNumberFormat="1" applyFont="1" applyBorder="1" applyAlignment="1">
      <alignment horizontal="right" vertical="center"/>
    </xf>
    <xf numFmtId="37" fontId="0" fillId="0" borderId="36" xfId="0" applyNumberFormat="1" applyBorder="1" applyAlignment="1">
      <alignment horizontal="right"/>
    </xf>
    <xf numFmtId="37" fontId="0" fillId="4" borderId="36" xfId="0" applyNumberFormat="1" applyFill="1" applyBorder="1" applyAlignment="1">
      <alignment horizontal="right"/>
    </xf>
    <xf numFmtId="37" fontId="1" fillId="4" borderId="36" xfId="0" applyNumberFormat="1" applyFont="1" applyFill="1" applyBorder="1" applyAlignment="1">
      <alignment horizontal="right"/>
    </xf>
    <xf numFmtId="37" fontId="0" fillId="0" borderId="0" xfId="0" applyNumberFormat="1" applyAlignment="1">
      <alignment horizontal="right"/>
    </xf>
    <xf numFmtId="0" fontId="4" fillId="4" borderId="50" xfId="0" applyFont="1" applyFill="1" applyBorder="1" applyAlignment="1">
      <alignment horizontal="center" vertical="top"/>
    </xf>
    <xf numFmtId="0" fontId="5" fillId="4" borderId="51" xfId="0" applyFont="1" applyFill="1" applyBorder="1" applyAlignment="1">
      <alignment horizontal="center" vertical="top"/>
    </xf>
    <xf numFmtId="37" fontId="0" fillId="0" borderId="36" xfId="0" applyNumberFormat="1" applyBorder="1" applyAlignment="1">
      <alignment horizontal="center" vertical="top"/>
    </xf>
    <xf numFmtId="0" fontId="0" fillId="0" borderId="0" xfId="0" applyAlignment="1">
      <alignment horizontal="center" vertical="top"/>
    </xf>
    <xf numFmtId="0" fontId="11" fillId="0" borderId="0" xfId="0" applyFont="1" applyAlignment="1">
      <alignment horizontal="left"/>
    </xf>
    <xf numFmtId="37" fontId="0" fillId="0" borderId="16" xfId="0" applyNumberFormat="1" applyBorder="1" applyAlignment="1">
      <alignment horizontal="right"/>
    </xf>
    <xf numFmtId="37" fontId="6" fillId="0" borderId="18" xfId="0" applyNumberFormat="1" applyFont="1" applyBorder="1"/>
    <xf numFmtId="37" fontId="6" fillId="0" borderId="25" xfId="0" applyNumberFormat="1" applyFont="1" applyBorder="1"/>
    <xf numFmtId="37" fontId="0" fillId="0" borderId="21" xfId="0" applyNumberFormat="1" applyBorder="1"/>
    <xf numFmtId="37" fontId="0" fillId="0" borderId="16" xfId="0" applyNumberFormat="1" applyBorder="1"/>
    <xf numFmtId="37" fontId="6" fillId="0" borderId="9" xfId="0" applyNumberFormat="1" applyFont="1" applyBorder="1"/>
    <xf numFmtId="37" fontId="0" fillId="0" borderId="2" xfId="0" applyNumberFormat="1" applyBorder="1"/>
    <xf numFmtId="0" fontId="5" fillId="4" borderId="74" xfId="0" applyFont="1" applyFill="1" applyBorder="1" applyAlignment="1">
      <alignment horizontal="center" vertical="center"/>
    </xf>
    <xf numFmtId="0" fontId="11" fillId="0" borderId="0" xfId="0" applyFont="1" applyAlignment="1">
      <alignment horizontal="center" vertical="top"/>
    </xf>
    <xf numFmtId="0" fontId="4" fillId="4" borderId="58" xfId="0" applyFont="1" applyFill="1" applyBorder="1" applyAlignment="1">
      <alignment horizontal="center" vertical="center" wrapText="1"/>
    </xf>
    <xf numFmtId="0" fontId="4" fillId="4" borderId="56" xfId="0" applyFont="1" applyFill="1" applyBorder="1" applyAlignment="1">
      <alignment horizontal="center" vertical="top"/>
    </xf>
    <xf numFmtId="0" fontId="4" fillId="4" borderId="56" xfId="0" applyFont="1" applyFill="1" applyBorder="1" applyAlignment="1">
      <alignment horizontal="center" vertical="center"/>
    </xf>
    <xf numFmtId="0" fontId="4" fillId="4" borderId="54" xfId="0" applyFont="1" applyFill="1" applyBorder="1" applyAlignment="1">
      <alignment horizontal="center" vertical="center" wrapText="1"/>
    </xf>
    <xf numFmtId="37" fontId="1" fillId="4" borderId="28" xfId="0" applyNumberFormat="1" applyFont="1" applyFill="1" applyBorder="1" applyAlignment="1">
      <alignment horizontal="left" vertical="center"/>
    </xf>
    <xf numFmtId="37" fontId="1" fillId="4" borderId="29" xfId="0" applyNumberFormat="1" applyFont="1" applyFill="1" applyBorder="1" applyAlignment="1">
      <alignment horizontal="center" vertical="top"/>
    </xf>
    <xf numFmtId="37" fontId="1" fillId="4" borderId="37" xfId="0" applyNumberFormat="1" applyFont="1" applyFill="1" applyBorder="1" applyAlignment="1">
      <alignment horizontal="left" vertical="center"/>
    </xf>
    <xf numFmtId="37" fontId="0" fillId="4" borderId="30" xfId="0" applyNumberFormat="1" applyFill="1" applyBorder="1"/>
    <xf numFmtId="37" fontId="0" fillId="4" borderId="3" xfId="0" applyNumberFormat="1" applyFill="1" applyBorder="1" applyAlignment="1">
      <alignment horizontal="right"/>
    </xf>
    <xf numFmtId="37" fontId="6" fillId="0" borderId="36" xfId="0" applyNumberFormat="1" applyFont="1" applyBorder="1" applyAlignment="1">
      <alignment horizontal="left" vertical="top"/>
    </xf>
    <xf numFmtId="37" fontId="6" fillId="0" borderId="36" xfId="0" applyNumberFormat="1" applyFont="1" applyBorder="1" applyAlignment="1">
      <alignment horizontal="left" wrapText="1"/>
    </xf>
    <xf numFmtId="37" fontId="1" fillId="4" borderId="3" xfId="0" applyNumberFormat="1" applyFont="1" applyFill="1" applyBorder="1" applyAlignment="1">
      <alignment horizontal="right"/>
    </xf>
    <xf numFmtId="37" fontId="1" fillId="4" borderId="7" xfId="0" applyNumberFormat="1" applyFont="1" applyFill="1" applyBorder="1" applyAlignment="1">
      <alignment horizontal="right"/>
    </xf>
    <xf numFmtId="37" fontId="1" fillId="4" borderId="1" xfId="0" applyNumberFormat="1" applyFont="1" applyFill="1" applyBorder="1" applyAlignment="1">
      <alignment horizontal="right"/>
    </xf>
    <xf numFmtId="37" fontId="0" fillId="0" borderId="16" xfId="0" applyNumberFormat="1" applyBorder="1" applyAlignment="1">
      <alignment horizontal="center"/>
    </xf>
    <xf numFmtId="37" fontId="0" fillId="0" borderId="31" xfId="0" applyNumberFormat="1" applyBorder="1" applyAlignment="1">
      <alignment horizontal="center"/>
    </xf>
    <xf numFmtId="37" fontId="6" fillId="0" borderId="18" xfId="0" quotePrefix="1" applyNumberFormat="1" applyFont="1" applyBorder="1" applyAlignment="1">
      <alignment horizontal="right"/>
    </xf>
    <xf numFmtId="0" fontId="0" fillId="0" borderId="10" xfId="0" applyBorder="1"/>
    <xf numFmtId="37" fontId="0" fillId="0" borderId="18" xfId="0" applyNumberFormat="1" applyBorder="1" applyAlignment="1">
      <alignment horizontal="right"/>
    </xf>
    <xf numFmtId="0" fontId="2" fillId="0" borderId="8" xfId="0" applyFont="1" applyBorder="1" applyAlignment="1">
      <alignment horizontal="center" vertical="center"/>
    </xf>
    <xf numFmtId="0" fontId="0" fillId="0" borderId="34" xfId="0" applyBorder="1" applyAlignment="1">
      <alignment horizontal="left"/>
    </xf>
    <xf numFmtId="0" fontId="2" fillId="0" borderId="9" xfId="0" applyFont="1" applyBorder="1" applyAlignment="1">
      <alignment horizontal="center" vertical="center"/>
    </xf>
    <xf numFmtId="0" fontId="0" fillId="0" borderId="71" xfId="0" applyBorder="1" applyAlignment="1">
      <alignment horizontal="left"/>
    </xf>
    <xf numFmtId="0" fontId="2" fillId="0" borderId="40" xfId="0" applyFont="1" applyBorder="1" applyAlignment="1">
      <alignment horizontal="center" vertical="center"/>
    </xf>
    <xf numFmtId="0" fontId="0" fillId="0" borderId="52" xfId="0" applyBorder="1" applyAlignment="1">
      <alignment horizontal="left"/>
    </xf>
    <xf numFmtId="0" fontId="2" fillId="0" borderId="10" xfId="0" applyFont="1" applyBorder="1" applyAlignment="1">
      <alignment horizontal="center" vertical="center"/>
    </xf>
    <xf numFmtId="37" fontId="0" fillId="0" borderId="25" xfId="0" applyNumberFormat="1" applyBorder="1" applyAlignment="1">
      <alignment horizontal="right"/>
    </xf>
    <xf numFmtId="37" fontId="1" fillId="4" borderId="3" xfId="0" applyNumberFormat="1" applyFont="1" applyFill="1" applyBorder="1"/>
    <xf numFmtId="10" fontId="1" fillId="4" borderId="14" xfId="0" applyNumberFormat="1" applyFont="1" applyFill="1" applyBorder="1"/>
    <xf numFmtId="37" fontId="0" fillId="0" borderId="31" xfId="0" applyNumberFormat="1" applyBorder="1" applyAlignment="1">
      <alignment horizontal="right"/>
    </xf>
    <xf numFmtId="37" fontId="0" fillId="0" borderId="28" xfId="0" applyNumberFormat="1" applyBorder="1" applyAlignment="1">
      <alignment horizontal="right"/>
    </xf>
    <xf numFmtId="0" fontId="3" fillId="0" borderId="0" xfId="0" applyFont="1"/>
    <xf numFmtId="0" fontId="1" fillId="0" borderId="0" xfId="0" applyFont="1"/>
    <xf numFmtId="37" fontId="0" fillId="0" borderId="34" xfId="0" applyNumberFormat="1" applyBorder="1"/>
    <xf numFmtId="37" fontId="6" fillId="0" borderId="52" xfId="0" applyNumberFormat="1" applyFont="1" applyBorder="1"/>
    <xf numFmtId="3" fontId="0" fillId="0" borderId="36" xfId="0" applyNumberFormat="1" applyBorder="1"/>
    <xf numFmtId="3" fontId="0" fillId="0" borderId="36" xfId="0" applyNumberFormat="1" applyBorder="1" applyAlignment="1">
      <alignment horizontal="right"/>
    </xf>
    <xf numFmtId="3" fontId="0" fillId="0" borderId="9" xfId="0" applyNumberFormat="1" applyBorder="1"/>
    <xf numFmtId="0" fontId="0" fillId="4" borderId="40" xfId="0" applyFill="1" applyBorder="1" applyAlignment="1">
      <alignment horizontal="left"/>
    </xf>
    <xf numFmtId="0" fontId="0" fillId="4" borderId="42" xfId="0" applyFill="1" applyBorder="1" applyAlignment="1">
      <alignment horizontal="left"/>
    </xf>
    <xf numFmtId="37" fontId="0" fillId="6" borderId="18" xfId="0" applyNumberFormat="1" applyFill="1" applyBorder="1"/>
    <xf numFmtId="37" fontId="0" fillId="6" borderId="8" xfId="0" applyNumberFormat="1" applyFill="1" applyBorder="1" applyAlignment="1">
      <alignment horizontal="right"/>
    </xf>
    <xf numFmtId="37" fontId="0" fillId="6" borderId="9" xfId="0" applyNumberFormat="1" applyFill="1" applyBorder="1" applyAlignment="1">
      <alignment horizontal="right"/>
    </xf>
    <xf numFmtId="37" fontId="0" fillId="6" borderId="7" xfId="0" applyNumberFormat="1" applyFill="1" applyBorder="1" applyAlignment="1">
      <alignment horizontal="right"/>
    </xf>
    <xf numFmtId="0" fontId="14" fillId="0" borderId="64" xfId="2" applyFont="1" applyBorder="1"/>
    <xf numFmtId="10" fontId="16" fillId="0" borderId="79" xfId="2" applyNumberFormat="1" applyFont="1" applyBorder="1" applyAlignment="1">
      <alignment horizontal="right"/>
    </xf>
    <xf numFmtId="0" fontId="13" fillId="0" borderId="0" xfId="2"/>
    <xf numFmtId="0" fontId="14" fillId="0" borderId="60" xfId="2" applyFont="1" applyBorder="1"/>
    <xf numFmtId="10" fontId="14" fillId="0" borderId="63" xfId="2" applyNumberFormat="1" applyFont="1" applyBorder="1"/>
    <xf numFmtId="0" fontId="17" fillId="0" borderId="39" xfId="10" applyFont="1" applyBorder="1" applyAlignment="1">
      <alignment horizontal="center" vertical="center"/>
    </xf>
    <xf numFmtId="10" fontId="17" fillId="0" borderId="62" xfId="10" applyNumberFormat="1" applyFont="1" applyBorder="1" applyAlignment="1">
      <alignment horizontal="center" vertical="center"/>
    </xf>
    <xf numFmtId="0" fontId="17" fillId="0" borderId="60" xfId="10" applyFont="1" applyBorder="1" applyAlignment="1">
      <alignment horizontal="center" vertical="center"/>
    </xf>
    <xf numFmtId="10" fontId="17" fillId="0" borderId="63" xfId="10" applyNumberFormat="1" applyFont="1" applyBorder="1" applyAlignment="1">
      <alignment horizontal="center" vertical="center"/>
    </xf>
    <xf numFmtId="0" fontId="18" fillId="0" borderId="60" xfId="11" quotePrefix="1" applyFont="1" applyBorder="1" applyAlignment="1">
      <alignment horizontal="left" indent="1"/>
    </xf>
    <xf numFmtId="10" fontId="19" fillId="0" borderId="63" xfId="10" applyNumberFormat="1" applyFont="1" applyBorder="1" applyAlignment="1">
      <alignment horizontal="center"/>
    </xf>
    <xf numFmtId="0" fontId="19" fillId="0" borderId="60" xfId="2" applyFont="1" applyBorder="1" applyAlignment="1">
      <alignment horizontal="left" indent="2"/>
    </xf>
    <xf numFmtId="10" fontId="19" fillId="0" borderId="63" xfId="12" applyNumberFormat="1" applyFont="1" applyBorder="1" applyAlignment="1">
      <alignment horizontal="center" vertical="center"/>
    </xf>
    <xf numFmtId="0" fontId="19" fillId="0" borderId="60" xfId="2" applyFont="1" applyBorder="1" applyAlignment="1">
      <alignment horizontal="left" wrapText="1" indent="2"/>
    </xf>
    <xf numFmtId="10" fontId="19" fillId="0" borderId="80" xfId="12" applyNumberFormat="1" applyFont="1" applyBorder="1" applyAlignment="1">
      <alignment horizontal="center" vertical="center"/>
    </xf>
    <xf numFmtId="0" fontId="17" fillId="0" borderId="60" xfId="11" applyFont="1" applyBorder="1" applyAlignment="1">
      <alignment horizontal="center"/>
    </xf>
    <xf numFmtId="10" fontId="17" fillId="0" borderId="63" xfId="10" applyNumberFormat="1" applyFont="1" applyBorder="1" applyAlignment="1">
      <alignment horizontal="center"/>
    </xf>
    <xf numFmtId="10" fontId="19" fillId="0" borderId="63" xfId="2" applyNumberFormat="1" applyFont="1" applyBorder="1" applyAlignment="1">
      <alignment horizontal="center"/>
    </xf>
    <xf numFmtId="10" fontId="19" fillId="0" borderId="80" xfId="10" applyNumberFormat="1" applyFont="1" applyBorder="1" applyAlignment="1">
      <alignment horizontal="center"/>
    </xf>
    <xf numFmtId="10" fontId="17" fillId="0" borderId="81" xfId="12" applyNumberFormat="1" applyFont="1" applyBorder="1" applyAlignment="1">
      <alignment horizontal="center" vertical="center"/>
    </xf>
    <xf numFmtId="0" fontId="19" fillId="0" borderId="60" xfId="10" applyFont="1" applyBorder="1"/>
    <xf numFmtId="10" fontId="19" fillId="0" borderId="63" xfId="10" applyNumberFormat="1" applyFont="1" applyBorder="1"/>
    <xf numFmtId="0" fontId="13" fillId="0" borderId="39" xfId="2" applyBorder="1"/>
    <xf numFmtId="10" fontId="13" fillId="0" borderId="62" xfId="2" applyNumberFormat="1" applyBorder="1"/>
    <xf numFmtId="0" fontId="19" fillId="0" borderId="0" xfId="2" applyFont="1" applyAlignment="1">
      <alignment horizontal="right" indent="2"/>
    </xf>
    <xf numFmtId="10" fontId="19" fillId="0" borderId="0" xfId="2" applyNumberFormat="1" applyFont="1"/>
    <xf numFmtId="10" fontId="13" fillId="0" borderId="0" xfId="2" applyNumberFormat="1"/>
    <xf numFmtId="0" fontId="20" fillId="0" borderId="0" xfId="0" applyFont="1"/>
    <xf numFmtId="0" fontId="21" fillId="0" borderId="0" xfId="0" applyFont="1"/>
    <xf numFmtId="0" fontId="22" fillId="0" borderId="0" xfId="0" applyFont="1"/>
    <xf numFmtId="167" fontId="23" fillId="0" borderId="0" xfId="1" applyNumberFormat="1" applyFont="1" applyFill="1"/>
    <xf numFmtId="167" fontId="22" fillId="0" borderId="0" xfId="1" applyNumberFormat="1" applyFont="1" applyFill="1"/>
    <xf numFmtId="0" fontId="24" fillId="0" borderId="0" xfId="0" applyFont="1"/>
    <xf numFmtId="167" fontId="24" fillId="0" borderId="0" xfId="1" applyNumberFormat="1" applyFont="1" applyFill="1" applyBorder="1"/>
    <xf numFmtId="0" fontId="21" fillId="0" borderId="60" xfId="0" applyFont="1" applyBorder="1" applyAlignment="1">
      <alignment vertical="center"/>
    </xf>
    <xf numFmtId="0" fontId="21" fillId="0" borderId="0" xfId="0" applyFont="1" applyAlignment="1">
      <alignment vertical="center" wrapText="1"/>
    </xf>
    <xf numFmtId="167" fontId="24" fillId="0" borderId="60" xfId="1" applyNumberFormat="1" applyFont="1" applyFill="1" applyBorder="1"/>
    <xf numFmtId="0" fontId="24" fillId="0" borderId="0" xfId="0" applyFont="1" applyAlignment="1">
      <alignment vertical="center"/>
    </xf>
    <xf numFmtId="0" fontId="21" fillId="0" borderId="60" xfId="0" applyFont="1" applyBorder="1" applyAlignment="1">
      <alignment vertical="center" wrapText="1"/>
    </xf>
    <xf numFmtId="167" fontId="24" fillId="0" borderId="0" xfId="1" applyNumberFormat="1" applyFont="1" applyFill="1" applyBorder="1" applyAlignment="1">
      <alignment horizontal="center"/>
    </xf>
    <xf numFmtId="167" fontId="21" fillId="0" borderId="60" xfId="1" applyNumberFormat="1" applyFont="1" applyFill="1" applyBorder="1" applyAlignment="1">
      <alignment horizontal="center" vertical="center" shrinkToFit="1"/>
    </xf>
    <xf numFmtId="167" fontId="21" fillId="0" borderId="60" xfId="1" applyNumberFormat="1" applyFont="1" applyFill="1" applyBorder="1" applyAlignment="1">
      <alignment vertical="center" shrinkToFit="1"/>
    </xf>
    <xf numFmtId="167" fontId="21" fillId="0" borderId="60" xfId="1" applyNumberFormat="1" applyFont="1" applyFill="1" applyBorder="1" applyAlignment="1">
      <alignment vertical="justify" shrinkToFit="1"/>
    </xf>
    <xf numFmtId="0" fontId="24" fillId="0" borderId="39" xfId="0" applyFont="1" applyBorder="1" applyAlignment="1">
      <alignment vertical="top" wrapText="1"/>
    </xf>
    <xf numFmtId="0" fontId="24" fillId="0" borderId="26" xfId="0" applyFont="1" applyBorder="1" applyAlignment="1">
      <alignment vertical="top" wrapText="1"/>
    </xf>
    <xf numFmtId="0" fontId="24" fillId="0" borderId="62" xfId="0" applyFont="1" applyBorder="1" applyAlignment="1">
      <alignment vertical="top" wrapText="1"/>
    </xf>
    <xf numFmtId="167" fontId="22" fillId="0" borderId="39" xfId="1" applyNumberFormat="1" applyFont="1" applyFill="1" applyBorder="1"/>
    <xf numFmtId="0" fontId="24" fillId="0" borderId="0" xfId="0" quotePrefix="1" applyFont="1"/>
    <xf numFmtId="167" fontId="24" fillId="0" borderId="0" xfId="1" applyNumberFormat="1" applyFont="1" applyFill="1" applyBorder="1" applyAlignment="1">
      <alignment vertical="center"/>
    </xf>
    <xf numFmtId="0" fontId="21" fillId="0" borderId="65" xfId="0" applyFont="1" applyBorder="1" applyAlignment="1">
      <alignment vertical="center" wrapText="1"/>
    </xf>
    <xf numFmtId="0" fontId="21" fillId="0" borderId="22" xfId="0" applyFont="1" applyBorder="1" applyAlignment="1">
      <alignment vertical="center" wrapText="1"/>
    </xf>
    <xf numFmtId="0" fontId="22" fillId="0" borderId="19" xfId="0" applyFont="1" applyBorder="1" applyAlignment="1">
      <alignment horizontal="center" vertical="center"/>
    </xf>
    <xf numFmtId="0" fontId="22" fillId="0" borderId="35" xfId="0" applyFont="1" applyBorder="1" applyAlignment="1">
      <alignment horizontal="center" vertical="center"/>
    </xf>
    <xf numFmtId="0" fontId="24" fillId="0" borderId="46" xfId="0" applyFont="1" applyBorder="1" applyAlignment="1">
      <alignment horizontal="center" vertical="center"/>
    </xf>
    <xf numFmtId="0" fontId="24" fillId="0" borderId="19" xfId="0" applyFont="1" applyBorder="1" applyAlignment="1">
      <alignment vertical="center"/>
    </xf>
    <xf numFmtId="0" fontId="22" fillId="0" borderId="36" xfId="0" applyFont="1" applyBorder="1" applyAlignment="1">
      <alignment horizontal="center" vertical="center"/>
    </xf>
    <xf numFmtId="0" fontId="21" fillId="0" borderId="19" xfId="0" applyFont="1" applyBorder="1" applyAlignment="1">
      <alignment vertical="center"/>
    </xf>
    <xf numFmtId="165" fontId="24" fillId="0" borderId="19" xfId="7" applyNumberFormat="1" applyFont="1" applyFill="1" applyBorder="1" applyAlignment="1">
      <alignment vertical="center"/>
    </xf>
    <xf numFmtId="0" fontId="21" fillId="0" borderId="46" xfId="0" applyFont="1" applyBorder="1" applyAlignment="1">
      <alignment vertical="center"/>
    </xf>
    <xf numFmtId="167" fontId="24" fillId="0" borderId="36" xfId="1" applyNumberFormat="1" applyFont="1" applyFill="1" applyBorder="1" applyAlignment="1">
      <alignment vertical="center"/>
    </xf>
    <xf numFmtId="0" fontId="22" fillId="0" borderId="19" xfId="0" applyFont="1" applyBorder="1" applyAlignment="1">
      <alignment vertical="center"/>
    </xf>
    <xf numFmtId="0" fontId="24" fillId="5" borderId="46" xfId="0" applyFont="1" applyFill="1" applyBorder="1" applyAlignment="1">
      <alignment horizontal="center" vertical="center"/>
    </xf>
    <xf numFmtId="0" fontId="22" fillId="5" borderId="36" xfId="0" applyFont="1" applyFill="1" applyBorder="1" applyAlignment="1">
      <alignment horizontal="left" vertical="center"/>
    </xf>
    <xf numFmtId="0" fontId="22" fillId="5" borderId="36" xfId="0" applyFont="1" applyFill="1" applyBorder="1" applyAlignment="1">
      <alignment horizontal="center" vertical="center"/>
    </xf>
    <xf numFmtId="0" fontId="22" fillId="5" borderId="0" xfId="0" applyFont="1" applyFill="1" applyAlignment="1">
      <alignment vertical="center"/>
    </xf>
    <xf numFmtId="167" fontId="24" fillId="5" borderId="36" xfId="1" applyNumberFormat="1" applyFont="1" applyFill="1" applyBorder="1" applyAlignment="1">
      <alignment vertical="center"/>
    </xf>
    <xf numFmtId="167" fontId="24" fillId="5" borderId="35" xfId="1" applyNumberFormat="1" applyFont="1" applyFill="1" applyBorder="1" applyAlignment="1">
      <alignment vertical="center"/>
    </xf>
    <xf numFmtId="0" fontId="24" fillId="0" borderId="19" xfId="0" applyFont="1" applyBorder="1" applyAlignment="1">
      <alignment horizontal="center" vertical="center"/>
    </xf>
    <xf numFmtId="165" fontId="24" fillId="0" borderId="19" xfId="7" applyNumberFormat="1" applyFont="1" applyFill="1" applyBorder="1" applyAlignment="1">
      <alignment horizontal="center" vertical="center"/>
    </xf>
    <xf numFmtId="0" fontId="21" fillId="0" borderId="35" xfId="0" applyFont="1" applyBorder="1" applyAlignment="1">
      <alignment vertical="center"/>
    </xf>
    <xf numFmtId="0" fontId="24" fillId="0" borderId="29" xfId="0" applyFont="1" applyBorder="1" applyAlignment="1">
      <alignment vertical="center"/>
    </xf>
    <xf numFmtId="165" fontId="24" fillId="0" borderId="29" xfId="7" applyNumberFormat="1" applyFont="1" applyFill="1" applyBorder="1" applyAlignment="1">
      <alignment vertical="center"/>
    </xf>
    <xf numFmtId="167" fontId="24" fillId="0" borderId="44" xfId="1" applyNumberFormat="1" applyFont="1" applyFill="1" applyBorder="1" applyAlignment="1">
      <alignment vertical="center"/>
    </xf>
    <xf numFmtId="0" fontId="22" fillId="0" borderId="0" xfId="0" applyFont="1" applyAlignment="1">
      <alignment vertical="center"/>
    </xf>
    <xf numFmtId="0" fontId="27" fillId="0" borderId="0" xfId="0" applyFont="1"/>
    <xf numFmtId="37" fontId="27" fillId="0" borderId="0" xfId="0" applyNumberFormat="1" applyFont="1"/>
    <xf numFmtId="0" fontId="26" fillId="0" borderId="0" xfId="2" applyFont="1"/>
    <xf numFmtId="0" fontId="26" fillId="0" borderId="0" xfId="2" applyFont="1" applyAlignment="1">
      <alignment horizontal="left"/>
    </xf>
    <xf numFmtId="37" fontId="27" fillId="0" borderId="36" xfId="0" applyNumberFormat="1" applyFont="1" applyBorder="1"/>
    <xf numFmtId="37" fontId="27" fillId="0" borderId="34" xfId="0" applyNumberFormat="1" applyFont="1" applyBorder="1"/>
    <xf numFmtId="37" fontId="27" fillId="0" borderId="44" xfId="0" applyNumberFormat="1" applyFont="1" applyBorder="1"/>
    <xf numFmtId="37" fontId="26" fillId="0" borderId="43" xfId="0" applyNumberFormat="1" applyFont="1" applyBorder="1"/>
    <xf numFmtId="39" fontId="26" fillId="0" borderId="36" xfId="0" applyNumberFormat="1" applyFont="1" applyBorder="1" applyAlignment="1">
      <alignment wrapText="1"/>
    </xf>
    <xf numFmtId="39" fontId="27" fillId="0" borderId="36" xfId="0" applyNumberFormat="1" applyFont="1" applyBorder="1" applyAlignment="1">
      <alignment wrapText="1"/>
    </xf>
    <xf numFmtId="39" fontId="27" fillId="0" borderId="44" xfId="0" applyNumberFormat="1" applyFont="1" applyBorder="1" applyAlignment="1">
      <alignment wrapText="1"/>
    </xf>
    <xf numFmtId="39" fontId="27" fillId="0" borderId="45" xfId="0" applyNumberFormat="1" applyFont="1" applyBorder="1" applyAlignment="1">
      <alignment wrapText="1"/>
    </xf>
    <xf numFmtId="0" fontId="27" fillId="0" borderId="76" xfId="0" applyFont="1" applyBorder="1"/>
    <xf numFmtId="39" fontId="27" fillId="0" borderId="77" xfId="0" applyNumberFormat="1" applyFont="1" applyBorder="1" applyAlignment="1">
      <alignment wrapText="1"/>
    </xf>
    <xf numFmtId="0" fontId="27" fillId="0" borderId="43" xfId="0" applyFont="1" applyBorder="1"/>
    <xf numFmtId="39" fontId="27" fillId="0" borderId="52" xfId="0" applyNumberFormat="1" applyFont="1" applyBorder="1" applyAlignment="1">
      <alignment wrapText="1"/>
    </xf>
    <xf numFmtId="0" fontId="27" fillId="0" borderId="48" xfId="0" applyFont="1" applyBorder="1"/>
    <xf numFmtId="0" fontId="29" fillId="0" borderId="0" xfId="0" applyFont="1"/>
    <xf numFmtId="37" fontId="26" fillId="0" borderId="36" xfId="0" applyNumberFormat="1" applyFont="1" applyBorder="1"/>
    <xf numFmtId="39" fontId="27" fillId="0" borderId="34" xfId="0" applyNumberFormat="1" applyFont="1" applyBorder="1" applyAlignment="1">
      <alignment wrapText="1"/>
    </xf>
    <xf numFmtId="0" fontId="27" fillId="0" borderId="20" xfId="0" applyFont="1" applyBorder="1"/>
    <xf numFmtId="4" fontId="27" fillId="0" borderId="4" xfId="0" applyNumberFormat="1" applyFont="1" applyBorder="1"/>
    <xf numFmtId="0" fontId="27" fillId="0" borderId="23" xfId="0" applyFont="1" applyBorder="1"/>
    <xf numFmtId="39" fontId="27" fillId="0" borderId="6" xfId="0" applyNumberFormat="1" applyFont="1" applyBorder="1"/>
    <xf numFmtId="39" fontId="29" fillId="0" borderId="52" xfId="0" applyNumberFormat="1" applyFont="1" applyBorder="1" applyAlignment="1">
      <alignment wrapText="1"/>
    </xf>
    <xf numFmtId="168" fontId="27" fillId="0" borderId="0" xfId="0" applyNumberFormat="1" applyFont="1"/>
    <xf numFmtId="10" fontId="27" fillId="0" borderId="0" xfId="0" applyNumberFormat="1" applyFont="1"/>
    <xf numFmtId="10" fontId="27" fillId="0" borderId="0" xfId="9" applyNumberFormat="1" applyFont="1"/>
    <xf numFmtId="168" fontId="29" fillId="0" borderId="0" xfId="0" applyNumberFormat="1" applyFont="1"/>
    <xf numFmtId="0" fontId="27" fillId="0" borderId="13" xfId="0" applyFont="1" applyBorder="1"/>
    <xf numFmtId="168" fontId="27" fillId="0" borderId="15" xfId="0" applyNumberFormat="1" applyFont="1" applyBorder="1"/>
    <xf numFmtId="39" fontId="29" fillId="0" borderId="78" xfId="0" applyNumberFormat="1" applyFont="1" applyBorder="1" applyAlignment="1">
      <alignment wrapText="1"/>
    </xf>
    <xf numFmtId="167" fontId="29" fillId="0" borderId="0" xfId="1" applyNumberFormat="1" applyFont="1"/>
    <xf numFmtId="0" fontId="27" fillId="0" borderId="43" xfId="0" applyFont="1" applyBorder="1" applyAlignment="1">
      <alignment horizontal="left" vertical="center"/>
    </xf>
    <xf numFmtId="0" fontId="27" fillId="0" borderId="43" xfId="0" applyFont="1" applyBorder="1" applyAlignment="1">
      <alignment horizontal="left" vertical="center" wrapText="1"/>
    </xf>
    <xf numFmtId="165" fontId="27" fillId="0" borderId="0" xfId="1" applyFont="1"/>
    <xf numFmtId="0" fontId="27" fillId="0" borderId="48" xfId="0" applyFont="1" applyBorder="1" applyAlignment="1">
      <alignment horizontal="left" vertical="center" wrapText="1"/>
    </xf>
    <xf numFmtId="0" fontId="29" fillId="0" borderId="0" xfId="0" applyFont="1" applyAlignment="1">
      <alignment horizontal="center"/>
    </xf>
    <xf numFmtId="39" fontId="29" fillId="0" borderId="0" xfId="0" applyNumberFormat="1" applyFont="1" applyAlignment="1">
      <alignment wrapText="1"/>
    </xf>
    <xf numFmtId="166" fontId="29" fillId="0" borderId="0" xfId="0" applyNumberFormat="1" applyFont="1"/>
    <xf numFmtId="0" fontId="27" fillId="0" borderId="16" xfId="0" applyFont="1" applyBorder="1"/>
    <xf numFmtId="165" fontId="27" fillId="0" borderId="11" xfId="1" applyFont="1" applyBorder="1"/>
    <xf numFmtId="0" fontId="27" fillId="0" borderId="48" xfId="0" applyFont="1" applyBorder="1" applyAlignment="1">
      <alignment horizontal="center" wrapText="1"/>
    </xf>
    <xf numFmtId="0" fontId="27" fillId="0" borderId="44" xfId="0" applyFont="1" applyBorder="1" applyAlignment="1">
      <alignment horizontal="center" vertical="center"/>
    </xf>
    <xf numFmtId="167" fontId="27" fillId="0" borderId="44" xfId="1" applyNumberFormat="1" applyFont="1" applyBorder="1" applyAlignment="1">
      <alignment horizontal="center" wrapText="1"/>
    </xf>
    <xf numFmtId="167" fontId="27" fillId="0" borderId="44" xfId="1" applyNumberFormat="1" applyFont="1" applyFill="1" applyBorder="1" applyAlignment="1">
      <alignment horizontal="center" wrapText="1"/>
    </xf>
    <xf numFmtId="167" fontId="27" fillId="0" borderId="44" xfId="1" applyNumberFormat="1" applyFont="1" applyBorder="1"/>
    <xf numFmtId="167" fontId="27" fillId="0" borderId="44" xfId="1" applyNumberFormat="1" applyFont="1" applyFill="1" applyBorder="1"/>
    <xf numFmtId="167" fontId="29" fillId="0" borderId="47" xfId="0" applyNumberFormat="1" applyFont="1" applyBorder="1" applyAlignment="1">
      <alignment horizontal="center"/>
    </xf>
    <xf numFmtId="165" fontId="27" fillId="0" borderId="45" xfId="1" applyFont="1" applyBorder="1"/>
    <xf numFmtId="0" fontId="29" fillId="0" borderId="53" xfId="0" applyFont="1" applyBorder="1" applyAlignment="1">
      <alignment horizontal="center" wrapText="1"/>
    </xf>
    <xf numFmtId="0" fontId="29" fillId="0" borderId="41" xfId="0" applyFont="1" applyBorder="1" applyAlignment="1">
      <alignment horizontal="center" vertical="center"/>
    </xf>
    <xf numFmtId="165" fontId="27" fillId="0" borderId="41" xfId="1" applyFont="1" applyBorder="1" applyAlignment="1">
      <alignment horizontal="center" wrapText="1"/>
    </xf>
    <xf numFmtId="167" fontId="29" fillId="0" borderId="41" xfId="1" applyNumberFormat="1" applyFont="1" applyBorder="1" applyAlignment="1">
      <alignment horizontal="center" wrapText="1"/>
    </xf>
    <xf numFmtId="167" fontId="29" fillId="0" borderId="41" xfId="1" applyNumberFormat="1" applyFont="1" applyBorder="1" applyAlignment="1">
      <alignment horizontal="center"/>
    </xf>
    <xf numFmtId="0" fontId="29" fillId="0" borderId="41" xfId="0" applyFont="1" applyBorder="1" applyAlignment="1">
      <alignment horizontal="center" wrapText="1"/>
    </xf>
    <xf numFmtId="167" fontId="29" fillId="0" borderId="39" xfId="0" applyNumberFormat="1" applyFont="1" applyBorder="1" applyAlignment="1">
      <alignment horizontal="center"/>
    </xf>
    <xf numFmtId="0" fontId="27" fillId="0" borderId="52" xfId="0" applyFont="1" applyBorder="1"/>
    <xf numFmtId="0" fontId="27" fillId="0" borderId="43" xfId="0" applyFont="1" applyBorder="1" applyAlignment="1">
      <alignment horizontal="center" vertical="center"/>
    </xf>
    <xf numFmtId="0" fontId="27" fillId="0" borderId="36" xfId="0" applyFont="1" applyBorder="1" applyAlignment="1">
      <alignment horizontal="center" vertical="top"/>
    </xf>
    <xf numFmtId="167" fontId="27" fillId="0" borderId="36" xfId="1" applyNumberFormat="1" applyFont="1" applyBorder="1"/>
    <xf numFmtId="167" fontId="27" fillId="0" borderId="36" xfId="1" applyNumberFormat="1" applyFont="1" applyFill="1" applyBorder="1"/>
    <xf numFmtId="167" fontId="27" fillId="0" borderId="46" xfId="1" applyNumberFormat="1" applyFont="1" applyBorder="1"/>
    <xf numFmtId="165" fontId="27" fillId="0" borderId="34" xfId="1" applyFont="1" applyBorder="1"/>
    <xf numFmtId="0" fontId="27" fillId="0" borderId="36" xfId="0" applyFont="1" applyBorder="1" applyAlignment="1">
      <alignment horizontal="center" vertical="top" wrapText="1"/>
    </xf>
    <xf numFmtId="0" fontId="27" fillId="0" borderId="48" xfId="0" applyFont="1" applyBorder="1" applyAlignment="1">
      <alignment horizontal="center" vertical="center"/>
    </xf>
    <xf numFmtId="0" fontId="27" fillId="0" borderId="44" xfId="0" applyFont="1" applyBorder="1" applyAlignment="1">
      <alignment horizontal="center" vertical="top" wrapText="1"/>
    </xf>
    <xf numFmtId="167" fontId="27" fillId="0" borderId="47" xfId="1" applyNumberFormat="1" applyFont="1" applyBorder="1"/>
    <xf numFmtId="0" fontId="29" fillId="0" borderId="54" xfId="0" applyFont="1" applyBorder="1" applyAlignment="1">
      <alignment horizontal="center" vertical="center"/>
    </xf>
    <xf numFmtId="0" fontId="27" fillId="0" borderId="50" xfId="0" applyFont="1" applyBorder="1" applyAlignment="1">
      <alignment horizontal="center" vertical="top" wrapText="1"/>
    </xf>
    <xf numFmtId="167" fontId="29" fillId="0" borderId="50" xfId="1" applyNumberFormat="1" applyFont="1" applyBorder="1"/>
    <xf numFmtId="167" fontId="27" fillId="0" borderId="50" xfId="1" applyNumberFormat="1" applyFont="1" applyBorder="1"/>
    <xf numFmtId="167" fontId="27" fillId="0" borderId="60" xfId="1" applyNumberFormat="1" applyFont="1" applyBorder="1"/>
    <xf numFmtId="0" fontId="27" fillId="0" borderId="44" xfId="0" applyFont="1" applyBorder="1" applyAlignment="1">
      <alignment horizontal="center" vertical="top"/>
    </xf>
    <xf numFmtId="37" fontId="30" fillId="0" borderId="0" xfId="2" applyNumberFormat="1" applyFont="1" applyAlignment="1">
      <alignment horizontal="right"/>
    </xf>
    <xf numFmtId="0" fontId="30" fillId="0" borderId="0" xfId="2" applyFont="1" applyAlignment="1">
      <alignment horizontal="left" wrapText="1"/>
    </xf>
    <xf numFmtId="0" fontId="30" fillId="0" borderId="54" xfId="2" applyFont="1" applyBorder="1" applyAlignment="1">
      <alignment horizontal="left" vertical="center"/>
    </xf>
    <xf numFmtId="0" fontId="30" fillId="0" borderId="77" xfId="2" applyFont="1" applyBorder="1" applyAlignment="1">
      <alignment horizontal="center" vertical="center" wrapText="1"/>
    </xf>
    <xf numFmtId="0" fontId="26" fillId="0" borderId="43" xfId="2" applyFont="1" applyBorder="1" applyAlignment="1">
      <alignment horizontal="left"/>
    </xf>
    <xf numFmtId="4" fontId="26" fillId="0" borderId="52" xfId="3" applyNumberFormat="1" applyFont="1" applyBorder="1"/>
    <xf numFmtId="37" fontId="26" fillId="0" borderId="48" xfId="2" applyNumberFormat="1" applyFont="1" applyBorder="1"/>
    <xf numFmtId="4" fontId="26" fillId="0" borderId="78" xfId="3" applyNumberFormat="1" applyFont="1" applyBorder="1"/>
    <xf numFmtId="0" fontId="26" fillId="0" borderId="21" xfId="2" applyFont="1" applyBorder="1" applyAlignment="1">
      <alignment horizontal="left"/>
    </xf>
    <xf numFmtId="4" fontId="26" fillId="0" borderId="0" xfId="2" applyNumberFormat="1" applyFont="1"/>
    <xf numFmtId="37" fontId="26" fillId="0" borderId="0" xfId="2" applyNumberFormat="1" applyFont="1"/>
    <xf numFmtId="4" fontId="27" fillId="0" borderId="36" xfId="0" applyNumberFormat="1" applyFont="1" applyBorder="1"/>
    <xf numFmtId="4" fontId="27" fillId="0" borderId="34" xfId="0" applyNumberFormat="1" applyFont="1" applyBorder="1"/>
    <xf numFmtId="0" fontId="27" fillId="0" borderId="43" xfId="0" applyFont="1" applyBorder="1" applyAlignment="1">
      <alignment horizontal="center"/>
    </xf>
    <xf numFmtId="4" fontId="26" fillId="0" borderId="36" xfId="0" applyNumberFormat="1" applyFont="1" applyBorder="1"/>
    <xf numFmtId="0" fontId="27" fillId="0" borderId="48" xfId="0" applyFont="1" applyBorder="1" applyAlignment="1">
      <alignment horizontal="center"/>
    </xf>
    <xf numFmtId="4" fontId="29" fillId="0" borderId="45" xfId="0" applyNumberFormat="1" applyFont="1" applyBorder="1"/>
    <xf numFmtId="0" fontId="32" fillId="0" borderId="0" xfId="0" applyFont="1"/>
    <xf numFmtId="0" fontId="27" fillId="0" borderId="86" xfId="0" applyFont="1" applyBorder="1"/>
    <xf numFmtId="0" fontId="27" fillId="0" borderId="82" xfId="0" applyFont="1" applyBorder="1"/>
    <xf numFmtId="165" fontId="29" fillId="0" borderId="83" xfId="1" applyFont="1" applyBorder="1" applyAlignment="1">
      <alignment wrapText="1"/>
    </xf>
    <xf numFmtId="4" fontId="27" fillId="0" borderId="0" xfId="0" applyNumberFormat="1" applyFont="1"/>
    <xf numFmtId="37" fontId="27" fillId="0" borderId="0" xfId="0" applyNumberFormat="1" applyFont="1" applyAlignment="1">
      <alignment horizontal="right" vertical="center"/>
    </xf>
    <xf numFmtId="0" fontId="27" fillId="0" borderId="36" xfId="0" applyFont="1" applyBorder="1" applyAlignment="1">
      <alignment horizontal="center" vertical="center"/>
    </xf>
    <xf numFmtId="37" fontId="27" fillId="0" borderId="36" xfId="0" applyNumberFormat="1" applyFont="1" applyBorder="1" applyAlignment="1">
      <alignment horizontal="right" vertical="center"/>
    </xf>
    <xf numFmtId="0" fontId="27" fillId="0" borderId="36" xfId="0" quotePrefix="1" applyFont="1" applyBorder="1" applyAlignment="1">
      <alignment horizontal="center" vertical="center"/>
    </xf>
    <xf numFmtId="37" fontId="29" fillId="0" borderId="36" xfId="0" applyNumberFormat="1" applyFont="1" applyBorder="1" applyAlignment="1">
      <alignment horizontal="right" vertical="center"/>
    </xf>
    <xf numFmtId="37" fontId="27" fillId="0" borderId="34" xfId="0" applyNumberFormat="1" applyFont="1" applyBorder="1" applyAlignment="1">
      <alignment horizontal="right" vertical="center"/>
    </xf>
    <xf numFmtId="0" fontId="29" fillId="0" borderId="36" xfId="0" applyFont="1" applyBorder="1" applyAlignment="1">
      <alignment horizontal="center" vertical="center"/>
    </xf>
    <xf numFmtId="0" fontId="29" fillId="0" borderId="44" xfId="0" quotePrefix="1" applyFont="1" applyBorder="1" applyAlignment="1">
      <alignment horizontal="center" vertical="center" wrapText="1"/>
    </xf>
    <xf numFmtId="37" fontId="27" fillId="0" borderId="44" xfId="0" applyNumberFormat="1" applyFont="1" applyBorder="1" applyAlignment="1">
      <alignment horizontal="right" vertical="center"/>
    </xf>
    <xf numFmtId="0" fontId="27" fillId="0" borderId="38" xfId="0" applyFont="1" applyBorder="1" applyAlignment="1">
      <alignment horizontal="center" vertical="center"/>
    </xf>
    <xf numFmtId="37" fontId="27" fillId="0" borderId="38" xfId="0" applyNumberFormat="1" applyFont="1" applyBorder="1" applyAlignment="1">
      <alignment horizontal="right" vertical="center"/>
    </xf>
    <xf numFmtId="0" fontId="27" fillId="0" borderId="36" xfId="0" applyFont="1" applyBorder="1"/>
    <xf numFmtId="0" fontId="33" fillId="7" borderId="38" xfId="0" applyFont="1" applyFill="1" applyBorder="1" applyAlignment="1">
      <alignment horizontal="center" vertical="center" wrapText="1"/>
    </xf>
    <xf numFmtId="0" fontId="33" fillId="7" borderId="36" xfId="0" applyFont="1" applyFill="1" applyBorder="1" applyAlignment="1">
      <alignment horizontal="center" vertical="center"/>
    </xf>
    <xf numFmtId="0" fontId="33" fillId="7" borderId="77" xfId="0" applyFont="1" applyFill="1" applyBorder="1" applyAlignment="1">
      <alignment horizontal="center" vertical="center" wrapText="1"/>
    </xf>
    <xf numFmtId="0" fontId="33" fillId="7" borderId="36" xfId="0" applyFont="1" applyFill="1" applyBorder="1" applyAlignment="1">
      <alignment horizontal="center" vertical="center" wrapText="1"/>
    </xf>
    <xf numFmtId="39" fontId="33" fillId="7" borderId="78" xfId="0" applyNumberFormat="1" applyFont="1" applyFill="1" applyBorder="1" applyAlignment="1">
      <alignment wrapText="1"/>
    </xf>
    <xf numFmtId="0" fontId="33" fillId="7" borderId="76" xfId="0" applyFont="1" applyFill="1" applyBorder="1" applyAlignment="1">
      <alignment horizontal="center" vertical="center"/>
    </xf>
    <xf numFmtId="0" fontId="33" fillId="7" borderId="38" xfId="0" applyFont="1" applyFill="1" applyBorder="1" applyAlignment="1">
      <alignment horizontal="center" vertical="center"/>
    </xf>
    <xf numFmtId="0" fontId="33" fillId="7" borderId="43" xfId="0" applyFont="1" applyFill="1" applyBorder="1" applyAlignment="1">
      <alignment horizontal="center" vertical="center"/>
    </xf>
    <xf numFmtId="0" fontId="33" fillId="7" borderId="34" xfId="0" applyFont="1" applyFill="1" applyBorder="1" applyAlignment="1">
      <alignment horizontal="center" vertical="center"/>
    </xf>
    <xf numFmtId="39" fontId="33" fillId="7" borderId="51" xfId="0" applyNumberFormat="1" applyFont="1" applyFill="1" applyBorder="1" applyAlignment="1">
      <alignment wrapText="1"/>
    </xf>
    <xf numFmtId="0" fontId="33" fillId="7" borderId="77" xfId="0" applyFont="1" applyFill="1" applyBorder="1" applyAlignment="1">
      <alignment horizontal="center" vertical="center"/>
    </xf>
    <xf numFmtId="0" fontId="33" fillId="7" borderId="36" xfId="0" quotePrefix="1" applyFont="1" applyFill="1" applyBorder="1" applyAlignment="1">
      <alignment horizontal="center" vertical="center"/>
    </xf>
    <xf numFmtId="39" fontId="33" fillId="7" borderId="65" xfId="0" applyNumberFormat="1" applyFont="1" applyFill="1" applyBorder="1" applyAlignment="1">
      <alignment wrapText="1"/>
    </xf>
    <xf numFmtId="39" fontId="33" fillId="7" borderId="80" xfId="0" applyNumberFormat="1" applyFont="1" applyFill="1" applyBorder="1" applyAlignment="1">
      <alignment wrapText="1"/>
    </xf>
    <xf numFmtId="0" fontId="33" fillId="7" borderId="38" xfId="0" applyFont="1" applyFill="1" applyBorder="1" applyAlignment="1">
      <alignment horizontal="center" vertical="top" wrapText="1"/>
    </xf>
    <xf numFmtId="0" fontId="33" fillId="7" borderId="77" xfId="0" applyFont="1" applyFill="1" applyBorder="1" applyAlignment="1">
      <alignment horizontal="center" vertical="top" wrapText="1"/>
    </xf>
    <xf numFmtId="9" fontId="33" fillId="7" borderId="36" xfId="0" applyNumberFormat="1" applyFont="1" applyFill="1" applyBorder="1" applyAlignment="1">
      <alignment horizontal="center" vertical="center"/>
    </xf>
    <xf numFmtId="9" fontId="33" fillId="7" borderId="44" xfId="0" applyNumberFormat="1" applyFont="1" applyFill="1" applyBorder="1" applyAlignment="1">
      <alignment horizontal="center" vertical="center"/>
    </xf>
    <xf numFmtId="166" fontId="33" fillId="7" borderId="51" xfId="0" applyNumberFormat="1" applyFont="1" applyFill="1" applyBorder="1"/>
    <xf numFmtId="0" fontId="33" fillId="7" borderId="74" xfId="0" applyFont="1" applyFill="1" applyBorder="1" applyAlignment="1">
      <alignment horizontal="center"/>
    </xf>
    <xf numFmtId="0" fontId="33" fillId="7" borderId="76" xfId="0" applyFont="1" applyFill="1" applyBorder="1" applyAlignment="1">
      <alignment horizontal="center" wrapText="1"/>
    </xf>
    <xf numFmtId="0" fontId="33" fillId="7" borderId="38" xfId="0" applyFont="1" applyFill="1" applyBorder="1" applyAlignment="1">
      <alignment horizontal="center" wrapText="1"/>
    </xf>
    <xf numFmtId="0" fontId="33" fillId="7" borderId="38" xfId="0" applyFont="1" applyFill="1" applyBorder="1" applyAlignment="1">
      <alignment horizontal="center"/>
    </xf>
    <xf numFmtId="0" fontId="33" fillId="7" borderId="72" xfId="0" applyFont="1" applyFill="1" applyBorder="1" applyAlignment="1">
      <alignment horizontal="center"/>
    </xf>
    <xf numFmtId="0" fontId="33" fillId="7" borderId="77" xfId="0" applyFont="1" applyFill="1" applyBorder="1" applyAlignment="1">
      <alignment horizontal="center" wrapText="1"/>
    </xf>
    <xf numFmtId="0" fontId="33" fillId="7" borderId="86" xfId="0" applyFont="1" applyFill="1" applyBorder="1" applyAlignment="1">
      <alignment horizontal="center" wrapText="1"/>
    </xf>
    <xf numFmtId="0" fontId="33" fillId="7" borderId="82" xfId="0" applyFont="1" applyFill="1" applyBorder="1" applyAlignment="1">
      <alignment horizontal="center" vertical="center"/>
    </xf>
    <xf numFmtId="167" fontId="33" fillId="7" borderId="82" xfId="1" applyNumberFormat="1" applyFont="1" applyFill="1" applyBorder="1" applyAlignment="1">
      <alignment horizontal="center" wrapText="1"/>
    </xf>
    <xf numFmtId="167" fontId="33" fillId="7" borderId="82" xfId="1" applyNumberFormat="1" applyFont="1" applyFill="1" applyBorder="1" applyAlignment="1">
      <alignment horizontal="center"/>
    </xf>
    <xf numFmtId="167" fontId="33" fillId="7" borderId="82" xfId="0" applyNumberFormat="1" applyFont="1" applyFill="1" applyBorder="1" applyAlignment="1">
      <alignment horizontal="center" wrapText="1"/>
    </xf>
    <xf numFmtId="167" fontId="33" fillId="7" borderId="85" xfId="0" applyNumberFormat="1" applyFont="1" applyFill="1" applyBorder="1" applyAlignment="1">
      <alignment horizontal="center"/>
    </xf>
    <xf numFmtId="165" fontId="34" fillId="7" borderId="83" xfId="0" applyNumberFormat="1" applyFont="1" applyFill="1" applyBorder="1"/>
    <xf numFmtId="0" fontId="33" fillId="7" borderId="86" xfId="0" applyFont="1" applyFill="1" applyBorder="1" applyAlignment="1">
      <alignment horizontal="center" vertical="center"/>
    </xf>
    <xf numFmtId="0" fontId="34" fillId="7" borderId="82" xfId="0" applyFont="1" applyFill="1" applyBorder="1" applyAlignment="1">
      <alignment horizontal="center" vertical="top" wrapText="1"/>
    </xf>
    <xf numFmtId="167" fontId="33" fillId="7" borderId="82" xfId="1" applyNumberFormat="1" applyFont="1" applyFill="1" applyBorder="1"/>
    <xf numFmtId="167" fontId="34" fillId="7" borderId="82" xfId="1" applyNumberFormat="1" applyFont="1" applyFill="1" applyBorder="1"/>
    <xf numFmtId="167" fontId="34" fillId="7" borderId="85" xfId="1" applyNumberFormat="1" applyFont="1" applyFill="1" applyBorder="1"/>
    <xf numFmtId="165" fontId="34" fillId="7" borderId="83" xfId="1" applyFont="1" applyFill="1" applyBorder="1"/>
    <xf numFmtId="0" fontId="33" fillId="7" borderId="54" xfId="0" applyFont="1" applyFill="1" applyBorder="1" applyAlignment="1">
      <alignment horizontal="center" vertical="center"/>
    </xf>
    <xf numFmtId="0" fontId="34" fillId="7" borderId="50" xfId="0" applyFont="1" applyFill="1" applyBorder="1" applyAlignment="1">
      <alignment horizontal="center" vertical="top"/>
    </xf>
    <xf numFmtId="167" fontId="33" fillId="7" borderId="50" xfId="1" applyNumberFormat="1" applyFont="1" applyFill="1" applyBorder="1"/>
    <xf numFmtId="167" fontId="33" fillId="7" borderId="41" xfId="1" applyNumberFormat="1" applyFont="1" applyFill="1" applyBorder="1"/>
    <xf numFmtId="167" fontId="34" fillId="7" borderId="50" xfId="1" applyNumberFormat="1" applyFont="1" applyFill="1" applyBorder="1"/>
    <xf numFmtId="167" fontId="34" fillId="7" borderId="60" xfId="1" applyNumberFormat="1" applyFont="1" applyFill="1" applyBorder="1"/>
    <xf numFmtId="165" fontId="34" fillId="7" borderId="78" xfId="1" applyFont="1" applyFill="1" applyBorder="1"/>
    <xf numFmtId="167" fontId="33" fillId="7" borderId="85" xfId="1" applyNumberFormat="1" applyFont="1" applyFill="1" applyBorder="1"/>
    <xf numFmtId="169" fontId="34" fillId="7" borderId="78" xfId="0" applyNumberFormat="1" applyFont="1" applyFill="1" applyBorder="1"/>
    <xf numFmtId="0" fontId="33" fillId="7" borderId="23" xfId="0" applyFont="1" applyFill="1" applyBorder="1"/>
    <xf numFmtId="4" fontId="33" fillId="7" borderId="6" xfId="0" applyNumberFormat="1" applyFont="1" applyFill="1" applyBorder="1"/>
    <xf numFmtId="0" fontId="34" fillId="7" borderId="58" xfId="0" applyFont="1" applyFill="1" applyBorder="1"/>
    <xf numFmtId="0" fontId="34" fillId="7" borderId="56" xfId="0" applyFont="1" applyFill="1" applyBorder="1" applyAlignment="1">
      <alignment vertical="center"/>
    </xf>
    <xf numFmtId="37" fontId="34" fillId="7" borderId="56" xfId="0" applyNumberFormat="1" applyFont="1" applyFill="1" applyBorder="1" applyAlignment="1">
      <alignment horizontal="right" vertical="center"/>
    </xf>
    <xf numFmtId="37" fontId="33" fillId="7" borderId="55" xfId="0" applyNumberFormat="1" applyFont="1" applyFill="1" applyBorder="1" applyAlignment="1">
      <alignment horizontal="center" vertical="center"/>
    </xf>
    <xf numFmtId="37" fontId="27" fillId="7" borderId="34" xfId="0" applyNumberFormat="1" applyFont="1" applyFill="1" applyBorder="1" applyAlignment="1">
      <alignment horizontal="right" vertical="center"/>
    </xf>
    <xf numFmtId="37" fontId="27" fillId="7" borderId="45" xfId="0" applyNumberFormat="1" applyFont="1" applyFill="1" applyBorder="1" applyAlignment="1">
      <alignment horizontal="right" vertical="center"/>
    </xf>
    <xf numFmtId="37" fontId="34" fillId="7" borderId="36" xfId="0" applyNumberFormat="1" applyFont="1" applyFill="1" applyBorder="1" applyAlignment="1">
      <alignment horizontal="right" vertical="center"/>
    </xf>
    <xf numFmtId="37" fontId="34" fillId="7" borderId="34" xfId="0" applyNumberFormat="1" applyFont="1" applyFill="1" applyBorder="1" applyAlignment="1">
      <alignment horizontal="right" vertical="center"/>
    </xf>
    <xf numFmtId="0" fontId="33" fillId="7" borderId="44" xfId="0" applyFont="1" applyFill="1" applyBorder="1" applyAlignment="1">
      <alignment horizontal="center" vertical="center"/>
    </xf>
    <xf numFmtId="37" fontId="34" fillId="7" borderId="44" xfId="0" applyNumberFormat="1" applyFont="1" applyFill="1" applyBorder="1" applyAlignment="1">
      <alignment horizontal="right" vertical="center"/>
    </xf>
    <xf numFmtId="37" fontId="34" fillId="7" borderId="45" xfId="0" applyNumberFormat="1" applyFont="1" applyFill="1" applyBorder="1" applyAlignment="1">
      <alignment horizontal="right" vertical="center"/>
    </xf>
    <xf numFmtId="37" fontId="34" fillId="7" borderId="45" xfId="0" applyNumberFormat="1" applyFont="1" applyFill="1" applyBorder="1"/>
    <xf numFmtId="10" fontId="27" fillId="0" borderId="45" xfId="0" applyNumberFormat="1" applyFont="1" applyBorder="1"/>
    <xf numFmtId="0" fontId="35" fillId="0" borderId="0" xfId="0" applyFont="1"/>
    <xf numFmtId="0" fontId="20" fillId="0" borderId="0" xfId="0" applyFont="1" applyAlignment="1">
      <alignment vertical="center"/>
    </xf>
    <xf numFmtId="0" fontId="36" fillId="0" borderId="0" xfId="0" applyFont="1"/>
    <xf numFmtId="0" fontId="37" fillId="7" borderId="36" xfId="0" applyFont="1" applyFill="1" applyBorder="1" applyAlignment="1">
      <alignment horizontal="center" vertical="center"/>
    </xf>
    <xf numFmtId="37" fontId="38" fillId="0" borderId="36" xfId="0" applyNumberFormat="1" applyFont="1" applyBorder="1"/>
    <xf numFmtId="37" fontId="37" fillId="7" borderId="44" xfId="0" applyNumberFormat="1" applyFont="1" applyFill="1" applyBorder="1"/>
    <xf numFmtId="37" fontId="37" fillId="7" borderId="45" xfId="0" applyNumberFormat="1" applyFont="1" applyFill="1" applyBorder="1"/>
    <xf numFmtId="0" fontId="37" fillId="7" borderId="43" xfId="0" applyFont="1" applyFill="1" applyBorder="1" applyAlignment="1">
      <alignment horizontal="center" vertical="center"/>
    </xf>
    <xf numFmtId="0" fontId="37" fillId="7" borderId="36" xfId="0" applyFont="1" applyFill="1" applyBorder="1" applyAlignment="1">
      <alignment horizontal="center" vertical="center" wrapText="1"/>
    </xf>
    <xf numFmtId="0" fontId="37" fillId="7" borderId="34" xfId="0" applyFont="1" applyFill="1" applyBorder="1" applyAlignment="1">
      <alignment horizontal="center" vertical="center"/>
    </xf>
    <xf numFmtId="0" fontId="38" fillId="0" borderId="43" xfId="0" applyFont="1" applyBorder="1"/>
    <xf numFmtId="37" fontId="38" fillId="6" borderId="36" xfId="0" applyNumberFormat="1" applyFont="1" applyFill="1" applyBorder="1"/>
    <xf numFmtId="37" fontId="39" fillId="6" borderId="36" xfId="0" applyNumberFormat="1" applyFont="1" applyFill="1" applyBorder="1" applyAlignment="1">
      <alignment horizontal="center"/>
    </xf>
    <xf numFmtId="37" fontId="38" fillId="0" borderId="34" xfId="0" applyNumberFormat="1" applyFont="1" applyBorder="1" applyAlignment="1">
      <alignment horizontal="right"/>
    </xf>
    <xf numFmtId="0" fontId="37" fillId="7" borderId="48" xfId="0" applyFont="1" applyFill="1" applyBorder="1" applyAlignment="1">
      <alignment horizontal="center" vertical="center"/>
    </xf>
    <xf numFmtId="37" fontId="37" fillId="7" borderId="45" xfId="0" applyNumberFormat="1" applyFont="1" applyFill="1" applyBorder="1" applyAlignment="1">
      <alignment horizontal="right"/>
    </xf>
    <xf numFmtId="0" fontId="38" fillId="0" borderId="0" xfId="0" applyFont="1"/>
    <xf numFmtId="37" fontId="38" fillId="0" borderId="0" xfId="0" applyNumberFormat="1" applyFont="1"/>
    <xf numFmtId="0" fontId="38" fillId="0" borderId="26" xfId="0" applyFont="1" applyBorder="1"/>
    <xf numFmtId="37" fontId="38" fillId="0" borderId="26" xfId="0" applyNumberFormat="1" applyFont="1" applyBorder="1"/>
    <xf numFmtId="0" fontId="39" fillId="0" borderId="0" xfId="0" applyFont="1"/>
    <xf numFmtId="37" fontId="39" fillId="0" borderId="0" xfId="0" applyNumberFormat="1" applyFont="1"/>
    <xf numFmtId="37" fontId="38" fillId="0" borderId="43" xfId="0" applyNumberFormat="1" applyFont="1" applyBorder="1" applyAlignment="1">
      <alignment vertical="center"/>
    </xf>
    <xf numFmtId="37" fontId="38" fillId="0" borderId="36" xfId="0" applyNumberFormat="1" applyFont="1" applyBorder="1" applyAlignment="1">
      <alignment vertical="center"/>
    </xf>
    <xf numFmtId="37" fontId="38" fillId="0" borderId="34" xfId="0" applyNumberFormat="1" applyFont="1" applyBorder="1" applyAlignment="1">
      <alignment vertical="center"/>
    </xf>
    <xf numFmtId="0" fontId="39" fillId="0" borderId="0" xfId="0" applyFont="1" applyAlignment="1">
      <alignment wrapText="1"/>
    </xf>
    <xf numFmtId="167" fontId="39" fillId="0" borderId="0" xfId="15" applyNumberFormat="1" applyFont="1"/>
    <xf numFmtId="0" fontId="37" fillId="7" borderId="76" xfId="0" applyFont="1" applyFill="1" applyBorder="1" applyAlignment="1">
      <alignment horizontal="center" vertical="center"/>
    </xf>
    <xf numFmtId="0" fontId="37" fillId="7" borderId="73" xfId="0" applyFont="1" applyFill="1" applyBorder="1" applyAlignment="1">
      <alignment horizontal="center" vertical="center" wrapText="1"/>
    </xf>
    <xf numFmtId="0" fontId="37" fillId="7" borderId="38" xfId="0" applyFont="1" applyFill="1" applyBorder="1" applyAlignment="1">
      <alignment horizontal="center" vertical="center"/>
    </xf>
    <xf numFmtId="0" fontId="37" fillId="7" borderId="38" xfId="0" applyFont="1" applyFill="1" applyBorder="1" applyAlignment="1">
      <alignment horizontal="center" vertical="center" wrapText="1"/>
    </xf>
    <xf numFmtId="0" fontId="37" fillId="7" borderId="77" xfId="0" applyFont="1" applyFill="1" applyBorder="1" applyAlignment="1">
      <alignment horizontal="center" vertical="center" wrapText="1"/>
    </xf>
    <xf numFmtId="0" fontId="37" fillId="7" borderId="34" xfId="0" quotePrefix="1" applyFont="1" applyFill="1" applyBorder="1" applyAlignment="1">
      <alignment horizontal="center" vertical="center"/>
    </xf>
    <xf numFmtId="37" fontId="37" fillId="7" borderId="48" xfId="0" applyNumberFormat="1" applyFont="1" applyFill="1" applyBorder="1" applyAlignment="1">
      <alignment horizontal="center" vertical="center"/>
    </xf>
    <xf numFmtId="0" fontId="24" fillId="0" borderId="39" xfId="0" applyFont="1" applyBorder="1" applyAlignment="1">
      <alignment horizontal="center" vertical="center"/>
    </xf>
    <xf numFmtId="170" fontId="26" fillId="0" borderId="36" xfId="0" applyNumberFormat="1" applyFont="1" applyBorder="1" applyAlignment="1">
      <alignment wrapText="1"/>
    </xf>
    <xf numFmtId="39" fontId="27" fillId="0" borderId="0" xfId="0" applyNumberFormat="1" applyFont="1"/>
    <xf numFmtId="37" fontId="27" fillId="0" borderId="50" xfId="0" applyNumberFormat="1" applyFont="1" applyBorder="1"/>
    <xf numFmtId="39" fontId="26" fillId="0" borderId="51" xfId="0" applyNumberFormat="1" applyFont="1" applyBorder="1" applyAlignment="1">
      <alignment wrapText="1"/>
    </xf>
    <xf numFmtId="37" fontId="27" fillId="0" borderId="51" xfId="0" applyNumberFormat="1" applyFont="1" applyBorder="1" applyAlignment="1">
      <alignment wrapText="1"/>
    </xf>
    <xf numFmtId="39" fontId="27" fillId="0" borderId="51" xfId="0" applyNumberFormat="1" applyFont="1" applyBorder="1" applyAlignment="1">
      <alignment wrapText="1"/>
    </xf>
    <xf numFmtId="170" fontId="26" fillId="0" borderId="65" xfId="0" applyNumberFormat="1" applyFont="1" applyBorder="1" applyAlignment="1">
      <alignment wrapText="1"/>
    </xf>
    <xf numFmtId="39" fontId="27" fillId="0" borderId="80" xfId="0" applyNumberFormat="1" applyFont="1" applyBorder="1" applyAlignment="1">
      <alignment wrapText="1"/>
    </xf>
    <xf numFmtId="37" fontId="26" fillId="0" borderId="53" xfId="0" applyNumberFormat="1" applyFont="1" applyBorder="1"/>
    <xf numFmtId="39" fontId="27" fillId="0" borderId="41" xfId="0" applyNumberFormat="1" applyFont="1" applyBorder="1" applyAlignment="1">
      <alignment wrapText="1"/>
    </xf>
    <xf numFmtId="39" fontId="26" fillId="0" borderId="41" xfId="0" applyNumberFormat="1" applyFont="1" applyBorder="1" applyAlignment="1">
      <alignment wrapText="1"/>
    </xf>
    <xf numFmtId="37" fontId="27" fillId="0" borderId="36" xfId="0" applyNumberFormat="1" applyFont="1" applyBorder="1" applyAlignment="1">
      <alignment wrapText="1"/>
    </xf>
    <xf numFmtId="0" fontId="33" fillId="7" borderId="76" xfId="0" applyFont="1" applyFill="1" applyBorder="1" applyAlignment="1">
      <alignment horizontal="center" vertical="center" wrapText="1"/>
    </xf>
    <xf numFmtId="3" fontId="42" fillId="0" borderId="0" xfId="0" applyNumberFormat="1" applyFont="1"/>
    <xf numFmtId="3" fontId="43" fillId="0" borderId="0" xfId="0" applyNumberFormat="1" applyFont="1" applyAlignment="1">
      <alignment horizontal="right" vertical="center" wrapText="1" readingOrder="1"/>
    </xf>
    <xf numFmtId="3" fontId="27" fillId="0" borderId="0" xfId="0" applyNumberFormat="1" applyFont="1"/>
    <xf numFmtId="3" fontId="43" fillId="0" borderId="0" xfId="0" applyNumberFormat="1" applyFont="1"/>
    <xf numFmtId="3" fontId="44" fillId="0" borderId="0" xfId="0" applyNumberFormat="1" applyFont="1"/>
    <xf numFmtId="3" fontId="45" fillId="0" borderId="0" xfId="0" applyNumberFormat="1" applyFont="1"/>
    <xf numFmtId="0" fontId="21" fillId="0" borderId="19" xfId="0" applyFont="1" applyBorder="1" applyAlignment="1">
      <alignment horizontal="left" vertical="center"/>
    </xf>
    <xf numFmtId="0" fontId="21" fillId="0" borderId="46" xfId="0" applyFont="1" applyBorder="1" applyAlignment="1">
      <alignment horizontal="center"/>
    </xf>
    <xf numFmtId="0" fontId="23" fillId="0" borderId="19" xfId="0" applyFont="1" applyBorder="1" applyAlignment="1">
      <alignment horizontal="left" vertical="center"/>
    </xf>
    <xf numFmtId="0" fontId="23" fillId="0" borderId="35" xfId="0" applyFont="1" applyBorder="1" applyAlignment="1">
      <alignment horizontal="left" vertical="center"/>
    </xf>
    <xf numFmtId="0" fontId="24" fillId="5" borderId="19" xfId="0" applyFont="1" applyFill="1" applyBorder="1" applyAlignment="1">
      <alignment vertical="center"/>
    </xf>
    <xf numFmtId="0" fontId="50" fillId="0" borderId="0" xfId="18" applyFont="1" applyAlignment="1">
      <alignment vertical="center" wrapText="1"/>
    </xf>
    <xf numFmtId="167" fontId="25" fillId="7" borderId="0" xfId="1" applyNumberFormat="1" applyFont="1" applyFill="1" applyBorder="1" applyAlignment="1">
      <alignment vertical="center"/>
    </xf>
    <xf numFmtId="167" fontId="22" fillId="0" borderId="46" xfId="1" applyNumberFormat="1" applyFont="1" applyFill="1" applyBorder="1" applyAlignment="1">
      <alignment vertical="center"/>
    </xf>
    <xf numFmtId="0" fontId="21" fillId="5" borderId="46" xfId="0" applyFont="1" applyFill="1" applyBorder="1" applyAlignment="1">
      <alignment vertical="center"/>
    </xf>
    <xf numFmtId="0" fontId="21" fillId="5" borderId="26" xfId="0" applyFont="1" applyFill="1" applyBorder="1" applyAlignment="1">
      <alignment vertical="center"/>
    </xf>
    <xf numFmtId="0" fontId="21" fillId="5" borderId="19" xfId="0" applyFont="1" applyFill="1" applyBorder="1" applyAlignment="1">
      <alignment vertical="center"/>
    </xf>
    <xf numFmtId="0" fontId="21" fillId="5" borderId="35" xfId="0" applyFont="1" applyFill="1" applyBorder="1" applyAlignment="1">
      <alignment vertical="center"/>
    </xf>
    <xf numFmtId="0" fontId="52" fillId="0" borderId="0" xfId="0" applyFont="1" applyAlignment="1">
      <alignment horizontal="left"/>
    </xf>
    <xf numFmtId="0" fontId="54" fillId="0" borderId="0" xfId="18" applyFont="1" applyAlignment="1">
      <alignment vertical="center" wrapText="1"/>
    </xf>
    <xf numFmtId="0" fontId="54" fillId="0" borderId="0" xfId="18" applyFont="1"/>
    <xf numFmtId="0" fontId="54" fillId="0" borderId="0" xfId="18" applyFont="1" applyAlignment="1">
      <alignment vertical="center"/>
    </xf>
    <xf numFmtId="0" fontId="53" fillId="0" borderId="0" xfId="0" applyFont="1" applyAlignment="1">
      <alignment horizontal="left"/>
    </xf>
    <xf numFmtId="0" fontId="59" fillId="0" borderId="0" xfId="2" applyFont="1"/>
    <xf numFmtId="0" fontId="59" fillId="0" borderId="0" xfId="2" applyFont="1" applyAlignment="1">
      <alignment horizontal="left"/>
    </xf>
    <xf numFmtId="0" fontId="60" fillId="7" borderId="76" xfId="0" applyFont="1" applyFill="1" applyBorder="1" applyAlignment="1">
      <alignment horizontal="center" vertical="center"/>
    </xf>
    <xf numFmtId="0" fontId="60" fillId="7" borderId="38" xfId="0" applyFont="1" applyFill="1" applyBorder="1" applyAlignment="1">
      <alignment horizontal="center" vertical="center"/>
    </xf>
    <xf numFmtId="0" fontId="60" fillId="7" borderId="38" xfId="0" applyFont="1" applyFill="1" applyBorder="1" applyAlignment="1">
      <alignment horizontal="center" vertical="center" wrapText="1"/>
    </xf>
    <xf numFmtId="0" fontId="60" fillId="7" borderId="77" xfId="0" applyFont="1" applyFill="1" applyBorder="1" applyAlignment="1">
      <alignment horizontal="center" vertical="center" wrapText="1"/>
    </xf>
    <xf numFmtId="0" fontId="54" fillId="0" borderId="36" xfId="18" applyFont="1" applyBorder="1" applyAlignment="1">
      <alignment horizontal="left" vertical="center"/>
    </xf>
    <xf numFmtId="0" fontId="54" fillId="0" borderId="36" xfId="18" applyFont="1" applyBorder="1" applyAlignment="1">
      <alignment horizontal="center" vertical="center"/>
    </xf>
    <xf numFmtId="0" fontId="55" fillId="0" borderId="36" xfId="18" applyFont="1" applyBorder="1" applyAlignment="1">
      <alignment horizontal="left" vertical="center"/>
    </xf>
    <xf numFmtId="165" fontId="55" fillId="0" borderId="83" xfId="1" applyFont="1" applyBorder="1" applyAlignment="1">
      <alignment horizontal="center" vertical="center"/>
    </xf>
    <xf numFmtId="0" fontId="55" fillId="0" borderId="0" xfId="18" applyFont="1" applyAlignment="1">
      <alignment horizontal="center" vertical="center"/>
    </xf>
    <xf numFmtId="0" fontId="54" fillId="0" borderId="0" xfId="18" applyFont="1" applyAlignment="1">
      <alignment horizontal="center" vertical="center"/>
    </xf>
    <xf numFmtId="165" fontId="60" fillId="7" borderId="36" xfId="18" applyNumberFormat="1" applyFont="1" applyFill="1" applyBorder="1" applyAlignment="1">
      <alignment horizontal="center" vertical="center"/>
    </xf>
    <xf numFmtId="165" fontId="60" fillId="7" borderId="36" xfId="1" applyFont="1" applyFill="1" applyBorder="1" applyAlignment="1">
      <alignment horizontal="center"/>
    </xf>
    <xf numFmtId="0" fontId="54" fillId="0" borderId="43" xfId="18" applyFont="1" applyBorder="1" applyAlignment="1">
      <alignment horizontal="center" vertical="center"/>
    </xf>
    <xf numFmtId="167" fontId="24" fillId="8" borderId="36" xfId="1" applyNumberFormat="1" applyFont="1" applyFill="1" applyBorder="1" applyAlignment="1">
      <alignment vertical="center"/>
    </xf>
    <xf numFmtId="0" fontId="61" fillId="0" borderId="0" xfId="2" applyFont="1"/>
    <xf numFmtId="0" fontId="62" fillId="0" borderId="0" xfId="18" applyFont="1"/>
    <xf numFmtId="0" fontId="61" fillId="0" borderId="0" xfId="2" applyFont="1" applyAlignment="1">
      <alignment horizontal="left"/>
    </xf>
    <xf numFmtId="0" fontId="63" fillId="7" borderId="76" xfId="0" applyFont="1" applyFill="1" applyBorder="1" applyAlignment="1">
      <alignment horizontal="center" vertical="center"/>
    </xf>
    <xf numFmtId="0" fontId="54" fillId="0" borderId="88" xfId="17" applyFont="1" applyBorder="1" applyAlignment="1">
      <alignment horizontal="left" vertical="top"/>
    </xf>
    <xf numFmtId="0" fontId="54" fillId="0" borderId="90" xfId="17" applyFont="1" applyBorder="1" applyAlignment="1">
      <alignment horizontal="left" vertical="top" wrapText="1" readingOrder="2"/>
    </xf>
    <xf numFmtId="171" fontId="54" fillId="0" borderId="88" xfId="19" applyFont="1" applyFill="1" applyBorder="1" applyAlignment="1">
      <alignment horizontal="left" vertical="top"/>
    </xf>
    <xf numFmtId="165" fontId="54" fillId="0" borderId="88" xfId="1" applyFont="1" applyFill="1" applyBorder="1" applyAlignment="1">
      <alignment horizontal="center"/>
    </xf>
    <xf numFmtId="0" fontId="54" fillId="0" borderId="88" xfId="17" applyFont="1" applyBorder="1" applyAlignment="1">
      <alignment horizontal="left" vertical="top" wrapText="1"/>
    </xf>
    <xf numFmtId="165" fontId="54" fillId="0" borderId="88" xfId="1" applyFont="1" applyFill="1" applyBorder="1" applyAlignment="1">
      <alignment horizontal="right"/>
    </xf>
    <xf numFmtId="2" fontId="54" fillId="0" borderId="88" xfId="1" applyNumberFormat="1" applyFont="1" applyFill="1" applyBorder="1" applyAlignment="1">
      <alignment horizontal="right"/>
    </xf>
    <xf numFmtId="165" fontId="60" fillId="7" borderId="88" xfId="1" applyFont="1" applyFill="1" applyBorder="1" applyAlignment="1">
      <alignment horizontal="right" vertical="center" readingOrder="2"/>
    </xf>
    <xf numFmtId="0" fontId="64" fillId="0" borderId="0" xfId="0" applyFont="1"/>
    <xf numFmtId="0" fontId="63" fillId="7" borderId="38" xfId="0" applyFont="1" applyFill="1" applyBorder="1" applyAlignment="1">
      <alignment horizontal="center" vertical="center"/>
    </xf>
    <xf numFmtId="0" fontId="54" fillId="0" borderId="43" xfId="18" applyFont="1" applyBorder="1" applyAlignment="1">
      <alignment horizontal="left" vertical="center"/>
    </xf>
    <xf numFmtId="0" fontId="59" fillId="0" borderId="36" xfId="18" applyFont="1" applyBorder="1" applyAlignment="1">
      <alignment horizontal="left" vertical="center"/>
    </xf>
    <xf numFmtId="165" fontId="54" fillId="0" borderId="34" xfId="1" applyFont="1" applyBorder="1" applyAlignment="1">
      <alignment vertical="center"/>
    </xf>
    <xf numFmtId="0" fontId="59" fillId="0" borderId="36" xfId="18" applyFont="1" applyBorder="1" applyAlignment="1">
      <alignment horizontal="left" vertical="center" wrapText="1"/>
    </xf>
    <xf numFmtId="165" fontId="54" fillId="0" borderId="71" xfId="1" applyFont="1" applyBorder="1" applyAlignment="1">
      <alignment vertical="center"/>
    </xf>
    <xf numFmtId="165" fontId="51" fillId="0" borderId="83" xfId="1" applyFont="1" applyBorder="1" applyAlignment="1">
      <alignment horizontal="right" vertical="center"/>
    </xf>
    <xf numFmtId="0" fontId="54" fillId="0" borderId="75" xfId="18" applyFont="1" applyBorder="1" applyAlignment="1">
      <alignment horizontal="center" vertical="center"/>
    </xf>
    <xf numFmtId="0" fontId="54" fillId="0" borderId="49" xfId="18" applyFont="1" applyBorder="1" applyAlignment="1">
      <alignment horizontal="center" vertical="center"/>
    </xf>
    <xf numFmtId="165" fontId="55" fillId="0" borderId="83" xfId="1" applyFont="1" applyBorder="1" applyAlignment="1">
      <alignment horizontal="right" vertical="center"/>
    </xf>
    <xf numFmtId="0" fontId="65" fillId="0" borderId="43" xfId="18" applyFont="1" applyBorder="1" applyAlignment="1">
      <alignment horizontal="center" vertical="center"/>
    </xf>
    <xf numFmtId="0" fontId="50" fillId="0" borderId="36" xfId="18" applyFont="1" applyBorder="1" applyAlignment="1">
      <alignment horizontal="center" vertical="center"/>
    </xf>
    <xf numFmtId="0" fontId="51" fillId="0" borderId="82" xfId="18" applyFont="1" applyBorder="1" applyAlignment="1">
      <alignment horizontal="center" vertical="center"/>
    </xf>
    <xf numFmtId="165" fontId="51" fillId="0" borderId="83" xfId="1" applyFont="1" applyBorder="1" applyAlignment="1">
      <alignment horizontal="center" vertical="center"/>
    </xf>
    <xf numFmtId="0" fontId="66" fillId="0" borderId="0" xfId="0" applyFont="1"/>
    <xf numFmtId="0" fontId="54" fillId="0" borderId="92" xfId="18" applyFont="1" applyBorder="1"/>
    <xf numFmtId="0" fontId="54" fillId="0" borderId="100" xfId="18" applyFont="1" applyBorder="1"/>
    <xf numFmtId="0" fontId="54" fillId="0" borderId="97" xfId="18" applyFont="1" applyBorder="1"/>
    <xf numFmtId="0" fontId="55" fillId="0" borderId="98" xfId="18" applyFont="1" applyBorder="1" applyAlignment="1">
      <alignment horizontal="center"/>
    </xf>
    <xf numFmtId="165" fontId="54" fillId="0" borderId="99" xfId="1" applyFont="1" applyBorder="1"/>
    <xf numFmtId="0" fontId="54" fillId="0" borderId="95" xfId="18" applyFont="1" applyBorder="1"/>
    <xf numFmtId="0" fontId="54" fillId="0" borderId="96" xfId="18" applyFont="1" applyBorder="1"/>
    <xf numFmtId="165" fontId="55" fillId="0" borderId="99" xfId="1" applyFont="1" applyBorder="1"/>
    <xf numFmtId="0" fontId="55" fillId="0" borderId="0" xfId="18" applyFont="1"/>
    <xf numFmtId="0" fontId="60" fillId="7" borderId="76" xfId="0" applyFont="1" applyFill="1" applyBorder="1" applyAlignment="1">
      <alignment horizontal="left" vertical="center"/>
    </xf>
    <xf numFmtId="0" fontId="54" fillId="0" borderId="43" xfId="18" applyFont="1" applyBorder="1"/>
    <xf numFmtId="0" fontId="62" fillId="0" borderId="43" xfId="18" applyFont="1" applyBorder="1"/>
    <xf numFmtId="165" fontId="62" fillId="0" borderId="34" xfId="1" applyFont="1" applyBorder="1"/>
    <xf numFmtId="0" fontId="62" fillId="0" borderId="75" xfId="18" applyFont="1" applyBorder="1"/>
    <xf numFmtId="165" fontId="62" fillId="0" borderId="71" xfId="1" applyFont="1" applyBorder="1"/>
    <xf numFmtId="0" fontId="55" fillId="0" borderId="86" xfId="18" applyFont="1" applyBorder="1"/>
    <xf numFmtId="165" fontId="55" fillId="0" borderId="83" xfId="1" applyFont="1" applyBorder="1"/>
    <xf numFmtId="0" fontId="60" fillId="7" borderId="38" xfId="0" applyFont="1" applyFill="1" applyBorder="1" applyAlignment="1">
      <alignment horizontal="left" vertical="center"/>
    </xf>
    <xf numFmtId="0" fontId="60" fillId="7" borderId="36" xfId="0" applyFont="1" applyFill="1" applyBorder="1" applyAlignment="1">
      <alignment horizontal="left" vertical="center"/>
    </xf>
    <xf numFmtId="0" fontId="51" fillId="0" borderId="86" xfId="18" applyFont="1" applyBorder="1" applyAlignment="1">
      <alignment horizontal="center" vertical="center"/>
    </xf>
    <xf numFmtId="167" fontId="24" fillId="0" borderId="5" xfId="1" applyNumberFormat="1" applyFont="1" applyFill="1" applyBorder="1"/>
    <xf numFmtId="167" fontId="21" fillId="0" borderId="5" xfId="1" applyNumberFormat="1" applyFont="1" applyFill="1" applyBorder="1" applyAlignment="1">
      <alignment shrinkToFit="1"/>
    </xf>
    <xf numFmtId="167" fontId="21" fillId="0" borderId="5" xfId="1" applyNumberFormat="1" applyFont="1" applyFill="1" applyBorder="1" applyAlignment="1">
      <alignment vertical="justify" shrinkToFit="1"/>
    </xf>
    <xf numFmtId="167" fontId="24" fillId="0" borderId="27" xfId="1" applyNumberFormat="1" applyFont="1" applyFill="1" applyBorder="1"/>
    <xf numFmtId="167" fontId="24" fillId="0" borderId="5" xfId="1" applyNumberFormat="1" applyFont="1" applyFill="1" applyBorder="1" applyAlignment="1">
      <alignment vertical="center"/>
    </xf>
    <xf numFmtId="167" fontId="21" fillId="0" borderId="12" xfId="1" applyNumberFormat="1" applyFont="1" applyFill="1" applyBorder="1" applyAlignment="1">
      <alignment horizontal="center" vertical="center"/>
    </xf>
    <xf numFmtId="167" fontId="24" fillId="0" borderId="30" xfId="1" applyNumberFormat="1" applyFont="1" applyFill="1" applyBorder="1" applyAlignment="1">
      <alignment horizontal="center" vertical="center"/>
    </xf>
    <xf numFmtId="167" fontId="21" fillId="0" borderId="77" xfId="1" applyNumberFormat="1" applyFont="1" applyFill="1" applyBorder="1" applyAlignment="1">
      <alignment horizontal="center" vertical="center"/>
    </xf>
    <xf numFmtId="167" fontId="25" fillId="7" borderId="5" xfId="1" applyNumberFormat="1" applyFont="1" applyFill="1" applyBorder="1" applyAlignment="1">
      <alignment horizontal="right" vertical="center"/>
    </xf>
    <xf numFmtId="167" fontId="25" fillId="7" borderId="59" xfId="1" applyNumberFormat="1" applyFont="1" applyFill="1" applyBorder="1" applyAlignment="1">
      <alignment horizontal="right" vertical="center"/>
    </xf>
    <xf numFmtId="167" fontId="25" fillId="7" borderId="71" xfId="1" applyNumberFormat="1" applyFont="1" applyFill="1" applyBorder="1" applyAlignment="1">
      <alignment vertical="center"/>
    </xf>
    <xf numFmtId="167" fontId="25" fillId="7" borderId="5" xfId="1" applyNumberFormat="1" applyFont="1" applyFill="1" applyBorder="1" applyAlignment="1">
      <alignment vertical="center"/>
    </xf>
    <xf numFmtId="0" fontId="47" fillId="8" borderId="23" xfId="0" applyFont="1" applyFill="1" applyBorder="1" applyAlignment="1">
      <alignment horizontal="center" vertical="center"/>
    </xf>
    <xf numFmtId="0" fontId="48" fillId="0" borderId="19" xfId="16" applyFont="1" applyFill="1" applyBorder="1" applyAlignment="1">
      <alignment horizontal="left" vertical="center"/>
    </xf>
    <xf numFmtId="0" fontId="48" fillId="0" borderId="35" xfId="16" applyFont="1" applyFill="1" applyBorder="1" applyAlignment="1">
      <alignment horizontal="left" vertical="center"/>
    </xf>
    <xf numFmtId="0" fontId="48" fillId="0" borderId="46" xfId="16" applyFont="1" applyFill="1" applyBorder="1" applyAlignment="1">
      <alignment horizontal="left" vertical="center"/>
    </xf>
    <xf numFmtId="0" fontId="60" fillId="7" borderId="36" xfId="18" applyFont="1" applyFill="1" applyBorder="1" applyAlignment="1">
      <alignment horizontal="center" vertical="center"/>
    </xf>
    <xf numFmtId="0" fontId="54" fillId="0" borderId="36" xfId="18" applyFont="1" applyBorder="1" applyAlignment="1">
      <alignment vertical="center"/>
    </xf>
    <xf numFmtId="0" fontId="54" fillId="0" borderId="49" xfId="18" applyFont="1" applyBorder="1" applyAlignment="1">
      <alignment vertical="center"/>
    </xf>
    <xf numFmtId="165" fontId="54" fillId="0" borderId="36" xfId="1" applyFont="1" applyBorder="1" applyAlignment="1">
      <alignment vertical="center"/>
    </xf>
    <xf numFmtId="0" fontId="62" fillId="0" borderId="0" xfId="18" applyFont="1" applyAlignment="1">
      <alignment horizontal="center"/>
    </xf>
    <xf numFmtId="0" fontId="50" fillId="0" borderId="0" xfId="18" applyFont="1" applyAlignment="1">
      <alignment horizontal="center" vertical="center" wrapText="1"/>
    </xf>
    <xf numFmtId="0" fontId="54" fillId="0" borderId="74" xfId="18" applyFont="1" applyBorder="1" applyAlignment="1">
      <alignment horizontal="center" vertical="center"/>
    </xf>
    <xf numFmtId="0" fontId="55" fillId="0" borderId="51" xfId="18" applyFont="1" applyBorder="1" applyAlignment="1">
      <alignment horizontal="left" vertical="center"/>
    </xf>
    <xf numFmtId="0" fontId="54" fillId="0" borderId="51" xfId="18" applyFont="1" applyBorder="1" applyAlignment="1">
      <alignment horizontal="center" vertical="center"/>
    </xf>
    <xf numFmtId="165" fontId="54" fillId="0" borderId="78" xfId="1"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0" fontId="54" fillId="0" borderId="0" xfId="18" applyFont="1" applyAlignment="1">
      <alignment horizontal="center"/>
    </xf>
    <xf numFmtId="0" fontId="54" fillId="0" borderId="0" xfId="18" applyFont="1" applyAlignment="1">
      <alignment horizontal="center" vertical="center" wrapText="1"/>
    </xf>
    <xf numFmtId="165" fontId="54" fillId="0" borderId="34" xfId="1" applyFont="1" applyBorder="1" applyAlignment="1">
      <alignment horizontal="left" vertical="center"/>
    </xf>
    <xf numFmtId="0" fontId="65" fillId="0" borderId="54" xfId="18" applyFont="1" applyBorder="1" applyAlignment="1">
      <alignment horizontal="center" vertical="center"/>
    </xf>
    <xf numFmtId="0" fontId="50" fillId="0" borderId="50" xfId="18" applyFont="1" applyBorder="1" applyAlignment="1">
      <alignment horizontal="center" vertical="center"/>
    </xf>
    <xf numFmtId="0" fontId="50" fillId="0" borderId="59" xfId="18" applyFont="1" applyBorder="1" applyAlignment="1">
      <alignment horizontal="center" vertical="center"/>
    </xf>
    <xf numFmtId="0" fontId="50" fillId="0" borderId="36" xfId="18" applyFont="1" applyBorder="1" applyAlignment="1">
      <alignment horizontal="left" vertical="center"/>
    </xf>
    <xf numFmtId="165" fontId="50" fillId="0" borderId="34" xfId="1" applyFont="1" applyBorder="1" applyAlignment="1">
      <alignment horizontal="left" vertical="center"/>
    </xf>
    <xf numFmtId="9" fontId="67" fillId="0" borderId="0" xfId="9" applyFont="1" applyAlignment="1">
      <alignment vertical="center" wrapText="1"/>
    </xf>
    <xf numFmtId="0" fontId="54" fillId="0" borderId="95" xfId="18" applyFont="1" applyBorder="1" applyAlignment="1">
      <alignment horizontal="left"/>
    </xf>
    <xf numFmtId="0" fontId="6" fillId="6" borderId="0" xfId="0" applyFont="1" applyFill="1" applyAlignment="1">
      <alignment horizontal="center" vertical="center"/>
    </xf>
    <xf numFmtId="0" fontId="59" fillId="0" borderId="36" xfId="18" applyFont="1" applyBorder="1" applyAlignment="1">
      <alignment vertical="center"/>
    </xf>
    <xf numFmtId="165" fontId="54" fillId="0" borderId="0" xfId="1" applyFont="1" applyBorder="1" applyAlignment="1">
      <alignment horizontal="center" vertical="center"/>
    </xf>
    <xf numFmtId="165" fontId="55" fillId="0" borderId="36" xfId="1" applyFont="1" applyBorder="1" applyAlignment="1">
      <alignment horizontal="center" vertical="center"/>
    </xf>
    <xf numFmtId="165" fontId="54" fillId="0" borderId="49" xfId="1" applyFont="1" applyBorder="1" applyAlignment="1">
      <alignment vertical="center"/>
    </xf>
    <xf numFmtId="165" fontId="55" fillId="0" borderId="56" xfId="1" applyFont="1" applyBorder="1" applyAlignment="1">
      <alignment horizontal="center" vertical="center"/>
    </xf>
    <xf numFmtId="0" fontId="63" fillId="7" borderId="72" xfId="0" applyFont="1" applyFill="1" applyBorder="1" applyAlignment="1">
      <alignment horizontal="center" vertical="center"/>
    </xf>
    <xf numFmtId="0" fontId="64" fillId="0" borderId="0" xfId="0" applyFont="1" applyAlignment="1">
      <alignment horizontal="center"/>
    </xf>
    <xf numFmtId="0" fontId="61" fillId="0" borderId="0" xfId="2" applyFont="1" applyAlignment="1">
      <alignment horizontal="center"/>
    </xf>
    <xf numFmtId="0" fontId="59" fillId="0" borderId="46" xfId="18" applyFont="1" applyBorder="1" applyAlignment="1">
      <alignment horizontal="center" vertical="center"/>
    </xf>
    <xf numFmtId="0" fontId="59" fillId="0" borderId="46" xfId="18" applyFont="1" applyBorder="1" applyAlignment="1">
      <alignment horizontal="center" vertical="center" wrapText="1"/>
    </xf>
    <xf numFmtId="0" fontId="51" fillId="0" borderId="85" xfId="18" applyFont="1" applyBorder="1" applyAlignment="1">
      <alignment horizontal="center" vertical="center"/>
    </xf>
    <xf numFmtId="0" fontId="54" fillId="0" borderId="65" xfId="18" applyFont="1" applyBorder="1" applyAlignment="1">
      <alignment horizontal="center" vertical="center"/>
    </xf>
    <xf numFmtId="0" fontId="55" fillId="0" borderId="85" xfId="18" applyFont="1" applyBorder="1" applyAlignment="1">
      <alignment horizontal="center" vertical="center"/>
    </xf>
    <xf numFmtId="0" fontId="54" fillId="0" borderId="46" xfId="18" applyFont="1" applyBorder="1" applyAlignment="1">
      <alignment horizontal="center" vertical="center"/>
    </xf>
    <xf numFmtId="0" fontId="54" fillId="0" borderId="64" xfId="18" applyFont="1" applyBorder="1" applyAlignment="1">
      <alignment horizontal="center" vertical="center"/>
    </xf>
    <xf numFmtId="0" fontId="50" fillId="0" borderId="60" xfId="18" applyFont="1" applyBorder="1" applyAlignment="1">
      <alignment horizontal="center" vertical="center"/>
    </xf>
    <xf numFmtId="0" fontId="50" fillId="0" borderId="46" xfId="18" applyFont="1" applyBorder="1" applyAlignment="1">
      <alignment horizontal="center" vertical="center"/>
    </xf>
    <xf numFmtId="0" fontId="54" fillId="0" borderId="102" xfId="18" applyFont="1" applyBorder="1"/>
    <xf numFmtId="0" fontId="55" fillId="0" borderId="103" xfId="18" applyFont="1" applyBorder="1" applyAlignment="1">
      <alignment horizontal="center"/>
    </xf>
    <xf numFmtId="0" fontId="54" fillId="0" borderId="94" xfId="18" applyFont="1" applyBorder="1"/>
    <xf numFmtId="0" fontId="54" fillId="0" borderId="104" xfId="18" applyFont="1" applyBorder="1"/>
    <xf numFmtId="0" fontId="54" fillId="0" borderId="94" xfId="18" applyFont="1" applyBorder="1" applyAlignment="1">
      <alignment horizontal="center"/>
    </xf>
    <xf numFmtId="167" fontId="21" fillId="0" borderId="5" xfId="1" applyNumberFormat="1" applyFont="1" applyFill="1" applyBorder="1" applyAlignment="1">
      <alignment horizontal="center" vertical="center"/>
    </xf>
    <xf numFmtId="167" fontId="24" fillId="0" borderId="5" xfId="1" applyNumberFormat="1" applyFont="1" applyFill="1" applyBorder="1" applyAlignment="1">
      <alignment horizontal="center"/>
    </xf>
    <xf numFmtId="165" fontId="55" fillId="0" borderId="36" xfId="1" applyFont="1" applyBorder="1" applyAlignment="1">
      <alignment horizontal="center"/>
    </xf>
    <xf numFmtId="165" fontId="54" fillId="0" borderId="77" xfId="1" applyFont="1" applyBorder="1" applyAlignment="1">
      <alignment horizontal="center"/>
    </xf>
    <xf numFmtId="165" fontId="60" fillId="7" borderId="34" xfId="18" applyNumberFormat="1" applyFont="1" applyFill="1" applyBorder="1" applyAlignment="1">
      <alignment horizontal="center"/>
    </xf>
    <xf numFmtId="0" fontId="54" fillId="0" borderId="21" xfId="18" applyFont="1" applyBorder="1"/>
    <xf numFmtId="0" fontId="54" fillId="0" borderId="5" xfId="18" applyFont="1" applyBorder="1"/>
    <xf numFmtId="165" fontId="60" fillId="7" borderId="45" xfId="18" applyNumberFormat="1" applyFont="1" applyFill="1" applyBorder="1"/>
    <xf numFmtId="0" fontId="50" fillId="0" borderId="34" xfId="18" applyFont="1" applyBorder="1" applyAlignment="1">
      <alignment horizontal="center" vertical="center"/>
    </xf>
    <xf numFmtId="10" fontId="21" fillId="8" borderId="46" xfId="0" applyNumberFormat="1" applyFont="1" applyFill="1" applyBorder="1" applyAlignment="1">
      <alignment vertical="center"/>
    </xf>
    <xf numFmtId="10" fontId="21" fillId="8" borderId="35" xfId="0" applyNumberFormat="1" applyFont="1" applyFill="1" applyBorder="1" applyAlignment="1">
      <alignment vertical="center"/>
    </xf>
    <xf numFmtId="3" fontId="0" fillId="0" borderId="88" xfId="0" applyNumberFormat="1" applyBorder="1"/>
    <xf numFmtId="3" fontId="0" fillId="0" borderId="0" xfId="0" applyNumberFormat="1"/>
    <xf numFmtId="0" fontId="0" fillId="0" borderId="88" xfId="0" applyBorder="1" applyAlignment="1">
      <alignment horizontal="center"/>
    </xf>
    <xf numFmtId="172" fontId="0" fillId="0" borderId="88" xfId="19" applyNumberFormat="1" applyFont="1" applyBorder="1" applyAlignment="1">
      <alignment horizontal="center"/>
    </xf>
    <xf numFmtId="172" fontId="68" fillId="0" borderId="88" xfId="19" applyNumberFormat="1" applyFont="1" applyBorder="1" applyAlignment="1">
      <alignment horizontal="center"/>
    </xf>
    <xf numFmtId="0" fontId="1" fillId="0" borderId="105" xfId="0" applyFont="1" applyBorder="1" applyAlignment="1">
      <alignment horizontal="center"/>
    </xf>
    <xf numFmtId="172" fontId="1" fillId="0" borderId="105" xfId="19" applyNumberFormat="1" applyFont="1" applyBorder="1" applyAlignment="1">
      <alignment horizontal="center"/>
    </xf>
    <xf numFmtId="165" fontId="54" fillId="0" borderId="0" xfId="18" applyNumberFormat="1" applyFont="1"/>
    <xf numFmtId="167" fontId="23" fillId="0" borderId="34" xfId="1" applyNumberFormat="1" applyFont="1" applyFill="1" applyBorder="1" applyAlignment="1">
      <alignment horizontal="center" vertical="center"/>
    </xf>
    <xf numFmtId="167" fontId="23" fillId="0" borderId="34" xfId="0" applyNumberFormat="1" applyFont="1" applyBorder="1" applyAlignment="1">
      <alignment horizontal="center" vertical="center"/>
    </xf>
    <xf numFmtId="167" fontId="21" fillId="5" borderId="34" xfId="1" applyNumberFormat="1" applyFont="1" applyFill="1" applyBorder="1" applyAlignment="1">
      <alignment vertical="center"/>
    </xf>
    <xf numFmtId="167" fontId="23" fillId="5" borderId="34" xfId="1" applyNumberFormat="1" applyFont="1" applyFill="1" applyBorder="1" applyAlignment="1">
      <alignment vertical="center"/>
    </xf>
    <xf numFmtId="167" fontId="23" fillId="8" borderId="34" xfId="1" applyNumberFormat="1" applyFont="1" applyFill="1" applyBorder="1" applyAlignment="1">
      <alignment vertical="center"/>
    </xf>
    <xf numFmtId="167" fontId="22" fillId="5" borderId="34" xfId="0" applyNumberFormat="1" applyFont="1" applyFill="1" applyBorder="1" applyAlignment="1">
      <alignment vertical="center"/>
    </xf>
    <xf numFmtId="167" fontId="21" fillId="0" borderId="34" xfId="1" applyNumberFormat="1" applyFont="1" applyFill="1" applyBorder="1" applyAlignment="1">
      <alignment vertical="center"/>
    </xf>
    <xf numFmtId="167" fontId="23" fillId="0" borderId="34" xfId="1" applyNumberFormat="1" applyFont="1" applyFill="1" applyBorder="1" applyAlignment="1">
      <alignment vertical="center"/>
    </xf>
    <xf numFmtId="167" fontId="23" fillId="8" borderId="34" xfId="0" applyNumberFormat="1" applyFont="1" applyFill="1" applyBorder="1" applyAlignment="1">
      <alignment horizontal="center" vertical="center"/>
    </xf>
    <xf numFmtId="167" fontId="47" fillId="0" borderId="34" xfId="1" applyNumberFormat="1" applyFont="1" applyFill="1" applyBorder="1" applyAlignment="1">
      <alignment horizontal="center" vertical="center"/>
    </xf>
    <xf numFmtId="167" fontId="23" fillId="8" borderId="78" xfId="1" applyNumberFormat="1" applyFont="1" applyFill="1" applyBorder="1" applyAlignment="1">
      <alignment horizontal="center" vertical="center"/>
    </xf>
    <xf numFmtId="167" fontId="23" fillId="0" borderId="46" xfId="1" applyNumberFormat="1" applyFont="1" applyFill="1" applyBorder="1" applyAlignment="1">
      <alignment vertical="center"/>
    </xf>
    <xf numFmtId="167" fontId="23" fillId="0" borderId="47" xfId="1" applyNumberFormat="1" applyFont="1" applyFill="1" applyBorder="1" applyAlignment="1">
      <alignment vertical="center"/>
    </xf>
    <xf numFmtId="167" fontId="23" fillId="0" borderId="36" xfId="0" applyNumberFormat="1" applyFont="1" applyBorder="1" applyAlignment="1">
      <alignment horizontal="center" vertical="center"/>
    </xf>
    <xf numFmtId="167" fontId="24" fillId="0" borderId="41" xfId="1" applyNumberFormat="1" applyFont="1" applyFill="1" applyBorder="1" applyAlignment="1">
      <alignment vertical="center"/>
    </xf>
    <xf numFmtId="167" fontId="24" fillId="5" borderId="46" xfId="1" applyNumberFormat="1" applyFont="1" applyFill="1" applyBorder="1" applyAlignment="1">
      <alignment vertical="center"/>
    </xf>
    <xf numFmtId="167" fontId="24" fillId="0" borderId="49" xfId="1" applyNumberFormat="1" applyFont="1" applyFill="1" applyBorder="1" applyAlignment="1">
      <alignment vertical="center"/>
    </xf>
    <xf numFmtId="167" fontId="23" fillId="5" borderId="46" xfId="1" applyNumberFormat="1" applyFont="1" applyFill="1" applyBorder="1" applyAlignment="1">
      <alignment vertical="center"/>
    </xf>
    <xf numFmtId="167" fontId="47" fillId="8" borderId="36" xfId="0" applyNumberFormat="1" applyFont="1" applyFill="1" applyBorder="1" applyAlignment="1">
      <alignment horizontal="center" vertical="center"/>
    </xf>
    <xf numFmtId="167" fontId="47" fillId="0" borderId="36" xfId="0" applyNumberFormat="1" applyFont="1" applyBorder="1" applyAlignment="1">
      <alignment horizontal="center" vertical="center"/>
    </xf>
    <xf numFmtId="167" fontId="57" fillId="8" borderId="51" xfId="0" applyNumberFormat="1" applyFont="1" applyFill="1" applyBorder="1" applyAlignment="1">
      <alignment horizontal="center" vertical="center"/>
    </xf>
    <xf numFmtId="9" fontId="23" fillId="0" borderId="36" xfId="9" applyFont="1" applyFill="1" applyBorder="1" applyAlignment="1">
      <alignment horizontal="center" vertical="center"/>
    </xf>
    <xf numFmtId="167" fontId="54" fillId="0" borderId="34" xfId="1" applyNumberFormat="1" applyFont="1" applyBorder="1" applyAlignment="1">
      <alignment horizontal="center" vertical="center"/>
    </xf>
    <xf numFmtId="167" fontId="54" fillId="0" borderId="34" xfId="1" applyNumberFormat="1" applyFont="1" applyFill="1" applyBorder="1" applyAlignment="1">
      <alignment horizontal="center" vertical="center"/>
    </xf>
    <xf numFmtId="167" fontId="0" fillId="0" borderId="88" xfId="0" applyNumberFormat="1" applyBorder="1" applyAlignment="1">
      <alignment horizontal="center"/>
    </xf>
    <xf numFmtId="0" fontId="69" fillId="0" borderId="0" xfId="0" applyFont="1" applyAlignment="1">
      <alignment vertical="center" wrapText="1"/>
    </xf>
    <xf numFmtId="0" fontId="69" fillId="0" borderId="0" xfId="0" applyFont="1" applyAlignment="1">
      <alignment horizontal="center" vertical="center" wrapText="1"/>
    </xf>
    <xf numFmtId="3" fontId="70" fillId="0" borderId="0" xfId="0" applyNumberFormat="1" applyFont="1" applyAlignment="1">
      <alignment horizontal="right" vertical="center" wrapText="1"/>
    </xf>
    <xf numFmtId="0" fontId="54" fillId="9" borderId="36" xfId="18" applyFont="1" applyFill="1" applyBorder="1" applyAlignment="1">
      <alignment vertical="center"/>
    </xf>
    <xf numFmtId="0" fontId="54" fillId="9" borderId="46" xfId="18" applyFont="1" applyFill="1" applyBorder="1" applyAlignment="1">
      <alignment horizontal="center" vertical="center"/>
    </xf>
    <xf numFmtId="3" fontId="62" fillId="0" borderId="0" xfId="18" applyNumberFormat="1" applyFont="1"/>
    <xf numFmtId="0" fontId="71" fillId="10" borderId="76" xfId="0" applyFont="1" applyFill="1" applyBorder="1" applyAlignment="1">
      <alignment horizontal="center"/>
    </xf>
    <xf numFmtId="0" fontId="71" fillId="10" borderId="77" xfId="0" applyFont="1" applyFill="1" applyBorder="1" applyAlignment="1">
      <alignment horizontal="center"/>
    </xf>
    <xf numFmtId="0" fontId="72" fillId="0" borderId="43" xfId="0" applyFont="1" applyBorder="1"/>
    <xf numFmtId="3" fontId="71" fillId="11" borderId="36" xfId="0" applyNumberFormat="1" applyFont="1" applyFill="1" applyBorder="1"/>
    <xf numFmtId="3" fontId="72" fillId="0" borderId="34" xfId="0" applyNumberFormat="1" applyFont="1" applyBorder="1"/>
    <xf numFmtId="3" fontId="72" fillId="12" borderId="36" xfId="0" applyNumberFormat="1" applyFont="1" applyFill="1" applyBorder="1"/>
    <xf numFmtId="0" fontId="72" fillId="0" borderId="36" xfId="0" applyFont="1" applyBorder="1"/>
    <xf numFmtId="3" fontId="71" fillId="13" borderId="36" xfId="0" applyNumberFormat="1" applyFont="1" applyFill="1" applyBorder="1"/>
    <xf numFmtId="3" fontId="72" fillId="0" borderId="36" xfId="0" applyNumberFormat="1" applyFont="1" applyBorder="1"/>
    <xf numFmtId="3" fontId="73" fillId="11" borderId="36" xfId="0" applyNumberFormat="1" applyFont="1" applyFill="1" applyBorder="1"/>
    <xf numFmtId="0" fontId="71" fillId="10" borderId="48" xfId="0" applyFont="1" applyFill="1" applyBorder="1" applyAlignment="1">
      <alignment horizontal="center"/>
    </xf>
    <xf numFmtId="3" fontId="71" fillId="10" borderId="44" xfId="0" applyNumberFormat="1" applyFont="1" applyFill="1" applyBorder="1"/>
    <xf numFmtId="3" fontId="71" fillId="10" borderId="45" xfId="0" applyNumberFormat="1" applyFont="1" applyFill="1" applyBorder="1"/>
    <xf numFmtId="0" fontId="71" fillId="10" borderId="38" xfId="0" applyFont="1" applyFill="1" applyBorder="1" applyAlignment="1">
      <alignment horizontal="center" wrapText="1"/>
    </xf>
    <xf numFmtId="165" fontId="54" fillId="6" borderId="34" xfId="1" applyFont="1" applyFill="1" applyBorder="1" applyAlignment="1">
      <alignment horizontal="center"/>
    </xf>
    <xf numFmtId="0" fontId="54" fillId="0" borderId="44" xfId="18" applyFont="1" applyBorder="1" applyAlignment="1">
      <alignment vertical="center"/>
    </xf>
    <xf numFmtId="0" fontId="54" fillId="0" borderId="47" xfId="18" applyFont="1" applyBorder="1" applyAlignment="1">
      <alignment horizontal="center" vertical="center"/>
    </xf>
    <xf numFmtId="167" fontId="54" fillId="0" borderId="45" xfId="1" applyNumberFormat="1" applyFont="1" applyFill="1" applyBorder="1" applyAlignment="1">
      <alignment horizontal="center" vertical="center"/>
    </xf>
    <xf numFmtId="0" fontId="54" fillId="9" borderId="36" xfId="18" applyFont="1" applyFill="1" applyBorder="1" applyAlignment="1">
      <alignment horizontal="left" vertical="center"/>
    </xf>
    <xf numFmtId="3" fontId="54" fillId="0" borderId="0" xfId="18" applyNumberFormat="1" applyFont="1"/>
    <xf numFmtId="4" fontId="54" fillId="0" borderId="46" xfId="1" applyNumberFormat="1" applyFont="1" applyBorder="1" applyAlignment="1">
      <alignment vertical="center"/>
    </xf>
    <xf numFmtId="4" fontId="54" fillId="0" borderId="88" xfId="18" applyNumberFormat="1" applyFont="1" applyBorder="1"/>
    <xf numFmtId="4" fontId="54" fillId="0" borderId="89" xfId="18" applyNumberFormat="1" applyFont="1" applyBorder="1"/>
    <xf numFmtId="171" fontId="0" fillId="0" borderId="0" xfId="19" applyFont="1" applyAlignment="1">
      <alignment horizontal="center" vertical="center"/>
    </xf>
    <xf numFmtId="171" fontId="0" fillId="0" borderId="106" xfId="0" applyNumberFormat="1" applyBorder="1" applyAlignment="1">
      <alignment horizontal="center" vertical="center"/>
    </xf>
    <xf numFmtId="171" fontId="0" fillId="0" borderId="106" xfId="19" applyFont="1" applyBorder="1" applyAlignment="1">
      <alignment horizontal="center" vertical="center"/>
    </xf>
    <xf numFmtId="10" fontId="0" fillId="0" borderId="0" xfId="0" applyNumberFormat="1" applyAlignment="1">
      <alignment horizontal="center" vertical="center"/>
    </xf>
    <xf numFmtId="4" fontId="0" fillId="0" borderId="106" xfId="0" applyNumberFormat="1" applyBorder="1" applyAlignment="1">
      <alignment horizontal="center" vertical="center"/>
    </xf>
    <xf numFmtId="0" fontId="0" fillId="0" borderId="0" xfId="0" applyAlignment="1">
      <alignment horizontal="center" vertical="center"/>
    </xf>
    <xf numFmtId="4" fontId="0" fillId="0" borderId="0" xfId="0" applyNumberFormat="1"/>
    <xf numFmtId="165" fontId="54" fillId="0" borderId="0" xfId="1" applyFont="1"/>
    <xf numFmtId="0" fontId="21" fillId="5" borderId="47" xfId="0" applyFont="1" applyFill="1" applyBorder="1" applyAlignment="1">
      <alignment vertical="center"/>
    </xf>
    <xf numFmtId="0" fontId="21" fillId="5" borderId="29" xfId="0" applyFont="1" applyFill="1" applyBorder="1" applyAlignment="1">
      <alignment vertical="center"/>
    </xf>
    <xf numFmtId="0" fontId="21" fillId="5" borderId="37" xfId="0" applyFont="1" applyFill="1" applyBorder="1" applyAlignment="1">
      <alignment vertical="center"/>
    </xf>
    <xf numFmtId="0" fontId="48" fillId="0" borderId="46" xfId="16" applyFont="1" applyFill="1" applyBorder="1" applyAlignment="1">
      <alignment horizontal="left" vertical="center"/>
    </xf>
    <xf numFmtId="0" fontId="48" fillId="0" borderId="19" xfId="16" applyFont="1" applyFill="1" applyBorder="1" applyAlignment="1">
      <alignment horizontal="left" vertical="center"/>
    </xf>
    <xf numFmtId="0" fontId="48" fillId="0" borderId="35" xfId="16" applyFont="1" applyFill="1" applyBorder="1" applyAlignment="1">
      <alignment horizontal="left" vertical="center"/>
    </xf>
    <xf numFmtId="0" fontId="56" fillId="0" borderId="46" xfId="16" applyFont="1" applyFill="1" applyBorder="1" applyAlignment="1">
      <alignment horizontal="left" vertical="center"/>
    </xf>
    <xf numFmtId="0" fontId="56" fillId="0" borderId="19" xfId="16" applyFont="1" applyFill="1" applyBorder="1" applyAlignment="1">
      <alignment horizontal="left" vertical="center"/>
    </xf>
    <xf numFmtId="0" fontId="56" fillId="0" borderId="35" xfId="16" applyFont="1" applyFill="1" applyBorder="1" applyAlignment="1">
      <alignment horizontal="left" vertical="center"/>
    </xf>
    <xf numFmtId="0" fontId="47" fillId="8" borderId="20" xfId="0" applyFont="1" applyFill="1" applyBorder="1" applyAlignment="1">
      <alignment horizontal="center" vertical="center"/>
    </xf>
    <xf numFmtId="0" fontId="47" fillId="8" borderId="24" xfId="0" applyFont="1" applyFill="1" applyBorder="1" applyAlignment="1">
      <alignment horizontal="center" vertical="center"/>
    </xf>
    <xf numFmtId="0" fontId="47" fillId="8" borderId="4" xfId="0" applyFont="1" applyFill="1" applyBorder="1" applyAlignment="1">
      <alignment horizontal="center" vertical="center"/>
    </xf>
    <xf numFmtId="0" fontId="47" fillId="8" borderId="16" xfId="0" applyFont="1" applyFill="1" applyBorder="1" applyAlignment="1">
      <alignment horizontal="center" vertical="center"/>
    </xf>
    <xf numFmtId="0" fontId="47" fillId="8" borderId="17" xfId="0" applyFont="1" applyFill="1" applyBorder="1" applyAlignment="1">
      <alignment horizontal="center" vertical="center"/>
    </xf>
    <xf numFmtId="0" fontId="47" fillId="8" borderId="11" xfId="0" applyFont="1" applyFill="1" applyBorder="1" applyAlignment="1">
      <alignment horizontal="center" vertical="center"/>
    </xf>
    <xf numFmtId="0" fontId="21" fillId="5" borderId="18" xfId="0" applyFont="1" applyFill="1" applyBorder="1" applyAlignment="1">
      <alignment horizontal="center" vertical="center"/>
    </xf>
    <xf numFmtId="0" fontId="21" fillId="5" borderId="35" xfId="0" applyFont="1" applyFill="1" applyBorder="1" applyAlignment="1">
      <alignment horizontal="center" vertical="center"/>
    </xf>
    <xf numFmtId="0" fontId="48" fillId="0" borderId="46" xfId="0" applyFont="1" applyBorder="1" applyAlignment="1">
      <alignment horizontal="left" vertical="center" wrapText="1"/>
    </xf>
    <xf numFmtId="0" fontId="48" fillId="0" borderId="19" xfId="0" applyFont="1" applyBorder="1" applyAlignment="1">
      <alignment horizontal="left" vertical="center" wrapText="1"/>
    </xf>
    <xf numFmtId="0" fontId="48" fillId="0" borderId="35" xfId="0" applyFont="1" applyBorder="1" applyAlignment="1">
      <alignment horizontal="left" vertical="center" wrapText="1"/>
    </xf>
    <xf numFmtId="0" fontId="48" fillId="0" borderId="36" xfId="0" applyFont="1" applyBorder="1" applyAlignment="1">
      <alignment horizontal="left" vertical="center" wrapText="1"/>
    </xf>
    <xf numFmtId="0" fontId="24" fillId="5" borderId="19" xfId="0" applyFont="1" applyFill="1" applyBorder="1" applyAlignment="1">
      <alignment vertical="center"/>
    </xf>
    <xf numFmtId="0" fontId="24" fillId="5" borderId="35" xfId="0" applyFont="1" applyFill="1" applyBorder="1" applyAlignment="1">
      <alignment vertical="center"/>
    </xf>
    <xf numFmtId="0" fontId="23" fillId="8" borderId="28" xfId="0" applyFont="1" applyFill="1" applyBorder="1" applyAlignment="1">
      <alignment horizontal="center" vertical="center"/>
    </xf>
    <xf numFmtId="0" fontId="23" fillId="8" borderId="91" xfId="0" applyFont="1" applyFill="1" applyBorder="1" applyAlignment="1">
      <alignment horizontal="center" vertical="center"/>
    </xf>
    <xf numFmtId="0" fontId="21" fillId="8" borderId="101" xfId="0" applyFont="1" applyFill="1" applyBorder="1" applyAlignment="1">
      <alignment horizontal="left" vertical="center"/>
    </xf>
    <xf numFmtId="0" fontId="21" fillId="8" borderId="29" xfId="0" applyFont="1" applyFill="1" applyBorder="1" applyAlignment="1">
      <alignment horizontal="left" vertical="center"/>
    </xf>
    <xf numFmtId="0" fontId="21" fillId="8" borderId="37" xfId="0" applyFont="1" applyFill="1" applyBorder="1" applyAlignment="1">
      <alignment horizontal="left" vertical="center"/>
    </xf>
    <xf numFmtId="0" fontId="23" fillId="8" borderId="31" xfId="0" applyFont="1" applyFill="1" applyBorder="1" applyAlignment="1">
      <alignment horizontal="center" vertical="center" textRotation="180"/>
    </xf>
    <xf numFmtId="0" fontId="23" fillId="8" borderId="79" xfId="0" applyFont="1" applyFill="1" applyBorder="1" applyAlignment="1">
      <alignment horizontal="center" vertical="center" textRotation="180"/>
    </xf>
    <xf numFmtId="0" fontId="23" fillId="8" borderId="21" xfId="0" applyFont="1" applyFill="1" applyBorder="1" applyAlignment="1">
      <alignment horizontal="center" vertical="center" textRotation="180"/>
    </xf>
    <xf numFmtId="0" fontId="23" fillId="8" borderId="63" xfId="0" applyFont="1" applyFill="1" applyBorder="1" applyAlignment="1">
      <alignment horizontal="center" vertical="center" textRotation="180"/>
    </xf>
    <xf numFmtId="49" fontId="21" fillId="5" borderId="18" xfId="0" applyNumberFormat="1" applyFont="1" applyFill="1" applyBorder="1" applyAlignment="1">
      <alignment horizontal="center" vertical="center"/>
    </xf>
    <xf numFmtId="49" fontId="21" fillId="5" borderId="35" xfId="0" applyNumberFormat="1" applyFont="1" applyFill="1" applyBorder="1" applyAlignment="1">
      <alignment horizontal="center" vertical="center"/>
    </xf>
    <xf numFmtId="49" fontId="21" fillId="0" borderId="18" xfId="0" applyNumberFormat="1" applyFont="1" applyBorder="1" applyAlignment="1">
      <alignment horizontal="center" vertical="center"/>
    </xf>
    <xf numFmtId="49" fontId="21" fillId="0" borderId="35" xfId="0" applyNumberFormat="1" applyFont="1" applyBorder="1" applyAlignment="1">
      <alignment horizontal="center" vertical="center"/>
    </xf>
    <xf numFmtId="0" fontId="21" fillId="0" borderId="47" xfId="0" applyFont="1" applyBorder="1" applyAlignment="1">
      <alignment horizontal="left" vertical="center"/>
    </xf>
    <xf numFmtId="0" fontId="21" fillId="0" borderId="29" xfId="0" applyFont="1" applyBorder="1" applyAlignment="1">
      <alignment horizontal="left" vertical="center"/>
    </xf>
    <xf numFmtId="0" fontId="23" fillId="8" borderId="13" xfId="0" applyFont="1" applyFill="1" applyBorder="1" applyAlignment="1">
      <alignment horizontal="center" vertical="center"/>
    </xf>
    <xf numFmtId="0" fontId="23" fillId="8" borderId="14" xfId="0" applyFont="1" applyFill="1" applyBorder="1" applyAlignment="1">
      <alignment horizontal="center" vertical="center"/>
    </xf>
    <xf numFmtId="0" fontId="23" fillId="8" borderId="15" xfId="0" applyFont="1" applyFill="1" applyBorder="1" applyAlignment="1">
      <alignment horizontal="center" vertical="center"/>
    </xf>
    <xf numFmtId="0" fontId="23" fillId="8" borderId="20" xfId="0" applyFont="1" applyFill="1" applyBorder="1" applyAlignment="1">
      <alignment horizontal="center" vertical="center" wrapText="1"/>
    </xf>
    <xf numFmtId="0" fontId="23" fillId="8" borderId="61" xfId="0" applyFont="1" applyFill="1" applyBorder="1" applyAlignment="1">
      <alignment horizontal="center" vertical="center" wrapText="1"/>
    </xf>
    <xf numFmtId="0" fontId="23" fillId="8" borderId="25" xfId="0" applyFont="1" applyFill="1" applyBorder="1" applyAlignment="1">
      <alignment horizontal="center" vertical="center" wrapText="1"/>
    </xf>
    <xf numFmtId="0" fontId="23" fillId="8" borderId="62" xfId="0" applyFont="1" applyFill="1" applyBorder="1" applyAlignment="1">
      <alignment horizontal="center" vertical="center" wrapText="1"/>
    </xf>
    <xf numFmtId="0" fontId="23" fillId="8" borderId="31" xfId="0" applyFont="1" applyFill="1" applyBorder="1" applyAlignment="1">
      <alignment horizontal="center" vertical="center" textRotation="180" wrapText="1"/>
    </xf>
    <xf numFmtId="0" fontId="23" fillId="8" borderId="79" xfId="0" applyFont="1" applyFill="1" applyBorder="1" applyAlignment="1">
      <alignment horizontal="center" vertical="center" textRotation="180" wrapText="1"/>
    </xf>
    <xf numFmtId="0" fontId="23" fillId="8" borderId="21" xfId="0" applyFont="1" applyFill="1" applyBorder="1" applyAlignment="1">
      <alignment horizontal="center" vertical="center" textRotation="180" wrapText="1"/>
    </xf>
    <xf numFmtId="0" fontId="23" fillId="8" borderId="63" xfId="0" applyFont="1" applyFill="1" applyBorder="1" applyAlignment="1">
      <alignment horizontal="center" vertical="center" textRotation="180" wrapText="1"/>
    </xf>
    <xf numFmtId="0" fontId="21" fillId="0" borderId="46" xfId="0" applyFont="1" applyBorder="1" applyAlignment="1">
      <alignment horizontal="left" vertical="center"/>
    </xf>
    <xf numFmtId="0" fontId="21" fillId="0" borderId="19" xfId="0" applyFont="1" applyBorder="1" applyAlignment="1">
      <alignment horizontal="left" vertical="center"/>
    </xf>
    <xf numFmtId="0" fontId="24" fillId="0" borderId="46" xfId="0" applyFont="1" applyBorder="1" applyAlignment="1">
      <alignment horizontal="left" vertical="center" wrapText="1"/>
    </xf>
    <xf numFmtId="0" fontId="24" fillId="0" borderId="19" xfId="0" applyFont="1" applyBorder="1" applyAlignment="1">
      <alignment horizontal="left" vertical="center" wrapText="1"/>
    </xf>
    <xf numFmtId="0" fontId="24" fillId="0" borderId="35" xfId="0" applyFont="1" applyBorder="1" applyAlignment="1">
      <alignment horizontal="left" vertical="center" wrapText="1"/>
    </xf>
    <xf numFmtId="0" fontId="23" fillId="8" borderId="25" xfId="0" applyFont="1" applyFill="1" applyBorder="1" applyAlignment="1">
      <alignment horizontal="center" vertical="center" textRotation="180"/>
    </xf>
    <xf numFmtId="0" fontId="23" fillId="8" borderId="62" xfId="0" applyFont="1" applyFill="1" applyBorder="1" applyAlignment="1">
      <alignment horizontal="center" vertical="center" textRotation="180"/>
    </xf>
    <xf numFmtId="0" fontId="23" fillId="0" borderId="19" xfId="0" applyFont="1" applyBorder="1" applyAlignment="1">
      <alignment horizontal="left" vertical="center"/>
    </xf>
    <xf numFmtId="0" fontId="23" fillId="0" borderId="35" xfId="0" applyFont="1" applyBorder="1" applyAlignment="1">
      <alignment horizontal="left" vertical="center"/>
    </xf>
    <xf numFmtId="0" fontId="21" fillId="0" borderId="20" xfId="0" applyFont="1" applyBorder="1" applyAlignment="1">
      <alignment horizontal="center" vertical="center"/>
    </xf>
    <xf numFmtId="0" fontId="21" fillId="0" borderId="61" xfId="0" applyFont="1" applyBorder="1" applyAlignment="1">
      <alignment horizontal="center" vertical="center"/>
    </xf>
    <xf numFmtId="0" fontId="21" fillId="0" borderId="72" xfId="0" applyFont="1" applyBorder="1" applyAlignment="1">
      <alignment horizontal="center" vertical="center"/>
    </xf>
    <xf numFmtId="0" fontId="21" fillId="0" borderId="17" xfId="0" applyFont="1" applyBorder="1" applyAlignment="1">
      <alignment horizontal="center" vertical="center"/>
    </xf>
    <xf numFmtId="0" fontId="24" fillId="0" borderId="46" xfId="0" applyFont="1" applyBorder="1" applyAlignment="1">
      <alignment horizontal="center" vertical="center"/>
    </xf>
    <xf numFmtId="0" fontId="24" fillId="0" borderId="35" xfId="0" applyFont="1" applyBorder="1" applyAlignment="1">
      <alignment horizontal="center" vertical="center"/>
    </xf>
    <xf numFmtId="1" fontId="24" fillId="0" borderId="46" xfId="0" quotePrefix="1" applyNumberFormat="1" applyFont="1" applyBorder="1" applyAlignment="1">
      <alignment horizontal="center" vertical="center"/>
    </xf>
    <xf numFmtId="1" fontId="24" fillId="0" borderId="19" xfId="0" applyNumberFormat="1" applyFont="1" applyBorder="1" applyAlignment="1">
      <alignment horizontal="center" vertical="center"/>
    </xf>
    <xf numFmtId="1" fontId="24" fillId="0" borderId="35" xfId="0" applyNumberFormat="1" applyFont="1" applyBorder="1" applyAlignment="1">
      <alignment horizontal="center" vertical="center"/>
    </xf>
    <xf numFmtId="0" fontId="24" fillId="0" borderId="36" xfId="0" applyFont="1" applyBorder="1" applyAlignment="1">
      <alignment horizontal="center" vertical="center"/>
    </xf>
    <xf numFmtId="0" fontId="40" fillId="0" borderId="39" xfId="6" applyFont="1" applyFill="1" applyBorder="1" applyAlignment="1">
      <alignment horizontal="center" vertical="center" shrinkToFit="1"/>
    </xf>
    <xf numFmtId="0" fontId="41" fillId="0" borderId="26" xfId="0" applyFont="1" applyBorder="1" applyAlignment="1">
      <alignment horizontal="center" vertical="center" shrinkToFit="1"/>
    </xf>
    <xf numFmtId="0" fontId="41" fillId="0" borderId="27" xfId="0" applyFont="1" applyBorder="1" applyAlignment="1">
      <alignment horizontal="center" vertical="center" shrinkToFit="1"/>
    </xf>
    <xf numFmtId="0" fontId="21" fillId="0" borderId="36" xfId="0" applyFont="1" applyBorder="1" applyAlignment="1">
      <alignment horizontal="center" vertical="center"/>
    </xf>
    <xf numFmtId="0" fontId="23" fillId="0" borderId="46" xfId="0" applyFont="1" applyBorder="1" applyAlignment="1">
      <alignment horizontal="center" vertical="center"/>
    </xf>
    <xf numFmtId="0" fontId="23" fillId="0" borderId="19" xfId="0" applyFont="1" applyBorder="1" applyAlignment="1">
      <alignment horizontal="center" vertical="center"/>
    </xf>
    <xf numFmtId="0" fontId="23" fillId="0" borderId="35" xfId="0" applyFont="1" applyBorder="1" applyAlignment="1">
      <alignment horizontal="center" vertical="center"/>
    </xf>
    <xf numFmtId="0" fontId="24" fillId="0" borderId="60" xfId="0" applyFont="1" applyBorder="1" applyAlignment="1">
      <alignment horizontal="center" vertical="center"/>
    </xf>
    <xf numFmtId="0" fontId="24" fillId="0" borderId="0" xfId="0" applyFont="1" applyAlignment="1">
      <alignment horizontal="center" vertical="center"/>
    </xf>
    <xf numFmtId="0" fontId="24" fillId="0" borderId="63" xfId="0" applyFont="1" applyBorder="1" applyAlignment="1">
      <alignment horizontal="center" vertical="center"/>
    </xf>
    <xf numFmtId="10" fontId="24" fillId="8" borderId="46" xfId="0" applyNumberFormat="1" applyFont="1" applyFill="1" applyBorder="1" applyAlignment="1">
      <alignment horizontal="center" vertical="center"/>
    </xf>
    <xf numFmtId="10" fontId="24" fillId="8" borderId="35" xfId="0" applyNumberFormat="1" applyFont="1" applyFill="1" applyBorder="1" applyAlignment="1">
      <alignment horizontal="center" vertical="center"/>
    </xf>
    <xf numFmtId="167" fontId="21" fillId="0" borderId="64" xfId="1" applyNumberFormat="1" applyFont="1" applyFill="1" applyBorder="1" applyAlignment="1">
      <alignment horizontal="center" vertical="center"/>
    </xf>
    <xf numFmtId="167" fontId="21" fillId="0" borderId="33" xfId="1" applyNumberFormat="1" applyFont="1" applyFill="1" applyBorder="1" applyAlignment="1">
      <alignment horizontal="center" vertical="center"/>
    </xf>
    <xf numFmtId="0" fontId="24" fillId="0" borderId="64" xfId="0" applyFont="1" applyBorder="1" applyAlignment="1">
      <alignment horizontal="left" vertical="center" wrapText="1"/>
    </xf>
    <xf numFmtId="0" fontId="24" fillId="0" borderId="32" xfId="0" applyFont="1" applyBorder="1" applyAlignment="1">
      <alignment horizontal="left" vertical="center" wrapText="1"/>
    </xf>
    <xf numFmtId="0" fontId="24" fillId="0" borderId="79" xfId="0" applyFont="1" applyBorder="1" applyAlignment="1">
      <alignment horizontal="left" vertical="center" wrapText="1"/>
    </xf>
    <xf numFmtId="0" fontId="24" fillId="0" borderId="39" xfId="0" applyFont="1" applyBorder="1" applyAlignment="1">
      <alignment horizontal="left" vertical="center" wrapText="1"/>
    </xf>
    <xf numFmtId="0" fontId="24" fillId="0" borderId="26" xfId="0" applyFont="1" applyBorder="1" applyAlignment="1">
      <alignment horizontal="left" vertical="center" wrapText="1"/>
    </xf>
    <xf numFmtId="0" fontId="24" fillId="0" borderId="62" xfId="0" applyFont="1" applyBorder="1" applyAlignment="1">
      <alignment horizontal="left" vertical="center" wrapText="1"/>
    </xf>
    <xf numFmtId="0" fontId="24" fillId="0" borderId="44" xfId="0" applyFont="1" applyBorder="1" applyAlignment="1">
      <alignment horizontal="center" vertical="center"/>
    </xf>
    <xf numFmtId="0" fontId="24" fillId="0" borderId="44" xfId="0" applyFont="1" applyBorder="1" applyAlignment="1">
      <alignment horizontal="center" vertical="center" wrapText="1"/>
    </xf>
    <xf numFmtId="0" fontId="24" fillId="0" borderId="47" xfId="0" applyFont="1" applyBorder="1" applyAlignment="1">
      <alignment horizontal="center" vertical="center"/>
    </xf>
    <xf numFmtId="0" fontId="24" fillId="0" borderId="29" xfId="0" applyFont="1" applyBorder="1" applyAlignment="1">
      <alignment horizontal="center" vertical="center"/>
    </xf>
    <xf numFmtId="0" fontId="24" fillId="0" borderId="37" xfId="0" applyFont="1" applyBorder="1" applyAlignment="1">
      <alignment horizontal="center" vertical="center"/>
    </xf>
    <xf numFmtId="0" fontId="24" fillId="0" borderId="24" xfId="0" applyFont="1" applyBorder="1" applyAlignment="1">
      <alignment horizontal="center" vertical="center"/>
    </xf>
    <xf numFmtId="0" fontId="24" fillId="0" borderId="4" xfId="0" applyFont="1" applyBorder="1" applyAlignment="1">
      <alignment horizontal="center" vertical="center"/>
    </xf>
    <xf numFmtId="0" fontId="24" fillId="0" borderId="21" xfId="0" applyFont="1" applyBorder="1" applyAlignment="1">
      <alignment horizontal="center" vertical="center"/>
    </xf>
    <xf numFmtId="0" fontId="24" fillId="0" borderId="5" xfId="0" applyFont="1" applyBorder="1" applyAlignment="1">
      <alignment horizontal="center" vertical="center"/>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27" xfId="0" applyFont="1" applyBorder="1" applyAlignment="1">
      <alignment horizontal="center" vertical="center"/>
    </xf>
    <xf numFmtId="0" fontId="21" fillId="8" borderId="20" xfId="0" applyFont="1" applyFill="1" applyBorder="1" applyAlignment="1">
      <alignment horizontal="center" vertical="center" wrapText="1"/>
    </xf>
    <xf numFmtId="0" fontId="21" fillId="8" borderId="24" xfId="0" applyFont="1" applyFill="1" applyBorder="1" applyAlignment="1">
      <alignment horizontal="center" vertical="center" wrapText="1"/>
    </xf>
    <xf numFmtId="0" fontId="21" fillId="8" borderId="4" xfId="0" applyFont="1" applyFill="1" applyBorder="1" applyAlignment="1">
      <alignment horizontal="center" vertical="center" wrapText="1"/>
    </xf>
    <xf numFmtId="0" fontId="21" fillId="8" borderId="21" xfId="0" applyFont="1" applyFill="1" applyBorder="1" applyAlignment="1">
      <alignment horizontal="center" vertical="center" wrapText="1"/>
    </xf>
    <xf numFmtId="0" fontId="21" fillId="8" borderId="0" xfId="0" applyFont="1" applyFill="1" applyAlignment="1">
      <alignment horizontal="center" vertical="center" wrapText="1"/>
    </xf>
    <xf numFmtId="0" fontId="21" fillId="8" borderId="5" xfId="0" applyFont="1" applyFill="1" applyBorder="1" applyAlignment="1">
      <alignment horizontal="center" vertical="center" wrapText="1"/>
    </xf>
    <xf numFmtId="0" fontId="21" fillId="8" borderId="23" xfId="0" applyFont="1" applyFill="1" applyBorder="1" applyAlignment="1">
      <alignment horizontal="center" vertical="center" wrapText="1"/>
    </xf>
    <xf numFmtId="0" fontId="21" fillId="8" borderId="22" xfId="0" applyFont="1" applyFill="1" applyBorder="1" applyAlignment="1">
      <alignment horizontal="center" vertical="center" wrapText="1"/>
    </xf>
    <xf numFmtId="0" fontId="21" fillId="8" borderId="6" xfId="0" applyFont="1" applyFill="1" applyBorder="1" applyAlignment="1">
      <alignment horizontal="center" vertical="center" wrapText="1"/>
    </xf>
    <xf numFmtId="167" fontId="21" fillId="0" borderId="20" xfId="1" applyNumberFormat="1" applyFont="1" applyFill="1" applyBorder="1" applyAlignment="1">
      <alignment horizontal="center" vertical="center"/>
    </xf>
    <xf numFmtId="167" fontId="21" fillId="0" borderId="4" xfId="1" applyNumberFormat="1" applyFont="1" applyFill="1" applyBorder="1" applyAlignment="1">
      <alignment horizontal="center" vertical="center"/>
    </xf>
    <xf numFmtId="167" fontId="21" fillId="0" borderId="21" xfId="1" applyNumberFormat="1" applyFont="1" applyFill="1" applyBorder="1" applyAlignment="1">
      <alignment horizontal="center" vertical="center"/>
    </xf>
    <xf numFmtId="167" fontId="21" fillId="0" borderId="5" xfId="1" applyNumberFormat="1" applyFont="1" applyFill="1" applyBorder="1" applyAlignment="1">
      <alignment horizontal="center" vertical="center"/>
    </xf>
    <xf numFmtId="167" fontId="21" fillId="0" borderId="25" xfId="1" applyNumberFormat="1" applyFont="1" applyFill="1" applyBorder="1" applyAlignment="1">
      <alignment horizontal="center" vertical="center"/>
    </xf>
    <xf numFmtId="167" fontId="21" fillId="0" borderId="27" xfId="1" applyNumberFormat="1" applyFont="1" applyFill="1" applyBorder="1" applyAlignment="1">
      <alignment horizontal="center" vertical="center"/>
    </xf>
    <xf numFmtId="0" fontId="21" fillId="8" borderId="54" xfId="0" applyFont="1" applyFill="1" applyBorder="1" applyAlignment="1">
      <alignment horizontal="center" vertical="center" textRotation="180"/>
    </xf>
    <xf numFmtId="0" fontId="21" fillId="8" borderId="74" xfId="0" applyFont="1" applyFill="1" applyBorder="1" applyAlignment="1">
      <alignment horizontal="center" vertical="center" textRotation="180"/>
    </xf>
    <xf numFmtId="0" fontId="24" fillId="0" borderId="46" xfId="0" applyFont="1" applyBorder="1" applyAlignment="1">
      <alignment horizontal="left" vertical="center"/>
    </xf>
    <xf numFmtId="0" fontId="24" fillId="0" borderId="19" xfId="0" applyFont="1" applyBorder="1" applyAlignment="1">
      <alignment horizontal="left" vertical="center"/>
    </xf>
    <xf numFmtId="0" fontId="24" fillId="0" borderId="35" xfId="0" applyFont="1" applyBorder="1" applyAlignment="1">
      <alignment horizontal="left" vertical="center"/>
    </xf>
    <xf numFmtId="0" fontId="21" fillId="0" borderId="60" xfId="0" applyFont="1" applyBorder="1" applyAlignment="1">
      <alignment horizontal="left" vertical="center" wrapText="1"/>
    </xf>
    <xf numFmtId="0" fontId="21" fillId="0" borderId="0" xfId="0" applyFont="1" applyAlignment="1">
      <alignment horizontal="left" vertical="center" wrapText="1"/>
    </xf>
    <xf numFmtId="0" fontId="24" fillId="0" borderId="64" xfId="0" applyFont="1" applyBorder="1" applyAlignment="1">
      <alignment horizontal="left" vertical="top" wrapText="1"/>
    </xf>
    <xf numFmtId="0" fontId="24" fillId="0" borderId="32" xfId="0" applyFont="1" applyBorder="1" applyAlignment="1">
      <alignment horizontal="left" vertical="top" wrapText="1"/>
    </xf>
    <xf numFmtId="0" fontId="24" fillId="0" borderId="79" xfId="0" applyFont="1" applyBorder="1" applyAlignment="1">
      <alignment horizontal="left" vertical="top" wrapText="1"/>
    </xf>
    <xf numFmtId="0" fontId="21" fillId="0" borderId="46" xfId="0" applyFont="1" applyBorder="1" applyAlignment="1">
      <alignment horizontal="center"/>
    </xf>
    <xf numFmtId="0" fontId="21" fillId="0" borderId="35" xfId="0" applyFont="1" applyBorder="1" applyAlignment="1">
      <alignment horizontal="center"/>
    </xf>
    <xf numFmtId="0" fontId="21" fillId="0" borderId="19" xfId="0" applyFont="1" applyBorder="1" applyAlignment="1">
      <alignment horizontal="center"/>
    </xf>
    <xf numFmtId="0" fontId="21" fillId="0" borderId="12" xfId="0" applyFont="1" applyBorder="1" applyAlignment="1">
      <alignment horizontal="center"/>
    </xf>
    <xf numFmtId="0" fontId="58" fillId="8" borderId="29" xfId="16" applyFont="1" applyFill="1" applyBorder="1" applyAlignment="1">
      <alignment horizontal="center" vertical="center"/>
    </xf>
    <xf numFmtId="0" fontId="58" fillId="8" borderId="37" xfId="16" applyFont="1" applyFill="1" applyBorder="1" applyAlignment="1">
      <alignment horizontal="center" vertical="center"/>
    </xf>
    <xf numFmtId="49" fontId="21" fillId="5" borderId="28" xfId="0" applyNumberFormat="1" applyFont="1" applyFill="1" applyBorder="1" applyAlignment="1">
      <alignment horizontal="center" vertical="center"/>
    </xf>
    <xf numFmtId="49" fontId="21" fillId="5" borderId="37" xfId="0" applyNumberFormat="1" applyFont="1" applyFill="1" applyBorder="1" applyAlignment="1">
      <alignment horizontal="center" vertical="center"/>
    </xf>
    <xf numFmtId="49" fontId="21" fillId="8" borderId="18" xfId="0" applyNumberFormat="1" applyFont="1" applyFill="1" applyBorder="1" applyAlignment="1">
      <alignment horizontal="center" vertical="center"/>
    </xf>
    <xf numFmtId="49" fontId="21" fillId="8" borderId="35" xfId="0" applyNumberFormat="1" applyFont="1" applyFill="1" applyBorder="1" applyAlignment="1">
      <alignment horizontal="center" vertical="center"/>
    </xf>
    <xf numFmtId="0" fontId="56" fillId="8" borderId="46" xfId="16" applyFont="1" applyFill="1" applyBorder="1" applyAlignment="1">
      <alignment horizontal="left" vertical="center"/>
    </xf>
    <xf numFmtId="0" fontId="56" fillId="8" borderId="19" xfId="16" applyFont="1" applyFill="1" applyBorder="1" applyAlignment="1">
      <alignment horizontal="left" vertical="center"/>
    </xf>
    <xf numFmtId="0" fontId="56" fillId="8" borderId="35" xfId="16" applyFont="1" applyFill="1" applyBorder="1" applyAlignment="1">
      <alignment horizontal="left" vertical="center"/>
    </xf>
    <xf numFmtId="0" fontId="21" fillId="5" borderId="39" xfId="0" applyFont="1" applyFill="1" applyBorder="1" applyAlignment="1">
      <alignment vertical="center"/>
    </xf>
    <xf numFmtId="0" fontId="21" fillId="5" borderId="26" xfId="0" applyFont="1" applyFill="1" applyBorder="1" applyAlignment="1">
      <alignment vertical="center"/>
    </xf>
    <xf numFmtId="0" fontId="21" fillId="5" borderId="62" xfId="0" applyFont="1" applyFill="1" applyBorder="1" applyAlignment="1">
      <alignment vertical="center"/>
    </xf>
    <xf numFmtId="0" fontId="21" fillId="5" borderId="46" xfId="0" applyFont="1" applyFill="1" applyBorder="1" applyAlignment="1">
      <alignment vertical="center"/>
    </xf>
    <xf numFmtId="0" fontId="21" fillId="5" borderId="19" xfId="0" applyFont="1" applyFill="1" applyBorder="1" applyAlignment="1">
      <alignment vertical="center"/>
    </xf>
    <xf numFmtId="0" fontId="21" fillId="5" borderId="35" xfId="0" applyFont="1" applyFill="1" applyBorder="1" applyAlignment="1">
      <alignment vertical="center"/>
    </xf>
    <xf numFmtId="0" fontId="60" fillId="7" borderId="92" xfId="17" applyFont="1" applyFill="1" applyBorder="1" applyAlignment="1">
      <alignment horizontal="left" vertical="top" readingOrder="2"/>
    </xf>
    <xf numFmtId="0" fontId="60" fillId="7" borderId="93" xfId="17" applyFont="1" applyFill="1" applyBorder="1" applyAlignment="1">
      <alignment horizontal="left" vertical="top" readingOrder="2"/>
    </xf>
    <xf numFmtId="0" fontId="60" fillId="7" borderId="94" xfId="17" applyFont="1" applyFill="1" applyBorder="1" applyAlignment="1">
      <alignment horizontal="left" vertical="top" readingOrder="2"/>
    </xf>
    <xf numFmtId="0" fontId="52" fillId="0" borderId="0" xfId="0" applyFont="1" applyAlignment="1">
      <alignment horizontal="left"/>
    </xf>
    <xf numFmtId="0" fontId="51" fillId="0" borderId="86" xfId="18" applyFont="1" applyBorder="1" applyAlignment="1">
      <alignment horizontal="left" vertical="center"/>
    </xf>
    <xf numFmtId="0" fontId="51" fillId="0" borderId="82" xfId="18" applyFont="1" applyBorder="1" applyAlignment="1">
      <alignment horizontal="left" vertical="center"/>
    </xf>
    <xf numFmtId="0" fontId="60" fillId="7" borderId="36" xfId="18" applyFont="1" applyFill="1" applyBorder="1" applyAlignment="1">
      <alignment horizontal="center" vertical="center"/>
    </xf>
    <xf numFmtId="0" fontId="53" fillId="0" borderId="0" xfId="0" applyFont="1" applyAlignment="1">
      <alignment horizontal="left"/>
    </xf>
    <xf numFmtId="0" fontId="55" fillId="0" borderId="86" xfId="18" applyFont="1" applyBorder="1" applyAlignment="1">
      <alignment horizontal="center" vertical="center"/>
    </xf>
    <xf numFmtId="0" fontId="55" fillId="0" borderId="82" xfId="18" applyFont="1" applyBorder="1" applyAlignment="1">
      <alignment horizontal="center" vertical="center"/>
    </xf>
    <xf numFmtId="0" fontId="55" fillId="0" borderId="0" xfId="18" applyFont="1" applyAlignment="1">
      <alignment horizontal="center" vertical="center"/>
    </xf>
    <xf numFmtId="0" fontId="55" fillId="0" borderId="76" xfId="18" applyFont="1" applyBorder="1" applyAlignment="1">
      <alignment horizontal="left"/>
    </xf>
    <xf numFmtId="0" fontId="55" fillId="0" borderId="38" xfId="18" applyFont="1" applyBorder="1" applyAlignment="1">
      <alignment horizontal="left"/>
    </xf>
    <xf numFmtId="0" fontId="55" fillId="0" borderId="46" xfId="18" applyFont="1" applyBorder="1"/>
    <xf numFmtId="0" fontId="55" fillId="0" borderId="35" xfId="18" applyFont="1" applyBorder="1"/>
    <xf numFmtId="0" fontId="55" fillId="0" borderId="36" xfId="18" applyFont="1" applyBorder="1" applyAlignment="1">
      <alignment horizontal="left" vertical="center"/>
    </xf>
    <xf numFmtId="0" fontId="60" fillId="7" borderId="43" xfId="0" applyFont="1" applyFill="1" applyBorder="1" applyAlignment="1">
      <alignment horizontal="left" vertical="center"/>
    </xf>
    <xf numFmtId="0" fontId="60" fillId="7" borderId="36" xfId="0" applyFont="1" applyFill="1" applyBorder="1" applyAlignment="1">
      <alignment horizontal="left" vertical="center"/>
    </xf>
    <xf numFmtId="0" fontId="54" fillId="0" borderId="43" xfId="18" applyFont="1" applyBorder="1" applyAlignment="1">
      <alignment vertical="center"/>
    </xf>
    <xf numFmtId="0" fontId="54" fillId="0" borderId="36" xfId="18" applyFont="1" applyBorder="1" applyAlignment="1">
      <alignment vertical="center"/>
    </xf>
    <xf numFmtId="0" fontId="54" fillId="0" borderId="75" xfId="18" applyFont="1" applyBorder="1" applyAlignment="1">
      <alignment vertical="center"/>
    </xf>
    <xf numFmtId="0" fontId="54" fillId="0" borderId="49" xfId="18" applyFont="1" applyBorder="1" applyAlignment="1">
      <alignment vertical="center"/>
    </xf>
    <xf numFmtId="0" fontId="55" fillId="0" borderId="58" xfId="18" applyFont="1" applyBorder="1" applyAlignment="1">
      <alignment horizontal="center" vertical="center"/>
    </xf>
    <xf numFmtId="0" fontId="55" fillId="0" borderId="56" xfId="18" applyFont="1" applyBorder="1" applyAlignment="1">
      <alignment horizontal="center" vertical="center"/>
    </xf>
    <xf numFmtId="0" fontId="55" fillId="0" borderId="43" xfId="18" applyFont="1" applyBorder="1" applyAlignment="1">
      <alignment horizontal="left"/>
    </xf>
    <xf numFmtId="0" fontId="55" fillId="0" borderId="36" xfId="18" applyFont="1" applyBorder="1" applyAlignment="1">
      <alignment horizontal="left"/>
    </xf>
    <xf numFmtId="0" fontId="60" fillId="7" borderId="48" xfId="18" applyFont="1" applyFill="1" applyBorder="1"/>
    <xf numFmtId="0" fontId="60" fillId="7" borderId="44" xfId="18" applyFont="1" applyFill="1" applyBorder="1"/>
    <xf numFmtId="0" fontId="60" fillId="7" borderId="43" xfId="18" applyFont="1" applyFill="1" applyBorder="1" applyAlignment="1">
      <alignment horizontal="left"/>
    </xf>
    <xf numFmtId="0" fontId="60" fillId="7" borderId="36" xfId="18" applyFont="1" applyFill="1" applyBorder="1" applyAlignment="1">
      <alignment horizontal="left"/>
    </xf>
    <xf numFmtId="0" fontId="1" fillId="4" borderId="13" xfId="0" applyFont="1" applyFill="1" applyBorder="1" applyAlignment="1">
      <alignment horizontal="left"/>
    </xf>
    <xf numFmtId="0" fontId="1" fillId="4" borderId="14" xfId="0" applyFont="1" applyFill="1" applyBorder="1" applyAlignment="1">
      <alignment horizontal="left"/>
    </xf>
    <xf numFmtId="0" fontId="1" fillId="4" borderId="15" xfId="0" applyFont="1" applyFill="1" applyBorder="1" applyAlignment="1">
      <alignment horizontal="left"/>
    </xf>
    <xf numFmtId="0" fontId="1" fillId="4" borderId="1" xfId="0" applyFont="1" applyFill="1" applyBorder="1" applyAlignment="1">
      <alignment horizontal="center" vertical="center" textRotation="90" wrapText="1"/>
    </xf>
    <xf numFmtId="0" fontId="1" fillId="4" borderId="2" xfId="0" applyFont="1" applyFill="1" applyBorder="1" applyAlignment="1">
      <alignment horizontal="center" vertical="center" textRotation="90" wrapText="1"/>
    </xf>
    <xf numFmtId="0" fontId="1" fillId="4" borderId="7" xfId="0" applyFont="1" applyFill="1" applyBorder="1" applyAlignment="1">
      <alignment horizontal="center" vertical="center" textRotation="90" wrapText="1"/>
    </xf>
    <xf numFmtId="0" fontId="0" fillId="0" borderId="18" xfId="0" applyBorder="1" applyAlignment="1">
      <alignment horizontal="left"/>
    </xf>
    <xf numFmtId="0" fontId="0" fillId="0" borderId="19" xfId="0" applyBorder="1" applyAlignment="1">
      <alignment horizontal="left"/>
    </xf>
    <xf numFmtId="0" fontId="0" fillId="0" borderId="12" xfId="0" applyBorder="1" applyAlignment="1">
      <alignment horizontal="left"/>
    </xf>
    <xf numFmtId="0" fontId="0" fillId="0" borderId="21" xfId="0" applyBorder="1" applyAlignment="1">
      <alignment horizontal="left"/>
    </xf>
    <xf numFmtId="0" fontId="0" fillId="0" borderId="0" xfId="0" applyAlignment="1">
      <alignment horizontal="left"/>
    </xf>
    <xf numFmtId="0" fontId="0" fillId="0" borderId="5" xfId="0" applyBorder="1" applyAlignment="1">
      <alignment horizontal="left"/>
    </xf>
    <xf numFmtId="0" fontId="0" fillId="0" borderId="16" xfId="0" applyBorder="1"/>
    <xf numFmtId="0" fontId="0" fillId="0" borderId="17" xfId="0" applyBorder="1"/>
    <xf numFmtId="0" fontId="0" fillId="0" borderId="11" xfId="0" applyBorder="1"/>
    <xf numFmtId="0" fontId="0" fillId="0" borderId="18" xfId="0" applyBorder="1"/>
    <xf numFmtId="0" fontId="0" fillId="0" borderId="19" xfId="0" applyBorder="1"/>
    <xf numFmtId="0" fontId="0" fillId="0" borderId="12" xfId="0" applyBorder="1"/>
    <xf numFmtId="0" fontId="0" fillId="0" borderId="21" xfId="0" applyBorder="1"/>
    <xf numFmtId="0" fontId="0" fillId="0" borderId="0" xfId="0"/>
    <xf numFmtId="0" fontId="0" fillId="0" borderId="5" xfId="0" applyBorder="1"/>
    <xf numFmtId="37" fontId="1" fillId="4" borderId="13" xfId="0" applyNumberFormat="1" applyFont="1" applyFill="1" applyBorder="1" applyAlignment="1">
      <alignment horizontal="left"/>
    </xf>
    <xf numFmtId="0" fontId="1" fillId="4" borderId="14" xfId="0" applyFont="1" applyFill="1" applyBorder="1"/>
    <xf numFmtId="0" fontId="1" fillId="4" borderId="2" xfId="0" applyFont="1" applyFill="1" applyBorder="1" applyAlignment="1">
      <alignment horizontal="center" vertical="center" textRotation="90"/>
    </xf>
    <xf numFmtId="0" fontId="1" fillId="4" borderId="7" xfId="0" applyFont="1" applyFill="1" applyBorder="1" applyAlignment="1">
      <alignment horizontal="center" vertical="center" textRotation="90"/>
    </xf>
    <xf numFmtId="0" fontId="0" fillId="0" borderId="16" xfId="0" applyBorder="1" applyAlignment="1">
      <alignment horizontal="left"/>
    </xf>
    <xf numFmtId="0" fontId="0" fillId="0" borderId="17" xfId="0" applyBorder="1" applyAlignment="1">
      <alignment horizontal="left"/>
    </xf>
    <xf numFmtId="0" fontId="0" fillId="0" borderId="11"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7" xfId="0" applyBorder="1" applyAlignment="1">
      <alignment horizontal="left"/>
    </xf>
    <xf numFmtId="0" fontId="1" fillId="4" borderId="1" xfId="0" applyFont="1" applyFill="1" applyBorder="1" applyAlignment="1">
      <alignment horizontal="center" vertical="center" textRotation="90"/>
    </xf>
    <xf numFmtId="0" fontId="11" fillId="3" borderId="13" xfId="0" applyFont="1" applyFill="1" applyBorder="1" applyAlignment="1">
      <alignment horizontal="center" wrapText="1"/>
    </xf>
    <xf numFmtId="0" fontId="11" fillId="3" borderId="14" xfId="0" applyFont="1" applyFill="1" applyBorder="1" applyAlignment="1">
      <alignment horizontal="center"/>
    </xf>
    <xf numFmtId="0" fontId="11" fillId="3" borderId="15" xfId="0" applyFont="1" applyFill="1" applyBorder="1" applyAlignment="1">
      <alignment horizontal="center"/>
    </xf>
    <xf numFmtId="0" fontId="11" fillId="0" borderId="13" xfId="0" applyFont="1" applyBorder="1" applyAlignment="1">
      <alignment horizontal="left"/>
    </xf>
    <xf numFmtId="0" fontId="11" fillId="0" borderId="14" xfId="0" applyFont="1" applyBorder="1" applyAlignment="1">
      <alignment horizontal="left"/>
    </xf>
    <xf numFmtId="0" fontId="11" fillId="0" borderId="20" xfId="0" applyFont="1" applyBorder="1" applyAlignment="1">
      <alignment horizontal="left"/>
    </xf>
    <xf numFmtId="0" fontId="11" fillId="0" borderId="24" xfId="0" applyFont="1" applyBorder="1" applyAlignment="1">
      <alignment horizontal="left"/>
    </xf>
    <xf numFmtId="0" fontId="12" fillId="0" borderId="24" xfId="0" applyFont="1" applyBorder="1"/>
    <xf numFmtId="0" fontId="12" fillId="0" borderId="4" xfId="0" applyFont="1" applyBorder="1"/>
    <xf numFmtId="0" fontId="11" fillId="0" borderId="23" xfId="0" applyFont="1" applyBorder="1" applyAlignment="1">
      <alignment horizontal="left"/>
    </xf>
    <xf numFmtId="0" fontId="11" fillId="0" borderId="22" xfId="0" applyFont="1" applyBorder="1" applyAlignment="1">
      <alignment horizontal="left"/>
    </xf>
    <xf numFmtId="0" fontId="12" fillId="0" borderId="22" xfId="0" applyFont="1" applyBorder="1"/>
    <xf numFmtId="0" fontId="12" fillId="0" borderId="6" xfId="0" applyFont="1" applyBorder="1"/>
    <xf numFmtId="0" fontId="0" fillId="0" borderId="28" xfId="0" applyBorder="1" applyAlignment="1">
      <alignment horizontal="left"/>
    </xf>
    <xf numFmtId="0" fontId="0" fillId="0" borderId="29" xfId="0" applyBorder="1" applyAlignment="1">
      <alignment horizontal="left"/>
    </xf>
    <xf numFmtId="0" fontId="0" fillId="0" borderId="30" xfId="0" applyBorder="1" applyAlignment="1">
      <alignment horizontal="left"/>
    </xf>
    <xf numFmtId="0" fontId="3" fillId="0" borderId="0" xfId="0" applyFont="1" applyAlignment="1">
      <alignment horizontal="left"/>
    </xf>
    <xf numFmtId="0" fontId="11" fillId="0" borderId="0" xfId="0" applyFont="1" applyAlignment="1">
      <alignment horizontal="left"/>
    </xf>
    <xf numFmtId="37" fontId="0" fillId="4" borderId="1" xfId="0" applyNumberFormat="1" applyFill="1" applyBorder="1" applyAlignment="1">
      <alignment horizontal="center"/>
    </xf>
    <xf numFmtId="37" fontId="0" fillId="4" borderId="2" xfId="0" applyNumberFormat="1" applyFill="1" applyBorder="1" applyAlignment="1">
      <alignment horizontal="center"/>
    </xf>
    <xf numFmtId="37" fontId="0" fillId="4" borderId="7" xfId="0" applyNumberFormat="1" applyFill="1" applyBorder="1" applyAlignment="1">
      <alignment horizontal="center"/>
    </xf>
    <xf numFmtId="0" fontId="0" fillId="0" borderId="31"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37" fontId="0" fillId="0" borderId="1" xfId="0" applyNumberFormat="1" applyBorder="1" applyAlignment="1">
      <alignment horizontal="center"/>
    </xf>
    <xf numFmtId="37" fontId="0" fillId="0" borderId="2" xfId="0" applyNumberFormat="1" applyBorder="1" applyAlignment="1">
      <alignment horizontal="center"/>
    </xf>
    <xf numFmtId="37" fontId="0" fillId="0" borderId="7" xfId="0" applyNumberFormat="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1" fillId="4" borderId="20" xfId="0" applyFont="1" applyFill="1" applyBorder="1" applyAlignment="1">
      <alignment horizontal="left"/>
    </xf>
    <xf numFmtId="0" fontId="1" fillId="4" borderId="24" xfId="0" applyFont="1" applyFill="1" applyBorder="1" applyAlignment="1">
      <alignment horizontal="left"/>
    </xf>
    <xf numFmtId="0" fontId="1" fillId="4" borderId="61" xfId="0" applyFont="1" applyFill="1" applyBorder="1" applyAlignment="1">
      <alignment horizontal="left"/>
    </xf>
    <xf numFmtId="0" fontId="11" fillId="0" borderId="15" xfId="0" applyFont="1" applyBorder="1" applyAlignment="1">
      <alignment horizontal="left"/>
    </xf>
    <xf numFmtId="0" fontId="0" fillId="4" borderId="13" xfId="0" applyFill="1" applyBorder="1" applyAlignment="1">
      <alignment horizontal="left"/>
    </xf>
    <xf numFmtId="0" fontId="0" fillId="4" borderId="14" xfId="0" applyFill="1" applyBorder="1" applyAlignment="1">
      <alignment horizontal="left"/>
    </xf>
    <xf numFmtId="0" fontId="0" fillId="0" borderId="20" xfId="0" applyBorder="1" applyAlignment="1">
      <alignment horizontal="left" vertical="center" textRotation="90" wrapText="1"/>
    </xf>
    <xf numFmtId="0" fontId="0" fillId="0" borderId="4" xfId="0" applyBorder="1" applyAlignment="1">
      <alignment horizontal="left" vertical="center" textRotation="90"/>
    </xf>
    <xf numFmtId="0" fontId="0" fillId="0" borderId="21" xfId="0" applyBorder="1" applyAlignment="1">
      <alignment horizontal="left" vertical="center" textRotation="90"/>
    </xf>
    <xf numFmtId="0" fontId="0" fillId="0" borderId="5" xfId="0" applyBorder="1" applyAlignment="1">
      <alignment horizontal="left" vertical="center" textRotation="90"/>
    </xf>
    <xf numFmtId="0" fontId="0" fillId="0" borderId="23" xfId="0" applyBorder="1" applyAlignment="1">
      <alignment horizontal="left" vertical="center" textRotation="90"/>
    </xf>
    <xf numFmtId="0" fontId="1" fillId="6" borderId="20" xfId="0" applyFont="1" applyFill="1" applyBorder="1" applyAlignment="1">
      <alignment horizontal="left"/>
    </xf>
    <xf numFmtId="0" fontId="1" fillId="6" borderId="24" xfId="0" applyFont="1" applyFill="1" applyBorder="1" applyAlignment="1">
      <alignment horizontal="left"/>
    </xf>
    <xf numFmtId="0" fontId="1" fillId="6" borderId="18" xfId="0" applyFont="1" applyFill="1" applyBorder="1" applyAlignment="1">
      <alignment horizontal="left"/>
    </xf>
    <xf numFmtId="0" fontId="1" fillId="6" borderId="19" xfId="0" applyFont="1" applyFill="1" applyBorder="1" applyAlignment="1">
      <alignment horizontal="left"/>
    </xf>
    <xf numFmtId="0" fontId="1" fillId="6" borderId="21" xfId="0" applyFont="1" applyFill="1" applyBorder="1" applyAlignment="1">
      <alignment horizontal="left"/>
    </xf>
    <xf numFmtId="0" fontId="1" fillId="6" borderId="0" xfId="0" applyFont="1" applyFill="1" applyAlignment="1">
      <alignment horizontal="left"/>
    </xf>
    <xf numFmtId="0" fontId="0" fillId="0" borderId="0" xfId="0" applyAlignment="1">
      <alignment horizontal="center"/>
    </xf>
    <xf numFmtId="0" fontId="0" fillId="0" borderId="13" xfId="0" applyBorder="1" applyAlignment="1">
      <alignment horizontal="left"/>
    </xf>
    <xf numFmtId="0" fontId="0" fillId="0" borderId="14" xfId="0" applyBorder="1" applyAlignment="1">
      <alignment horizontal="left"/>
    </xf>
    <xf numFmtId="0" fontId="0" fillId="0" borderId="20" xfId="0" applyBorder="1" applyAlignment="1">
      <alignment horizontal="center"/>
    </xf>
    <xf numFmtId="0" fontId="0" fillId="0" borderId="24" xfId="0" applyBorder="1" applyAlignment="1">
      <alignment horizontal="center"/>
    </xf>
    <xf numFmtId="0" fontId="0" fillId="0" borderId="4" xfId="0" applyBorder="1" applyAlignment="1">
      <alignment horizontal="center"/>
    </xf>
    <xf numFmtId="0" fontId="6" fillId="0" borderId="16" xfId="0" applyFont="1" applyBorder="1" applyAlignment="1">
      <alignment horizontal="left"/>
    </xf>
    <xf numFmtId="0" fontId="6" fillId="0" borderId="17" xfId="0" applyFont="1" applyBorder="1" applyAlignment="1">
      <alignment horizontal="left"/>
    </xf>
    <xf numFmtId="0" fontId="6" fillId="0" borderId="11" xfId="0" applyFont="1" applyBorder="1" applyAlignment="1">
      <alignment horizontal="left"/>
    </xf>
    <xf numFmtId="0" fontId="1" fillId="4" borderId="23" xfId="0" applyFont="1" applyFill="1" applyBorder="1" applyAlignment="1">
      <alignment horizontal="left" wrapText="1"/>
    </xf>
    <xf numFmtId="0" fontId="1" fillId="4" borderId="22" xfId="0" applyFont="1" applyFill="1" applyBorder="1" applyAlignment="1">
      <alignment horizontal="left" wrapText="1"/>
    </xf>
    <xf numFmtId="0" fontId="1" fillId="4" borderId="6" xfId="0" applyFont="1" applyFill="1" applyBorder="1" applyAlignment="1">
      <alignment horizontal="left" wrapText="1"/>
    </xf>
    <xf numFmtId="0" fontId="3" fillId="0" borderId="0" xfId="0" applyFont="1"/>
    <xf numFmtId="0" fontId="1" fillId="4" borderId="46" xfId="0" applyFont="1" applyFill="1" applyBorder="1" applyAlignment="1">
      <alignment horizontal="left"/>
    </xf>
    <xf numFmtId="0" fontId="1" fillId="4" borderId="19" xfId="0" applyFont="1" applyFill="1" applyBorder="1" applyAlignment="1">
      <alignment horizontal="left"/>
    </xf>
    <xf numFmtId="0" fontId="1" fillId="4" borderId="35" xfId="0" applyFont="1" applyFill="1" applyBorder="1" applyAlignment="1">
      <alignment horizontal="left"/>
    </xf>
    <xf numFmtId="0" fontId="1" fillId="4" borderId="49" xfId="0" applyFont="1" applyFill="1" applyBorder="1" applyAlignment="1">
      <alignment horizontal="center" vertical="center" textRotation="90" wrapText="1"/>
    </xf>
    <xf numFmtId="0" fontId="1" fillId="4" borderId="50" xfId="0" applyFont="1" applyFill="1" applyBorder="1" applyAlignment="1">
      <alignment horizontal="center" vertical="center" textRotation="90" wrapText="1"/>
    </xf>
    <xf numFmtId="0" fontId="1" fillId="4" borderId="41" xfId="0" applyFont="1" applyFill="1" applyBorder="1" applyAlignment="1">
      <alignment horizontal="center" vertical="center" textRotation="90" wrapText="1"/>
    </xf>
    <xf numFmtId="0" fontId="0" fillId="0" borderId="46" xfId="0" applyBorder="1" applyAlignment="1">
      <alignment horizontal="left"/>
    </xf>
    <xf numFmtId="0" fontId="0" fillId="0" borderId="35" xfId="0" applyBorder="1" applyAlignment="1">
      <alignment horizontal="left"/>
    </xf>
    <xf numFmtId="0" fontId="1" fillId="0" borderId="46" xfId="0" applyFont="1" applyBorder="1" applyAlignment="1">
      <alignment horizontal="left" vertical="center"/>
    </xf>
    <xf numFmtId="0" fontId="1" fillId="0" borderId="19" xfId="0" applyFont="1" applyBorder="1" applyAlignment="1">
      <alignment horizontal="left" vertical="center"/>
    </xf>
    <xf numFmtId="0" fontId="1" fillId="0" borderId="35" xfId="0" applyFont="1" applyBorder="1" applyAlignment="1">
      <alignment horizontal="left" vertical="center"/>
    </xf>
    <xf numFmtId="0" fontId="11" fillId="0" borderId="26" xfId="0" applyFont="1" applyBorder="1" applyAlignment="1">
      <alignment horizontal="left"/>
    </xf>
    <xf numFmtId="0" fontId="1" fillId="4" borderId="49" xfId="0" applyFont="1" applyFill="1" applyBorder="1" applyAlignment="1">
      <alignment horizontal="center" vertical="center" textRotation="90"/>
    </xf>
    <xf numFmtId="0" fontId="1" fillId="4" borderId="50" xfId="0" applyFont="1" applyFill="1" applyBorder="1" applyAlignment="1">
      <alignment horizontal="center" vertical="center" textRotation="90"/>
    </xf>
    <xf numFmtId="0" fontId="1" fillId="4" borderId="41" xfId="0" applyFont="1" applyFill="1" applyBorder="1" applyAlignment="1">
      <alignment horizontal="center" vertical="center" textRotation="90"/>
    </xf>
    <xf numFmtId="0" fontId="4" fillId="4" borderId="56" xfId="0" applyFont="1" applyFill="1" applyBorder="1" applyAlignment="1">
      <alignment horizontal="center" vertical="center" wrapText="1"/>
    </xf>
    <xf numFmtId="0" fontId="4" fillId="4" borderId="50" xfId="0" applyFont="1" applyFill="1" applyBorder="1" applyAlignment="1">
      <alignment horizontal="center" vertical="center" wrapText="1"/>
    </xf>
    <xf numFmtId="0" fontId="4" fillId="4" borderId="55" xfId="0" applyFont="1" applyFill="1" applyBorder="1" applyAlignment="1">
      <alignment horizontal="center" vertical="center" wrapText="1"/>
    </xf>
    <xf numFmtId="0" fontId="4" fillId="4" borderId="59" xfId="0" applyFont="1" applyFill="1" applyBorder="1" applyAlignment="1">
      <alignment horizontal="center" vertical="center" wrapText="1"/>
    </xf>
    <xf numFmtId="0" fontId="4" fillId="4" borderId="78" xfId="0" applyFont="1" applyFill="1" applyBorder="1" applyAlignment="1">
      <alignment horizontal="center" vertical="center" wrapText="1"/>
    </xf>
    <xf numFmtId="0" fontId="4" fillId="4" borderId="41" xfId="0" applyFont="1" applyFill="1" applyBorder="1" applyAlignment="1">
      <alignment horizontal="center" vertical="center" wrapText="1"/>
    </xf>
    <xf numFmtId="0" fontId="29" fillId="0" borderId="0" xfId="0" applyFont="1" applyAlignment="1">
      <alignment horizontal="center"/>
    </xf>
    <xf numFmtId="0" fontId="28" fillId="0" borderId="0" xfId="0" applyFont="1" applyAlignment="1">
      <alignment horizontal="left"/>
    </xf>
    <xf numFmtId="0" fontId="33" fillId="7" borderId="56" xfId="0" applyFont="1" applyFill="1" applyBorder="1" applyAlignment="1">
      <alignment horizontal="center" vertical="center" wrapText="1"/>
    </xf>
    <xf numFmtId="0" fontId="33" fillId="7" borderId="41" xfId="0" applyFont="1" applyFill="1" applyBorder="1" applyAlignment="1">
      <alignment horizontal="center" vertical="center" wrapText="1"/>
    </xf>
    <xf numFmtId="0" fontId="33" fillId="7" borderId="55" xfId="0" applyFont="1" applyFill="1" applyBorder="1" applyAlignment="1">
      <alignment horizontal="center" vertical="center" wrapText="1"/>
    </xf>
    <xf numFmtId="0" fontId="33" fillId="7" borderId="52" xfId="0" applyFont="1" applyFill="1" applyBorder="1" applyAlignment="1">
      <alignment horizontal="center" vertical="center" wrapText="1"/>
    </xf>
    <xf numFmtId="37" fontId="33" fillId="7" borderId="74" xfId="0" applyNumberFormat="1" applyFont="1" applyFill="1" applyBorder="1" applyAlignment="1">
      <alignment horizontal="left"/>
    </xf>
    <xf numFmtId="37" fontId="33" fillId="7" borderId="51" xfId="0" applyNumberFormat="1" applyFont="1" applyFill="1" applyBorder="1" applyAlignment="1">
      <alignment horizontal="left"/>
    </xf>
    <xf numFmtId="0" fontId="33" fillId="7" borderId="58" xfId="0" applyFont="1" applyFill="1" applyBorder="1" applyAlignment="1">
      <alignment horizontal="center" vertical="center" wrapText="1"/>
    </xf>
    <xf numFmtId="0" fontId="33" fillId="7" borderId="53" xfId="0" applyFont="1" applyFill="1" applyBorder="1" applyAlignment="1">
      <alignment horizontal="center" vertical="center" wrapText="1"/>
    </xf>
    <xf numFmtId="0" fontId="33" fillId="7" borderId="13" xfId="0" applyFont="1" applyFill="1" applyBorder="1" applyAlignment="1">
      <alignment horizontal="center"/>
    </xf>
    <xf numFmtId="0" fontId="33" fillId="7" borderId="84" xfId="0" applyFont="1" applyFill="1" applyBorder="1" applyAlignment="1">
      <alignment horizontal="center"/>
    </xf>
    <xf numFmtId="0" fontId="33" fillId="7" borderId="58" xfId="2" applyFont="1" applyFill="1" applyBorder="1" applyAlignment="1">
      <alignment horizontal="center" vertical="center"/>
    </xf>
    <xf numFmtId="0" fontId="33" fillId="7" borderId="74" xfId="2" applyFont="1" applyFill="1" applyBorder="1" applyAlignment="1">
      <alignment horizontal="center" vertical="center"/>
    </xf>
    <xf numFmtId="0" fontId="33" fillId="7" borderId="55" xfId="2" applyFont="1" applyFill="1" applyBorder="1" applyAlignment="1">
      <alignment horizontal="center" vertical="center" wrapText="1"/>
    </xf>
    <xf numFmtId="0" fontId="33" fillId="7" borderId="78" xfId="2"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4" borderId="49" xfId="0" applyFont="1" applyFill="1" applyBorder="1" applyAlignment="1">
      <alignment horizontal="center" vertical="center" wrapText="1"/>
    </xf>
    <xf numFmtId="0" fontId="1" fillId="4" borderId="50" xfId="0" applyFont="1" applyFill="1" applyBorder="1" applyAlignment="1">
      <alignment horizontal="center" vertical="center" wrapText="1"/>
    </xf>
    <xf numFmtId="0" fontId="1" fillId="4" borderId="41" xfId="0" applyFont="1" applyFill="1" applyBorder="1" applyAlignment="1">
      <alignment horizontal="center" vertical="center" wrapText="1"/>
    </xf>
    <xf numFmtId="0" fontId="29" fillId="0" borderId="0" xfId="0" applyFont="1" applyAlignment="1">
      <alignment horizontal="left"/>
    </xf>
    <xf numFmtId="0" fontId="1" fillId="4" borderId="41" xfId="0" applyFont="1" applyFill="1" applyBorder="1" applyAlignment="1">
      <alignment horizontal="center" vertical="center"/>
    </xf>
    <xf numFmtId="0" fontId="1" fillId="0" borderId="22" xfId="0" applyFont="1" applyBorder="1" applyAlignment="1">
      <alignment horizontal="left"/>
    </xf>
    <xf numFmtId="0" fontId="1" fillId="4" borderId="58" xfId="0" applyFont="1" applyFill="1" applyBorder="1" applyAlignment="1">
      <alignment horizontal="center" vertical="center" wrapText="1"/>
    </xf>
    <xf numFmtId="0" fontId="1" fillId="4" borderId="54" xfId="0" applyFont="1" applyFill="1" applyBorder="1" applyAlignment="1">
      <alignment horizontal="center" vertical="center"/>
    </xf>
    <xf numFmtId="0" fontId="1" fillId="4" borderId="53" xfId="0" applyFont="1" applyFill="1" applyBorder="1" applyAlignment="1">
      <alignment horizontal="center" vertical="center"/>
    </xf>
    <xf numFmtId="0" fontId="1" fillId="4" borderId="57" xfId="0" applyFont="1" applyFill="1" applyBorder="1" applyAlignment="1">
      <alignment horizontal="center" vertical="center" wrapText="1"/>
    </xf>
    <xf numFmtId="0" fontId="1" fillId="4" borderId="61"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62" xfId="0" applyFont="1" applyFill="1" applyBorder="1" applyAlignment="1">
      <alignment horizontal="center" vertical="center"/>
    </xf>
    <xf numFmtId="0" fontId="1" fillId="4" borderId="56" xfId="0" applyFont="1" applyFill="1" applyBorder="1" applyAlignment="1">
      <alignment horizontal="center" vertical="center" wrapText="1"/>
    </xf>
    <xf numFmtId="0" fontId="1" fillId="4" borderId="57" xfId="0" applyFont="1" applyFill="1" applyBorder="1" applyAlignment="1">
      <alignment horizontal="center" vertical="center"/>
    </xf>
    <xf numFmtId="0" fontId="1" fillId="4" borderId="24" xfId="0" applyFont="1" applyFill="1" applyBorder="1" applyAlignment="1">
      <alignment horizontal="center" vertical="center"/>
    </xf>
    <xf numFmtId="0" fontId="1" fillId="4" borderId="26" xfId="0" applyFont="1" applyFill="1" applyBorder="1" applyAlignment="1">
      <alignment horizontal="center" vertical="center"/>
    </xf>
    <xf numFmtId="0" fontId="1" fillId="4" borderId="55" xfId="0" applyFont="1" applyFill="1" applyBorder="1" applyAlignment="1">
      <alignment horizontal="center" vertical="center" wrapText="1"/>
    </xf>
    <xf numFmtId="0" fontId="1" fillId="4" borderId="59" xfId="0" applyFont="1" applyFill="1" applyBorder="1" applyAlignment="1">
      <alignment horizontal="center" vertical="center" wrapText="1"/>
    </xf>
    <xf numFmtId="0" fontId="1" fillId="4" borderId="52" xfId="0" applyFont="1" applyFill="1" applyBorder="1" applyAlignment="1">
      <alignment horizontal="center" vertical="center" wrapText="1"/>
    </xf>
    <xf numFmtId="0" fontId="29" fillId="0" borderId="36" xfId="0" applyFont="1" applyBorder="1" applyAlignment="1">
      <alignment horizontal="left" vertical="center" wrapText="1"/>
    </xf>
    <xf numFmtId="0" fontId="33" fillId="7" borderId="56" xfId="0" applyFont="1" applyFill="1" applyBorder="1" applyAlignment="1">
      <alignment horizontal="center" vertical="center"/>
    </xf>
    <xf numFmtId="0" fontId="29" fillId="0" borderId="43" xfId="0" applyFont="1" applyBorder="1" applyAlignment="1">
      <alignment horizontal="center" vertical="center" textRotation="90"/>
    </xf>
    <xf numFmtId="0" fontId="29" fillId="0" borderId="48" xfId="0" applyFont="1" applyBorder="1" applyAlignment="1">
      <alignment horizontal="center" vertical="center" textRotation="90"/>
    </xf>
    <xf numFmtId="0" fontId="27" fillId="5" borderId="36" xfId="0" applyFont="1" applyFill="1" applyBorder="1" applyAlignment="1">
      <alignment horizontal="left" vertical="center"/>
    </xf>
    <xf numFmtId="37" fontId="27" fillId="7" borderId="34" xfId="0" applyNumberFormat="1" applyFont="1" applyFill="1" applyBorder="1" applyAlignment="1">
      <alignment horizontal="right" vertical="center"/>
    </xf>
    <xf numFmtId="0" fontId="27" fillId="0" borderId="36" xfId="0" applyFont="1" applyBorder="1" applyAlignment="1">
      <alignment horizontal="left" vertical="center"/>
    </xf>
    <xf numFmtId="0" fontId="29" fillId="0" borderId="46" xfId="0" applyFont="1" applyBorder="1" applyAlignment="1">
      <alignment horizontal="left" vertical="center" wrapText="1"/>
    </xf>
    <xf numFmtId="0" fontId="29" fillId="0" borderId="19" xfId="0" applyFont="1" applyBorder="1" applyAlignment="1">
      <alignment horizontal="left" vertical="center" wrapText="1"/>
    </xf>
    <xf numFmtId="0" fontId="27" fillId="0" borderId="19" xfId="0" applyFont="1" applyBorder="1" applyAlignment="1">
      <alignment vertical="center"/>
    </xf>
    <xf numFmtId="0" fontId="27" fillId="0" borderId="35" xfId="0" applyFont="1" applyBorder="1" applyAlignment="1">
      <alignment vertical="center"/>
    </xf>
    <xf numFmtId="37" fontId="27" fillId="7" borderId="71" xfId="0" applyNumberFormat="1" applyFont="1" applyFill="1" applyBorder="1" applyAlignment="1">
      <alignment horizontal="right" vertical="center"/>
    </xf>
    <xf numFmtId="37" fontId="27" fillId="7" borderId="59" xfId="0" applyNumberFormat="1" applyFont="1" applyFill="1" applyBorder="1" applyAlignment="1">
      <alignment horizontal="right" vertical="center"/>
    </xf>
    <xf numFmtId="37" fontId="27" fillId="7" borderId="52" xfId="0" applyNumberFormat="1" applyFont="1" applyFill="1" applyBorder="1" applyAlignment="1">
      <alignment horizontal="right" vertical="center"/>
    </xf>
    <xf numFmtId="0" fontId="29" fillId="5" borderId="36" xfId="0" applyFont="1" applyFill="1" applyBorder="1" applyAlignment="1">
      <alignment horizontal="left" vertical="center"/>
    </xf>
    <xf numFmtId="0" fontId="27" fillId="5" borderId="36" xfId="0" applyFont="1" applyFill="1" applyBorder="1" applyAlignment="1">
      <alignment horizontal="left" vertical="center" wrapText="1"/>
    </xf>
    <xf numFmtId="0" fontId="29" fillId="0" borderId="36" xfId="0" applyFont="1" applyBorder="1" applyAlignment="1">
      <alignment horizontal="left" vertical="center"/>
    </xf>
    <xf numFmtId="0" fontId="27" fillId="0" borderId="36" xfId="0" quotePrefix="1" applyFont="1" applyBorder="1" applyAlignment="1">
      <alignment horizontal="left" vertical="center"/>
    </xf>
    <xf numFmtId="0" fontId="29" fillId="5" borderId="36" xfId="0" applyFont="1" applyFill="1" applyBorder="1" applyAlignment="1">
      <alignment horizontal="left" vertical="center" wrapText="1"/>
    </xf>
    <xf numFmtId="0" fontId="27" fillId="0" borderId="36" xfId="0" applyFont="1" applyBorder="1" applyAlignment="1">
      <alignment horizontal="left" vertical="center" wrapText="1"/>
    </xf>
    <xf numFmtId="37" fontId="27" fillId="7" borderId="77" xfId="0" applyNumberFormat="1" applyFont="1" applyFill="1" applyBorder="1" applyAlignment="1">
      <alignment horizontal="right" vertical="center"/>
    </xf>
    <xf numFmtId="0" fontId="27" fillId="0" borderId="38" xfId="0" applyFont="1" applyBorder="1" applyAlignment="1">
      <alignment horizontal="left" vertical="center"/>
    </xf>
    <xf numFmtId="0" fontId="33" fillId="7" borderId="36" xfId="0" quotePrefix="1" applyFont="1" applyFill="1" applyBorder="1" applyAlignment="1">
      <alignment horizontal="left" vertical="center"/>
    </xf>
    <xf numFmtId="0" fontId="33" fillId="7" borderId="36" xfId="0" applyFont="1" applyFill="1" applyBorder="1" applyAlignment="1">
      <alignment horizontal="left" vertical="center"/>
    </xf>
    <xf numFmtId="0" fontId="27" fillId="0" borderId="36" xfId="0" applyFont="1" applyBorder="1" applyAlignment="1">
      <alignment horizontal="right" vertical="center"/>
    </xf>
    <xf numFmtId="0" fontId="29" fillId="5" borderId="44" xfId="0" applyFont="1" applyFill="1" applyBorder="1" applyAlignment="1">
      <alignment horizontal="left" vertical="center" wrapText="1"/>
    </xf>
    <xf numFmtId="0" fontId="29" fillId="5" borderId="44" xfId="0" applyFont="1" applyFill="1" applyBorder="1" applyAlignment="1">
      <alignment horizontal="left" vertical="center"/>
    </xf>
    <xf numFmtId="0" fontId="27" fillId="0" borderId="36" xfId="0" quotePrefix="1" applyFont="1" applyBorder="1" applyAlignment="1">
      <alignment horizontal="left" vertical="center" wrapText="1"/>
    </xf>
    <xf numFmtId="0" fontId="27" fillId="0" borderId="0" xfId="0" applyFont="1" applyAlignment="1">
      <alignment horizontal="left" vertical="top" wrapText="1"/>
    </xf>
    <xf numFmtId="0" fontId="27" fillId="0" borderId="0" xfId="0" applyFont="1" applyAlignment="1">
      <alignment horizontal="left" vertical="top"/>
    </xf>
    <xf numFmtId="0" fontId="33" fillId="7" borderId="36" xfId="0" applyFont="1" applyFill="1" applyBorder="1" applyAlignment="1">
      <alignment horizontal="left" vertical="center" wrapText="1"/>
    </xf>
    <xf numFmtId="0" fontId="33" fillId="7" borderId="44" xfId="0" applyFont="1" applyFill="1" applyBorder="1" applyAlignment="1">
      <alignment horizontal="left" vertical="center"/>
    </xf>
    <xf numFmtId="0" fontId="29" fillId="0" borderId="76" xfId="0" applyFont="1" applyBorder="1" applyAlignment="1">
      <alignment horizontal="center" vertical="center" textRotation="90"/>
    </xf>
    <xf numFmtId="0" fontId="33" fillId="7" borderId="48" xfId="0" applyFont="1" applyFill="1" applyBorder="1" applyAlignment="1">
      <alignment horizontal="center"/>
    </xf>
    <xf numFmtId="0" fontId="33" fillId="7" borderId="44" xfId="0" applyFont="1" applyFill="1" applyBorder="1" applyAlignment="1">
      <alignment horizontal="center"/>
    </xf>
    <xf numFmtId="0" fontId="39" fillId="0" borderId="0" xfId="0" applyFont="1" applyAlignment="1">
      <alignment horizontal="left"/>
    </xf>
    <xf numFmtId="0" fontId="37" fillId="7" borderId="76" xfId="0" applyFont="1" applyFill="1" applyBorder="1" applyAlignment="1">
      <alignment horizontal="center" vertical="center"/>
    </xf>
    <xf numFmtId="0" fontId="37" fillId="7" borderId="43" xfId="0" applyFont="1" applyFill="1" applyBorder="1" applyAlignment="1">
      <alignment horizontal="center" vertical="center"/>
    </xf>
    <xf numFmtId="0" fontId="37" fillId="7" borderId="38" xfId="0" applyFont="1" applyFill="1" applyBorder="1" applyAlignment="1">
      <alignment horizontal="center" vertical="center" wrapText="1"/>
    </xf>
    <xf numFmtId="0" fontId="37" fillId="7" borderId="36" xfId="0" applyFont="1" applyFill="1" applyBorder="1" applyAlignment="1">
      <alignment horizontal="center" vertical="center"/>
    </xf>
    <xf numFmtId="0" fontId="37" fillId="7" borderId="38" xfId="0" applyFont="1" applyFill="1" applyBorder="1" applyAlignment="1">
      <alignment horizontal="center" vertical="center"/>
    </xf>
    <xf numFmtId="0" fontId="37" fillId="7" borderId="36" xfId="0" applyFont="1" applyFill="1" applyBorder="1" applyAlignment="1">
      <alignment horizontal="center" vertical="center" wrapText="1"/>
    </xf>
    <xf numFmtId="0" fontId="37" fillId="7" borderId="77" xfId="0" applyFont="1" applyFill="1" applyBorder="1" applyAlignment="1">
      <alignment horizontal="center" vertical="center" wrapText="1"/>
    </xf>
    <xf numFmtId="0" fontId="37" fillId="7" borderId="34" xfId="0" applyFont="1" applyFill="1" applyBorder="1" applyAlignment="1">
      <alignment horizontal="center" vertical="center"/>
    </xf>
    <xf numFmtId="0" fontId="8" fillId="0" borderId="0" xfId="0" applyFont="1" applyAlignment="1">
      <alignment vertical="top" wrapText="1"/>
    </xf>
    <xf numFmtId="0" fontId="10" fillId="0" borderId="0" xfId="0" applyFont="1" applyAlignment="1">
      <alignment wrapText="1"/>
    </xf>
    <xf numFmtId="0" fontId="8" fillId="0" borderId="46" xfId="0" applyFont="1" applyBorder="1" applyAlignment="1">
      <alignment vertical="center" wrapText="1"/>
    </xf>
    <xf numFmtId="0" fontId="8" fillId="0" borderId="19" xfId="0" applyFont="1" applyBorder="1" applyAlignment="1">
      <alignment vertical="center" wrapText="1"/>
    </xf>
    <xf numFmtId="0" fontId="10" fillId="0" borderId="12" xfId="0" applyFont="1" applyBorder="1" applyAlignment="1">
      <alignment vertical="center" wrapText="1"/>
    </xf>
    <xf numFmtId="0" fontId="8" fillId="0" borderId="0" xfId="0" applyFont="1" applyAlignment="1">
      <alignment vertical="center" wrapText="1"/>
    </xf>
    <xf numFmtId="0" fontId="10" fillId="0" borderId="5" xfId="0" applyFont="1" applyBorder="1" applyAlignment="1">
      <alignment vertical="center" wrapText="1"/>
    </xf>
    <xf numFmtId="0" fontId="8" fillId="0" borderId="22" xfId="0" applyFont="1" applyBorder="1" applyAlignment="1">
      <alignment vertical="center" wrapText="1"/>
    </xf>
    <xf numFmtId="0" fontId="10" fillId="0" borderId="6" xfId="0" applyFont="1" applyBorder="1" applyAlignment="1">
      <alignment vertical="center" wrapText="1"/>
    </xf>
    <xf numFmtId="0" fontId="9" fillId="3" borderId="13" xfId="0" quotePrefix="1" applyFont="1" applyFill="1" applyBorder="1" applyAlignment="1">
      <alignment horizontal="center" vertical="top" wrapText="1"/>
    </xf>
    <xf numFmtId="0" fontId="4" fillId="3" borderId="14" xfId="0" applyFont="1" applyFill="1" applyBorder="1" applyAlignment="1">
      <alignment wrapText="1"/>
    </xf>
    <xf numFmtId="0" fontId="4" fillId="3" borderId="15" xfId="0" applyFont="1" applyFill="1" applyBorder="1" applyAlignment="1">
      <alignment wrapText="1"/>
    </xf>
    <xf numFmtId="0" fontId="8" fillId="0" borderId="72" xfId="0" applyFont="1" applyBorder="1" applyAlignment="1">
      <alignment horizontal="justify" vertical="center" wrapText="1"/>
    </xf>
    <xf numFmtId="0" fontId="8" fillId="0" borderId="17" xfId="0" applyFont="1" applyBorder="1" applyAlignment="1">
      <alignment horizontal="justify" vertical="center" wrapText="1"/>
    </xf>
    <xf numFmtId="0" fontId="8" fillId="0" borderId="54" xfId="0" applyFont="1" applyBorder="1" applyAlignment="1">
      <alignment horizontal="center" vertical="center" textRotation="90" wrapText="1"/>
    </xf>
    <xf numFmtId="0" fontId="8" fillId="0" borderId="21" xfId="0" applyFont="1" applyBorder="1" applyAlignment="1">
      <alignment horizontal="center" vertical="center" textRotation="90" wrapText="1"/>
    </xf>
    <xf numFmtId="0" fontId="8" fillId="0" borderId="46" xfId="0" applyFont="1" applyBorder="1" applyAlignment="1">
      <alignment horizontal="justify" vertical="center" wrapText="1"/>
    </xf>
    <xf numFmtId="0" fontId="8" fillId="0" borderId="19" xfId="0" applyFont="1" applyBorder="1" applyAlignment="1">
      <alignment horizontal="justify" vertical="center" wrapText="1"/>
    </xf>
    <xf numFmtId="0" fontId="10" fillId="0" borderId="35" xfId="0" applyFont="1" applyBorder="1" applyAlignment="1">
      <alignment vertical="center" wrapText="1"/>
    </xf>
    <xf numFmtId="0" fontId="8" fillId="0" borderId="64" xfId="0" applyFont="1" applyBorder="1" applyAlignment="1">
      <alignment horizontal="justify" vertical="center" wrapText="1"/>
    </xf>
    <xf numFmtId="0" fontId="10" fillId="0" borderId="32" xfId="0" applyFont="1" applyBorder="1" applyAlignment="1">
      <alignment vertical="center" wrapText="1"/>
    </xf>
    <xf numFmtId="0" fontId="8" fillId="0" borderId="58" xfId="0" applyFont="1" applyBorder="1" applyAlignment="1">
      <alignment horizontal="center" vertical="center" textRotation="90" wrapText="1"/>
    </xf>
    <xf numFmtId="0" fontId="8" fillId="0" borderId="74" xfId="0" applyFont="1" applyBorder="1" applyAlignment="1">
      <alignment horizontal="center" vertical="center" textRotation="90" wrapText="1"/>
    </xf>
    <xf numFmtId="0" fontId="8" fillId="0" borderId="57" xfId="0" applyFont="1" applyBorder="1" applyAlignment="1">
      <alignment vertical="top" wrapText="1"/>
    </xf>
    <xf numFmtId="0" fontId="8" fillId="0" borderId="24" xfId="0" applyFont="1" applyBorder="1" applyAlignment="1">
      <alignment vertical="top" wrapText="1"/>
    </xf>
    <xf numFmtId="0" fontId="10" fillId="0" borderId="24" xfId="0" applyFont="1" applyBorder="1" applyAlignment="1">
      <alignment wrapText="1"/>
    </xf>
    <xf numFmtId="0" fontId="8" fillId="0" borderId="22" xfId="0" applyFont="1" applyBorder="1" applyAlignment="1">
      <alignment horizontal="left" vertical="center"/>
    </xf>
    <xf numFmtId="0" fontId="9" fillId="0" borderId="0" xfId="0" applyFont="1" applyAlignment="1">
      <alignment horizontal="center"/>
    </xf>
    <xf numFmtId="0" fontId="8" fillId="0" borderId="16" xfId="0" applyFont="1" applyBorder="1" applyAlignment="1">
      <alignment horizontal="left" vertical="center" wrapText="1"/>
    </xf>
    <xf numFmtId="0" fontId="8" fillId="0" borderId="17" xfId="0" applyFont="1" applyBorder="1" applyAlignment="1">
      <alignment horizontal="left" vertical="center" wrapText="1"/>
    </xf>
    <xf numFmtId="0" fontId="8" fillId="0" borderId="11" xfId="0" applyFont="1" applyBorder="1" applyAlignment="1">
      <alignment horizontal="left" vertical="center" wrapText="1"/>
    </xf>
    <xf numFmtId="167" fontId="23" fillId="6" borderId="34" xfId="1" applyNumberFormat="1" applyFont="1" applyFill="1" applyBorder="1" applyAlignment="1">
      <alignment horizontal="center" vertical="center"/>
    </xf>
    <xf numFmtId="3" fontId="0" fillId="6" borderId="88" xfId="0" applyNumberFormat="1" applyFill="1" applyBorder="1"/>
    <xf numFmtId="172" fontId="0" fillId="6" borderId="88" xfId="0" applyNumberFormat="1" applyFill="1" applyBorder="1"/>
    <xf numFmtId="167" fontId="54" fillId="6" borderId="45" xfId="1" applyNumberFormat="1" applyFont="1" applyFill="1" applyBorder="1" applyAlignment="1">
      <alignment horizontal="center" vertical="center"/>
    </xf>
    <xf numFmtId="167" fontId="54" fillId="6" borderId="34" xfId="1" applyNumberFormat="1" applyFont="1" applyFill="1" applyBorder="1" applyAlignment="1">
      <alignment horizontal="center" vertical="center"/>
    </xf>
    <xf numFmtId="165" fontId="54" fillId="6" borderId="34" xfId="1" applyFont="1" applyFill="1" applyBorder="1" applyAlignment="1">
      <alignment horizontal="left" vertical="center"/>
    </xf>
    <xf numFmtId="165" fontId="54" fillId="6" borderId="77" xfId="1" applyFont="1" applyFill="1" applyBorder="1" applyAlignment="1">
      <alignment horizontal="center"/>
    </xf>
    <xf numFmtId="165" fontId="54" fillId="6" borderId="36" xfId="1" applyFont="1" applyFill="1" applyBorder="1" applyAlignment="1">
      <alignment vertical="center"/>
    </xf>
    <xf numFmtId="167" fontId="24" fillId="6" borderId="60" xfId="1" applyNumberFormat="1" applyFont="1" applyFill="1" applyBorder="1" applyAlignment="1">
      <alignment horizontal="center"/>
    </xf>
    <xf numFmtId="167" fontId="24" fillId="6" borderId="5" xfId="1" applyNumberFormat="1" applyFont="1" applyFill="1" applyBorder="1" applyAlignment="1">
      <alignment horizontal="center"/>
    </xf>
    <xf numFmtId="167" fontId="24" fillId="6" borderId="39" xfId="1" applyNumberFormat="1" applyFont="1" applyFill="1" applyBorder="1" applyAlignment="1">
      <alignment horizontal="center"/>
    </xf>
    <xf numFmtId="167" fontId="24" fillId="6" borderId="27" xfId="1" applyNumberFormat="1" applyFont="1" applyFill="1" applyBorder="1" applyAlignment="1">
      <alignment horizontal="center"/>
    </xf>
    <xf numFmtId="10" fontId="24" fillId="6" borderId="46" xfId="0" applyNumberFormat="1" applyFont="1" applyFill="1" applyBorder="1" applyAlignment="1">
      <alignment horizontal="center" vertical="center"/>
    </xf>
    <xf numFmtId="10" fontId="24" fillId="6" borderId="35" xfId="0" applyNumberFormat="1" applyFont="1" applyFill="1" applyBorder="1" applyAlignment="1">
      <alignment horizontal="center" vertical="center"/>
    </xf>
    <xf numFmtId="10" fontId="21" fillId="6" borderId="46" xfId="0" applyNumberFormat="1" applyFont="1" applyFill="1" applyBorder="1" applyAlignment="1">
      <alignment vertical="center"/>
    </xf>
    <xf numFmtId="10" fontId="21" fillId="6" borderId="35" xfId="0" applyNumberFormat="1" applyFont="1" applyFill="1" applyBorder="1" applyAlignment="1">
      <alignment vertical="center"/>
    </xf>
  </cellXfs>
  <cellStyles count="20">
    <cellStyle name="Comma" xfId="1" builtinId="3"/>
    <cellStyle name="Comma 2" xfId="5" xr:uid="{00000000-0005-0000-0000-000001000000}"/>
    <cellStyle name="Comma 3" xfId="15" xr:uid="{00000000-0005-0000-0000-000002000000}"/>
    <cellStyle name="Comma 4" xfId="7" xr:uid="{00000000-0005-0000-0000-000003000000}"/>
    <cellStyle name="Comma 5" xfId="3" xr:uid="{00000000-0005-0000-0000-000004000000}"/>
    <cellStyle name="Comma 6" xfId="19" xr:uid="{00000000-0005-0000-0000-000005000000}"/>
    <cellStyle name="Currency 2" xfId="8" xr:uid="{00000000-0005-0000-0000-000006000000}"/>
    <cellStyle name="Normal 2" xfId="13" xr:uid="{00000000-0005-0000-0000-00000A000000}"/>
    <cellStyle name="Normal 2 2" xfId="2" xr:uid="{00000000-0005-0000-0000-00000B000000}"/>
    <cellStyle name="Normal 2 3" xfId="17" xr:uid="{00000000-0005-0000-0000-00000C000000}"/>
    <cellStyle name="Normal 3" xfId="4" xr:uid="{00000000-0005-0000-0000-00000D000000}"/>
    <cellStyle name="Normal 3 2" xfId="11" xr:uid="{00000000-0005-0000-0000-00000E000000}"/>
    <cellStyle name="Normal 4" xfId="18" xr:uid="{00000000-0005-0000-0000-00000F000000}"/>
    <cellStyle name="Normal 57" xfId="14" xr:uid="{00000000-0005-0000-0000-000010000000}"/>
    <cellStyle name="Normal_SHEET 2" xfId="10" xr:uid="{00000000-0005-0000-0000-000011000000}"/>
    <cellStyle name="Percent" xfId="9" builtinId="5"/>
    <cellStyle name="Percent 2" xfId="12" xr:uid="{00000000-0005-0000-0000-000013000000}"/>
    <cellStyle name="ارتباط تشعبي" xfId="6" builtinId="8"/>
    <cellStyle name="خلية مرتبطة" xfId="16" builtinId="24"/>
    <cellStyle name="عادي" xfId="0" builtinId="0"/>
  </cellStyles>
  <dxfs count="37">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66" formatCode=";;;"/>
    </dxf>
    <dxf>
      <numFmt numFmtId="173" formatCode="#,##0_);\(#,##0\)"/>
    </dxf>
    <dxf>
      <numFmt numFmtId="166" formatCode=";;;"/>
    </dxf>
    <dxf>
      <numFmt numFmtId="173" formatCode="#,##0_);\(#,##0\)"/>
    </dxf>
    <dxf>
      <numFmt numFmtId="166" formatCode=";;;"/>
    </dxf>
    <dxf>
      <numFmt numFmtId="173" formatCode="#,##0_);\(#,##0\)"/>
    </dxf>
    <dxf>
      <numFmt numFmtId="166" formatCode=";;;"/>
    </dxf>
    <dxf>
      <numFmt numFmtId="166" formatCode=";;;"/>
    </dxf>
    <dxf>
      <numFmt numFmtId="166" formatCode=";;;"/>
    </dxf>
    <dxf>
      <numFmt numFmtId="173" formatCode="#,##0_);\(#,##0\)"/>
    </dxf>
    <dxf>
      <numFmt numFmtId="166" formatCode=";;;"/>
    </dxf>
    <dxf>
      <numFmt numFmtId="173" formatCode="#,##0_);\(#,##0\)"/>
    </dxf>
    <dxf>
      <numFmt numFmtId="166" formatCode=";;;"/>
    </dxf>
  </dxfs>
  <tableStyles count="0" defaultTableStyle="TableStyleMedium2" defaultPivotStyle="PivotStyleLight16"/>
  <colors>
    <mruColors>
      <color rgb="FF3C505C"/>
      <color rgb="FF4E988C"/>
      <color rgb="FF2D414B"/>
      <color rgb="FF006600"/>
      <color rgb="FF33CCCC"/>
      <color rgb="FFCC9900"/>
      <color rgb="FF008000"/>
      <color rgb="FFCCCC00"/>
      <color rgb="FFD9D9D9"/>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externalLink" Target="externalLinks/externalLink27.xml"/><Relationship Id="rId63" Type="http://schemas.openxmlformats.org/officeDocument/2006/relationships/externalLink" Target="externalLinks/externalLink35.xml"/><Relationship Id="rId68" Type="http://schemas.openxmlformats.org/officeDocument/2006/relationships/externalLink" Target="externalLinks/externalLink40.xml"/><Relationship Id="rId76" Type="http://schemas.openxmlformats.org/officeDocument/2006/relationships/externalLink" Target="externalLinks/externalLink48.xml"/><Relationship Id="rId84" Type="http://schemas.openxmlformats.org/officeDocument/2006/relationships/externalLink" Target="externalLinks/externalLink56.xml"/><Relationship Id="rId89" Type="http://schemas.openxmlformats.org/officeDocument/2006/relationships/externalLink" Target="externalLinks/externalLink61.xml"/><Relationship Id="rId97"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43.xml"/><Relationship Id="rId92" Type="http://schemas.openxmlformats.org/officeDocument/2006/relationships/externalLink" Target="externalLinks/externalLink6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externalLink" Target="externalLinks/externalLink25.xml"/><Relationship Id="rId58" Type="http://schemas.openxmlformats.org/officeDocument/2006/relationships/externalLink" Target="externalLinks/externalLink30.xml"/><Relationship Id="rId66" Type="http://schemas.openxmlformats.org/officeDocument/2006/relationships/externalLink" Target="externalLinks/externalLink38.xml"/><Relationship Id="rId74" Type="http://schemas.openxmlformats.org/officeDocument/2006/relationships/externalLink" Target="externalLinks/externalLink46.xml"/><Relationship Id="rId79" Type="http://schemas.openxmlformats.org/officeDocument/2006/relationships/externalLink" Target="externalLinks/externalLink51.xml"/><Relationship Id="rId87" Type="http://schemas.openxmlformats.org/officeDocument/2006/relationships/externalLink" Target="externalLinks/externalLink59.xml"/><Relationship Id="rId5" Type="http://schemas.openxmlformats.org/officeDocument/2006/relationships/worksheet" Target="worksheets/sheet5.xml"/><Relationship Id="rId61" Type="http://schemas.openxmlformats.org/officeDocument/2006/relationships/externalLink" Target="externalLinks/externalLink33.xml"/><Relationship Id="rId82" Type="http://schemas.openxmlformats.org/officeDocument/2006/relationships/externalLink" Target="externalLinks/externalLink54.xml"/><Relationship Id="rId90" Type="http://schemas.openxmlformats.org/officeDocument/2006/relationships/externalLink" Target="externalLinks/externalLink62.xml"/><Relationship Id="rId95"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56" Type="http://schemas.openxmlformats.org/officeDocument/2006/relationships/externalLink" Target="externalLinks/externalLink28.xml"/><Relationship Id="rId64" Type="http://schemas.openxmlformats.org/officeDocument/2006/relationships/externalLink" Target="externalLinks/externalLink36.xml"/><Relationship Id="rId69" Type="http://schemas.openxmlformats.org/officeDocument/2006/relationships/externalLink" Target="externalLinks/externalLink41.xml"/><Relationship Id="rId77" Type="http://schemas.openxmlformats.org/officeDocument/2006/relationships/externalLink" Target="externalLinks/externalLink49.xml"/><Relationship Id="rId8" Type="http://schemas.openxmlformats.org/officeDocument/2006/relationships/worksheet" Target="worksheets/sheet8.xml"/><Relationship Id="rId51" Type="http://schemas.openxmlformats.org/officeDocument/2006/relationships/externalLink" Target="externalLinks/externalLink23.xml"/><Relationship Id="rId72" Type="http://schemas.openxmlformats.org/officeDocument/2006/relationships/externalLink" Target="externalLinks/externalLink44.xml"/><Relationship Id="rId80" Type="http://schemas.openxmlformats.org/officeDocument/2006/relationships/externalLink" Target="externalLinks/externalLink52.xml"/><Relationship Id="rId85" Type="http://schemas.openxmlformats.org/officeDocument/2006/relationships/externalLink" Target="externalLinks/externalLink57.xml"/><Relationship Id="rId93" Type="http://schemas.openxmlformats.org/officeDocument/2006/relationships/externalLink" Target="externalLinks/externalLink6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59" Type="http://schemas.openxmlformats.org/officeDocument/2006/relationships/externalLink" Target="externalLinks/externalLink31.xml"/><Relationship Id="rId67" Type="http://schemas.openxmlformats.org/officeDocument/2006/relationships/externalLink" Target="externalLinks/externalLink39.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externalLink" Target="externalLinks/externalLink26.xml"/><Relationship Id="rId62" Type="http://schemas.openxmlformats.org/officeDocument/2006/relationships/externalLink" Target="externalLinks/externalLink34.xml"/><Relationship Id="rId70" Type="http://schemas.openxmlformats.org/officeDocument/2006/relationships/externalLink" Target="externalLinks/externalLink42.xml"/><Relationship Id="rId75" Type="http://schemas.openxmlformats.org/officeDocument/2006/relationships/externalLink" Target="externalLinks/externalLink47.xml"/><Relationship Id="rId83" Type="http://schemas.openxmlformats.org/officeDocument/2006/relationships/externalLink" Target="externalLinks/externalLink55.xml"/><Relationship Id="rId88" Type="http://schemas.openxmlformats.org/officeDocument/2006/relationships/externalLink" Target="externalLinks/externalLink60.xml"/><Relationship Id="rId91" Type="http://schemas.openxmlformats.org/officeDocument/2006/relationships/externalLink" Target="externalLinks/externalLink63.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 Id="rId57" Type="http://schemas.openxmlformats.org/officeDocument/2006/relationships/externalLink" Target="externalLinks/externalLink29.xml"/><Relationship Id="rId10" Type="http://schemas.openxmlformats.org/officeDocument/2006/relationships/worksheet" Target="worksheets/sheet10.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externalLink" Target="externalLinks/externalLink24.xml"/><Relationship Id="rId60" Type="http://schemas.openxmlformats.org/officeDocument/2006/relationships/externalLink" Target="externalLinks/externalLink32.xml"/><Relationship Id="rId65" Type="http://schemas.openxmlformats.org/officeDocument/2006/relationships/externalLink" Target="externalLinks/externalLink37.xml"/><Relationship Id="rId73" Type="http://schemas.openxmlformats.org/officeDocument/2006/relationships/externalLink" Target="externalLinks/externalLink45.xml"/><Relationship Id="rId78" Type="http://schemas.openxmlformats.org/officeDocument/2006/relationships/externalLink" Target="externalLinks/externalLink50.xml"/><Relationship Id="rId81" Type="http://schemas.openxmlformats.org/officeDocument/2006/relationships/externalLink" Target="externalLinks/externalLink53.xml"/><Relationship Id="rId86" Type="http://schemas.openxmlformats.org/officeDocument/2006/relationships/externalLink" Target="externalLinks/externalLink58.xml"/><Relationship Id="rId9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checked="Checked"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checked="Checked"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333375</xdr:colOff>
          <xdr:row>70</xdr:row>
          <xdr:rowOff>114300</xdr:rowOff>
        </xdr:from>
        <xdr:to>
          <xdr:col>10</xdr:col>
          <xdr:colOff>190500</xdr:colOff>
          <xdr:row>74</xdr:row>
          <xdr:rowOff>47625</xdr:rowOff>
        </xdr:to>
        <xdr:sp macro="" textlink="">
          <xdr:nvSpPr>
            <xdr:cNvPr id="85001" name="Check Box 9" hidden="1">
              <a:extLst>
                <a:ext uri="{63B3BB69-23CF-44E3-9099-C40C66FF867C}">
                  <a14:compatExt spid="_x0000_s85001"/>
                </a:ext>
                <a:ext uri="{FF2B5EF4-FFF2-40B4-BE49-F238E27FC236}">
                  <a16:creationId xmlns:a16="http://schemas.microsoft.com/office/drawing/2014/main" id="{00000000-0008-0000-0000-000009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333375</xdr:colOff>
          <xdr:row>70</xdr:row>
          <xdr:rowOff>114300</xdr:rowOff>
        </xdr:from>
        <xdr:to>
          <xdr:col>11</xdr:col>
          <xdr:colOff>914400</xdr:colOff>
          <xdr:row>74</xdr:row>
          <xdr:rowOff>47625</xdr:rowOff>
        </xdr:to>
        <xdr:sp macro="" textlink="">
          <xdr:nvSpPr>
            <xdr:cNvPr id="85002" name="Check Box 10" hidden="1">
              <a:extLst>
                <a:ext uri="{63B3BB69-23CF-44E3-9099-C40C66FF867C}">
                  <a14:compatExt spid="_x0000_s85002"/>
                </a:ext>
                <a:ext uri="{FF2B5EF4-FFF2-40B4-BE49-F238E27FC236}">
                  <a16:creationId xmlns:a16="http://schemas.microsoft.com/office/drawing/2014/main" id="{00000000-0008-0000-0000-00000A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333375</xdr:colOff>
          <xdr:row>42</xdr:row>
          <xdr:rowOff>114300</xdr:rowOff>
        </xdr:from>
        <xdr:to>
          <xdr:col>10</xdr:col>
          <xdr:colOff>190500</xdr:colOff>
          <xdr:row>42</xdr:row>
          <xdr:rowOff>495300</xdr:rowOff>
        </xdr:to>
        <xdr:sp macro="" textlink="">
          <xdr:nvSpPr>
            <xdr:cNvPr id="85009" name="Check Box 17" hidden="1">
              <a:extLst>
                <a:ext uri="{63B3BB69-23CF-44E3-9099-C40C66FF867C}">
                  <a14:compatExt spid="_x0000_s85009"/>
                </a:ext>
                <a:ext uri="{FF2B5EF4-FFF2-40B4-BE49-F238E27FC236}">
                  <a16:creationId xmlns:a16="http://schemas.microsoft.com/office/drawing/2014/main" id="{00000000-0008-0000-0000-000011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333375</xdr:colOff>
          <xdr:row>43</xdr:row>
          <xdr:rowOff>114300</xdr:rowOff>
        </xdr:from>
        <xdr:to>
          <xdr:col>10</xdr:col>
          <xdr:colOff>190500</xdr:colOff>
          <xdr:row>43</xdr:row>
          <xdr:rowOff>495300</xdr:rowOff>
        </xdr:to>
        <xdr:sp macro="" textlink="">
          <xdr:nvSpPr>
            <xdr:cNvPr id="85010" name="Check Box 18" hidden="1">
              <a:extLst>
                <a:ext uri="{63B3BB69-23CF-44E3-9099-C40C66FF867C}">
                  <a14:compatExt spid="_x0000_s85010"/>
                </a:ext>
                <a:ext uri="{FF2B5EF4-FFF2-40B4-BE49-F238E27FC236}">
                  <a16:creationId xmlns:a16="http://schemas.microsoft.com/office/drawing/2014/main" id="{00000000-0008-0000-0000-000012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333375</xdr:colOff>
          <xdr:row>42</xdr:row>
          <xdr:rowOff>114300</xdr:rowOff>
        </xdr:from>
        <xdr:to>
          <xdr:col>11</xdr:col>
          <xdr:colOff>914400</xdr:colOff>
          <xdr:row>42</xdr:row>
          <xdr:rowOff>495300</xdr:rowOff>
        </xdr:to>
        <xdr:sp macro="" textlink="">
          <xdr:nvSpPr>
            <xdr:cNvPr id="85012" name="Check Box 20" hidden="1">
              <a:extLst>
                <a:ext uri="{63B3BB69-23CF-44E3-9099-C40C66FF867C}">
                  <a14:compatExt spid="_x0000_s85012"/>
                </a:ext>
                <a:ext uri="{FF2B5EF4-FFF2-40B4-BE49-F238E27FC236}">
                  <a16:creationId xmlns:a16="http://schemas.microsoft.com/office/drawing/2014/main" id="{00000000-0008-0000-0000-000014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333375</xdr:colOff>
          <xdr:row>43</xdr:row>
          <xdr:rowOff>114300</xdr:rowOff>
        </xdr:from>
        <xdr:to>
          <xdr:col>11</xdr:col>
          <xdr:colOff>914400</xdr:colOff>
          <xdr:row>43</xdr:row>
          <xdr:rowOff>495300</xdr:rowOff>
        </xdr:to>
        <xdr:sp macro="" textlink="">
          <xdr:nvSpPr>
            <xdr:cNvPr id="85013" name="Check Box 21" hidden="1">
              <a:extLst>
                <a:ext uri="{63B3BB69-23CF-44E3-9099-C40C66FF867C}">
                  <a14:compatExt spid="_x0000_s85013"/>
                </a:ext>
                <a:ext uri="{FF2B5EF4-FFF2-40B4-BE49-F238E27FC236}">
                  <a16:creationId xmlns:a16="http://schemas.microsoft.com/office/drawing/2014/main" id="{00000000-0008-0000-0000-000015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333375</xdr:colOff>
          <xdr:row>72</xdr:row>
          <xdr:rowOff>0</xdr:rowOff>
        </xdr:from>
        <xdr:to>
          <xdr:col>10</xdr:col>
          <xdr:colOff>190500</xdr:colOff>
          <xdr:row>74</xdr:row>
          <xdr:rowOff>47625</xdr:rowOff>
        </xdr:to>
        <xdr:sp macro="" textlink="">
          <xdr:nvSpPr>
            <xdr:cNvPr id="85015" name="Check Box 23" hidden="1">
              <a:extLst>
                <a:ext uri="{63B3BB69-23CF-44E3-9099-C40C66FF867C}">
                  <a14:compatExt spid="_x0000_s85015"/>
                </a:ext>
                <a:ext uri="{FF2B5EF4-FFF2-40B4-BE49-F238E27FC236}">
                  <a16:creationId xmlns:a16="http://schemas.microsoft.com/office/drawing/2014/main" id="{00000000-0008-0000-0000-000017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333375</xdr:colOff>
          <xdr:row>72</xdr:row>
          <xdr:rowOff>0</xdr:rowOff>
        </xdr:from>
        <xdr:to>
          <xdr:col>11</xdr:col>
          <xdr:colOff>914400</xdr:colOff>
          <xdr:row>74</xdr:row>
          <xdr:rowOff>47625</xdr:rowOff>
        </xdr:to>
        <xdr:sp macro="" textlink="">
          <xdr:nvSpPr>
            <xdr:cNvPr id="85016" name="Check Box 24" hidden="1">
              <a:extLst>
                <a:ext uri="{63B3BB69-23CF-44E3-9099-C40C66FF867C}">
                  <a14:compatExt spid="_x0000_s85016"/>
                </a:ext>
                <a:ext uri="{FF2B5EF4-FFF2-40B4-BE49-F238E27FC236}">
                  <a16:creationId xmlns:a16="http://schemas.microsoft.com/office/drawing/2014/main" id="{00000000-0008-0000-0000-000018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4</xdr:col>
      <xdr:colOff>443348</xdr:colOff>
      <xdr:row>0</xdr:row>
      <xdr:rowOff>0</xdr:rowOff>
    </xdr:from>
    <xdr:to>
      <xdr:col>10</xdr:col>
      <xdr:colOff>364547</xdr:colOff>
      <xdr:row>7</xdr:row>
      <xdr:rowOff>92245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34598" y="0"/>
          <a:ext cx="7572949" cy="211644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333375</xdr:colOff>
          <xdr:row>40</xdr:row>
          <xdr:rowOff>114300</xdr:rowOff>
        </xdr:from>
        <xdr:to>
          <xdr:col>10</xdr:col>
          <xdr:colOff>190500</xdr:colOff>
          <xdr:row>40</xdr:row>
          <xdr:rowOff>504825</xdr:rowOff>
        </xdr:to>
        <xdr:sp macro="" textlink="">
          <xdr:nvSpPr>
            <xdr:cNvPr id="85035" name="Check Box 43" hidden="1">
              <a:extLst>
                <a:ext uri="{63B3BB69-23CF-44E3-9099-C40C66FF867C}">
                  <a14:compatExt spid="_x0000_s85035"/>
                </a:ext>
                <a:ext uri="{FF2B5EF4-FFF2-40B4-BE49-F238E27FC236}">
                  <a16:creationId xmlns:a16="http://schemas.microsoft.com/office/drawing/2014/main" id="{00000000-0008-0000-0000-00002B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333375</xdr:colOff>
          <xdr:row>40</xdr:row>
          <xdr:rowOff>114300</xdr:rowOff>
        </xdr:from>
        <xdr:to>
          <xdr:col>11</xdr:col>
          <xdr:colOff>914400</xdr:colOff>
          <xdr:row>40</xdr:row>
          <xdr:rowOff>504825</xdr:rowOff>
        </xdr:to>
        <xdr:sp macro="" textlink="">
          <xdr:nvSpPr>
            <xdr:cNvPr id="85036" name="Check Box 44" hidden="1">
              <a:extLst>
                <a:ext uri="{63B3BB69-23CF-44E3-9099-C40C66FF867C}">
                  <a14:compatExt spid="_x0000_s85036"/>
                </a:ext>
                <a:ext uri="{FF2B5EF4-FFF2-40B4-BE49-F238E27FC236}">
                  <a16:creationId xmlns:a16="http://schemas.microsoft.com/office/drawing/2014/main" id="{00000000-0008-0000-0000-00002C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333375</xdr:colOff>
          <xdr:row>41</xdr:row>
          <xdr:rowOff>114300</xdr:rowOff>
        </xdr:from>
        <xdr:to>
          <xdr:col>10</xdr:col>
          <xdr:colOff>190500</xdr:colOff>
          <xdr:row>41</xdr:row>
          <xdr:rowOff>504825</xdr:rowOff>
        </xdr:to>
        <xdr:sp macro="" textlink="">
          <xdr:nvSpPr>
            <xdr:cNvPr id="85037" name="Check Box 45" hidden="1">
              <a:extLst>
                <a:ext uri="{63B3BB69-23CF-44E3-9099-C40C66FF867C}">
                  <a14:compatExt spid="_x0000_s85037"/>
                </a:ext>
                <a:ext uri="{FF2B5EF4-FFF2-40B4-BE49-F238E27FC236}">
                  <a16:creationId xmlns:a16="http://schemas.microsoft.com/office/drawing/2014/main" id="{00000000-0008-0000-0000-00002D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333375</xdr:colOff>
          <xdr:row>41</xdr:row>
          <xdr:rowOff>114300</xdr:rowOff>
        </xdr:from>
        <xdr:to>
          <xdr:col>11</xdr:col>
          <xdr:colOff>914400</xdr:colOff>
          <xdr:row>41</xdr:row>
          <xdr:rowOff>504825</xdr:rowOff>
        </xdr:to>
        <xdr:sp macro="" textlink="">
          <xdr:nvSpPr>
            <xdr:cNvPr id="85038" name="Check Box 46" hidden="1">
              <a:extLst>
                <a:ext uri="{63B3BB69-23CF-44E3-9099-C40C66FF867C}">
                  <a14:compatExt spid="_x0000_s85038"/>
                </a:ext>
                <a:ext uri="{FF2B5EF4-FFF2-40B4-BE49-F238E27FC236}">
                  <a16:creationId xmlns:a16="http://schemas.microsoft.com/office/drawing/2014/main" id="{00000000-0008-0000-0000-00002E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333375</xdr:colOff>
          <xdr:row>35</xdr:row>
          <xdr:rowOff>114300</xdr:rowOff>
        </xdr:from>
        <xdr:to>
          <xdr:col>10</xdr:col>
          <xdr:colOff>190500</xdr:colOff>
          <xdr:row>35</xdr:row>
          <xdr:rowOff>504825</xdr:rowOff>
        </xdr:to>
        <xdr:sp macro="" textlink="">
          <xdr:nvSpPr>
            <xdr:cNvPr id="85039" name="Check Box 47" hidden="1">
              <a:extLst>
                <a:ext uri="{63B3BB69-23CF-44E3-9099-C40C66FF867C}">
                  <a14:compatExt spid="_x0000_s85039"/>
                </a:ext>
                <a:ext uri="{FF2B5EF4-FFF2-40B4-BE49-F238E27FC236}">
                  <a16:creationId xmlns:a16="http://schemas.microsoft.com/office/drawing/2014/main" id="{00000000-0008-0000-0000-00002F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333375</xdr:colOff>
          <xdr:row>35</xdr:row>
          <xdr:rowOff>114300</xdr:rowOff>
        </xdr:from>
        <xdr:to>
          <xdr:col>11</xdr:col>
          <xdr:colOff>914400</xdr:colOff>
          <xdr:row>35</xdr:row>
          <xdr:rowOff>504825</xdr:rowOff>
        </xdr:to>
        <xdr:sp macro="" textlink="">
          <xdr:nvSpPr>
            <xdr:cNvPr id="85040" name="Check Box 48" hidden="1">
              <a:extLst>
                <a:ext uri="{63B3BB69-23CF-44E3-9099-C40C66FF867C}">
                  <a14:compatExt spid="_x0000_s85040"/>
                </a:ext>
                <a:ext uri="{FF2B5EF4-FFF2-40B4-BE49-F238E27FC236}">
                  <a16:creationId xmlns:a16="http://schemas.microsoft.com/office/drawing/2014/main" id="{00000000-0008-0000-0000-000030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333375</xdr:colOff>
          <xdr:row>36</xdr:row>
          <xdr:rowOff>114300</xdr:rowOff>
        </xdr:from>
        <xdr:to>
          <xdr:col>10</xdr:col>
          <xdr:colOff>190500</xdr:colOff>
          <xdr:row>36</xdr:row>
          <xdr:rowOff>504825</xdr:rowOff>
        </xdr:to>
        <xdr:sp macro="" textlink="">
          <xdr:nvSpPr>
            <xdr:cNvPr id="85041" name="Check Box 49" hidden="1">
              <a:extLst>
                <a:ext uri="{63B3BB69-23CF-44E3-9099-C40C66FF867C}">
                  <a14:compatExt spid="_x0000_s85041"/>
                </a:ext>
                <a:ext uri="{FF2B5EF4-FFF2-40B4-BE49-F238E27FC236}">
                  <a16:creationId xmlns:a16="http://schemas.microsoft.com/office/drawing/2014/main" id="{00000000-0008-0000-0000-000031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333375</xdr:colOff>
          <xdr:row>36</xdr:row>
          <xdr:rowOff>114300</xdr:rowOff>
        </xdr:from>
        <xdr:to>
          <xdr:col>11</xdr:col>
          <xdr:colOff>914400</xdr:colOff>
          <xdr:row>36</xdr:row>
          <xdr:rowOff>504825</xdr:rowOff>
        </xdr:to>
        <xdr:sp macro="" textlink="">
          <xdr:nvSpPr>
            <xdr:cNvPr id="85042" name="Check Box 50" hidden="1">
              <a:extLst>
                <a:ext uri="{63B3BB69-23CF-44E3-9099-C40C66FF867C}">
                  <a14:compatExt spid="_x0000_s85042"/>
                </a:ext>
                <a:ext uri="{FF2B5EF4-FFF2-40B4-BE49-F238E27FC236}">
                  <a16:creationId xmlns:a16="http://schemas.microsoft.com/office/drawing/2014/main" id="{00000000-0008-0000-0000-0000324C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200025</xdr:colOff>
          <xdr:row>35</xdr:row>
          <xdr:rowOff>219075</xdr:rowOff>
        </xdr:from>
        <xdr:to>
          <xdr:col>9</xdr:col>
          <xdr:colOff>504825</xdr:colOff>
          <xdr:row>37</xdr:row>
          <xdr:rowOff>66675</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B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200025</xdr:colOff>
          <xdr:row>41</xdr:row>
          <xdr:rowOff>200025</xdr:rowOff>
        </xdr:from>
        <xdr:to>
          <xdr:col>9</xdr:col>
          <xdr:colOff>504825</xdr:colOff>
          <xdr:row>43</xdr:row>
          <xdr:rowOff>38100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B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180975</xdr:colOff>
          <xdr:row>51</xdr:row>
          <xdr:rowOff>219075</xdr:rowOff>
        </xdr:from>
        <xdr:to>
          <xdr:col>9</xdr:col>
          <xdr:colOff>485775</xdr:colOff>
          <xdr:row>53</xdr:row>
          <xdr:rowOff>66675</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B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180975</xdr:colOff>
          <xdr:row>52</xdr:row>
          <xdr:rowOff>219075</xdr:rowOff>
        </xdr:from>
        <xdr:to>
          <xdr:col>9</xdr:col>
          <xdr:colOff>485775</xdr:colOff>
          <xdr:row>54</xdr:row>
          <xdr:rowOff>66675</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B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123825</xdr:colOff>
          <xdr:row>66</xdr:row>
          <xdr:rowOff>190500</xdr:rowOff>
        </xdr:from>
        <xdr:to>
          <xdr:col>9</xdr:col>
          <xdr:colOff>428625</xdr:colOff>
          <xdr:row>68</xdr:row>
          <xdr:rowOff>28575</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B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1171575</xdr:colOff>
          <xdr:row>5</xdr:row>
          <xdr:rowOff>304800</xdr:rowOff>
        </xdr:from>
        <xdr:to>
          <xdr:col>10</xdr:col>
          <xdr:colOff>0</xdr:colOff>
          <xdr:row>7</xdr:row>
          <xdr:rowOff>152400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C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1171575</xdr:colOff>
          <xdr:row>11</xdr:row>
          <xdr:rowOff>295275</xdr:rowOff>
        </xdr:from>
        <xdr:to>
          <xdr:col>10</xdr:col>
          <xdr:colOff>0</xdr:colOff>
          <xdr:row>13</xdr:row>
          <xdr:rowOff>142875</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C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1143000</xdr:colOff>
          <xdr:row>19</xdr:row>
          <xdr:rowOff>295275</xdr:rowOff>
        </xdr:from>
        <xdr:to>
          <xdr:col>9</xdr:col>
          <xdr:colOff>1438275</xdr:colOff>
          <xdr:row>21</xdr:row>
          <xdr:rowOff>142875</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C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342900</xdr:colOff>
          <xdr:row>16</xdr:row>
          <xdr:rowOff>104775</xdr:rowOff>
        </xdr:from>
        <xdr:to>
          <xdr:col>9</xdr:col>
          <xdr:colOff>647700</xdr:colOff>
          <xdr:row>16</xdr:row>
          <xdr:rowOff>295275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D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371475</xdr:colOff>
          <xdr:row>27</xdr:row>
          <xdr:rowOff>238125</xdr:rowOff>
        </xdr:from>
        <xdr:to>
          <xdr:col>9</xdr:col>
          <xdr:colOff>676275</xdr:colOff>
          <xdr:row>28</xdr:row>
          <xdr:rowOff>257175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D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371475</xdr:colOff>
          <xdr:row>29</xdr:row>
          <xdr:rowOff>219075</xdr:rowOff>
        </xdr:from>
        <xdr:to>
          <xdr:col>9</xdr:col>
          <xdr:colOff>676275</xdr:colOff>
          <xdr:row>31</xdr:row>
          <xdr:rowOff>38100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D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371475</xdr:colOff>
          <xdr:row>30</xdr:row>
          <xdr:rowOff>190500</xdr:rowOff>
        </xdr:from>
        <xdr:to>
          <xdr:col>9</xdr:col>
          <xdr:colOff>676275</xdr:colOff>
          <xdr:row>32</xdr:row>
          <xdr:rowOff>28575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D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371475</xdr:colOff>
          <xdr:row>31</xdr:row>
          <xdr:rowOff>200025</xdr:rowOff>
        </xdr:from>
        <xdr:to>
          <xdr:col>9</xdr:col>
          <xdr:colOff>676275</xdr:colOff>
          <xdr:row>33</xdr:row>
          <xdr:rowOff>28575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D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371475</xdr:colOff>
          <xdr:row>32</xdr:row>
          <xdr:rowOff>200025</xdr:rowOff>
        </xdr:from>
        <xdr:to>
          <xdr:col>9</xdr:col>
          <xdr:colOff>676275</xdr:colOff>
          <xdr:row>34</xdr:row>
          <xdr:rowOff>28575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D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371475</xdr:colOff>
          <xdr:row>36</xdr:row>
          <xdr:rowOff>219075</xdr:rowOff>
        </xdr:from>
        <xdr:to>
          <xdr:col>9</xdr:col>
          <xdr:colOff>676275</xdr:colOff>
          <xdr:row>38</xdr:row>
          <xdr:rowOff>47625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D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371475</xdr:colOff>
          <xdr:row>37</xdr:row>
          <xdr:rowOff>200025</xdr:rowOff>
        </xdr:from>
        <xdr:to>
          <xdr:col>9</xdr:col>
          <xdr:colOff>676275</xdr:colOff>
          <xdr:row>39</xdr:row>
          <xdr:rowOff>28575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D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371475</xdr:colOff>
          <xdr:row>39</xdr:row>
          <xdr:rowOff>238125</xdr:rowOff>
        </xdr:from>
        <xdr:to>
          <xdr:col>9</xdr:col>
          <xdr:colOff>676275</xdr:colOff>
          <xdr:row>41</xdr:row>
          <xdr:rowOff>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D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352425</xdr:colOff>
          <xdr:row>50</xdr:row>
          <xdr:rowOff>219075</xdr:rowOff>
        </xdr:from>
        <xdr:to>
          <xdr:col>9</xdr:col>
          <xdr:colOff>657225</xdr:colOff>
          <xdr:row>52</xdr:row>
          <xdr:rowOff>28575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D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66675</xdr:colOff>
          <xdr:row>35</xdr:row>
          <xdr:rowOff>219075</xdr:rowOff>
        </xdr:from>
        <xdr:to>
          <xdr:col>9</xdr:col>
          <xdr:colOff>295275</xdr:colOff>
          <xdr:row>37</xdr:row>
          <xdr:rowOff>66675</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E00-000001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28575</xdr:colOff>
          <xdr:row>10</xdr:row>
          <xdr:rowOff>200025</xdr:rowOff>
        </xdr:from>
        <xdr:to>
          <xdr:col>11</xdr:col>
          <xdr:colOff>0</xdr:colOff>
          <xdr:row>12</xdr:row>
          <xdr:rowOff>38100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E00-000003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66675</xdr:colOff>
          <xdr:row>41</xdr:row>
          <xdr:rowOff>180975</xdr:rowOff>
        </xdr:from>
        <xdr:to>
          <xdr:col>11</xdr:col>
          <xdr:colOff>66675</xdr:colOff>
          <xdr:row>43</xdr:row>
          <xdr:rowOff>28575</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E00-000007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66675</xdr:colOff>
          <xdr:row>39</xdr:row>
          <xdr:rowOff>219075</xdr:rowOff>
        </xdr:from>
        <xdr:to>
          <xdr:col>11</xdr:col>
          <xdr:colOff>66675</xdr:colOff>
          <xdr:row>41</xdr:row>
          <xdr:rowOff>66675</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E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66675</xdr:colOff>
          <xdr:row>34</xdr:row>
          <xdr:rowOff>200025</xdr:rowOff>
        </xdr:from>
        <xdr:to>
          <xdr:col>11</xdr:col>
          <xdr:colOff>47625</xdr:colOff>
          <xdr:row>36</xdr:row>
          <xdr:rowOff>38100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E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66675</xdr:colOff>
          <xdr:row>37</xdr:row>
          <xdr:rowOff>219075</xdr:rowOff>
        </xdr:from>
        <xdr:to>
          <xdr:col>11</xdr:col>
          <xdr:colOff>47625</xdr:colOff>
          <xdr:row>39</xdr:row>
          <xdr:rowOff>47625</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E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66675</xdr:colOff>
          <xdr:row>31</xdr:row>
          <xdr:rowOff>200025</xdr:rowOff>
        </xdr:from>
        <xdr:to>
          <xdr:col>11</xdr:col>
          <xdr:colOff>66675</xdr:colOff>
          <xdr:row>33</xdr:row>
          <xdr:rowOff>38100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E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3717682</xdr:colOff>
      <xdr:row>1</xdr:row>
      <xdr:rowOff>185370</xdr:rowOff>
    </xdr:from>
    <xdr:to>
      <xdr:col>1</xdr:col>
      <xdr:colOff>745882</xdr:colOff>
      <xdr:row>3</xdr:row>
      <xdr:rowOff>183172</xdr:rowOff>
    </xdr:to>
    <xdr:sp macro="" textlink="">
      <xdr:nvSpPr>
        <xdr:cNvPr id="2" name="Text Box 1">
          <a:extLst>
            <a:ext uri="{FF2B5EF4-FFF2-40B4-BE49-F238E27FC236}">
              <a16:creationId xmlns:a16="http://schemas.microsoft.com/office/drawing/2014/main" id="{00000000-0008-0000-1A00-000002000000}"/>
            </a:ext>
          </a:extLst>
        </xdr:cNvPr>
        <xdr:cNvSpPr txBox="1">
          <a:spLocks noChangeArrowheads="1"/>
        </xdr:cNvSpPr>
      </xdr:nvSpPr>
      <xdr:spPr bwMode="auto">
        <a:xfrm>
          <a:off x="3717682" y="382220"/>
          <a:ext cx="3054350" cy="391502"/>
        </a:xfrm>
        <a:prstGeom prst="rect">
          <a:avLst/>
        </a:prstGeom>
        <a:solidFill>
          <a:srgbClr val="FFFFFF"/>
        </a:solidFill>
        <a:ln w="9525">
          <a:solidFill>
            <a:srgbClr val="000000"/>
          </a:solidFill>
          <a:miter lim="800000"/>
          <a:headEnd/>
          <a:tailEnd/>
        </a:ln>
      </xdr:spPr>
      <xdr:txBody>
        <a:bodyPr vertOverflow="clip" wrap="square" lIns="45720" tIns="36576" rIns="45720" bIns="0" anchor="t" upright="1"/>
        <a:lstStyle/>
        <a:p>
          <a:pPr algn="ctr" rtl="0">
            <a:defRPr sz="1000"/>
          </a:pPr>
          <a:r>
            <a:rPr lang="en-US" sz="1200" b="1" i="0" u="none" strike="noStrike" baseline="0">
              <a:solidFill>
                <a:srgbClr val="000000"/>
              </a:solidFill>
              <a:latin typeface="Arial"/>
              <a:cs typeface="Arial"/>
            </a:rPr>
            <a:t>Statement of Shareholding </a:t>
          </a:r>
        </a:p>
        <a:p>
          <a:pPr algn="ctr" rtl="0">
            <a:defRPr sz="1000"/>
          </a:pPr>
          <a:endParaRPr lang="en-US" sz="1200" b="1" i="0" u="none" strike="noStrike" baseline="0">
            <a:solidFill>
              <a:srgbClr val="000000"/>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16377</xdr:col>
          <xdr:colOff>47625</xdr:colOff>
          <xdr:row>3</xdr:row>
          <xdr:rowOff>28575</xdr:rowOff>
        </xdr:from>
        <xdr:to>
          <xdr:col>16377</xdr:col>
          <xdr:colOff>352425</xdr:colOff>
          <xdr:row>4</xdr:row>
          <xdr:rowOff>38100</xdr:rowOff>
        </xdr:to>
        <xdr:sp macro="" textlink="">
          <xdr:nvSpPr>
            <xdr:cNvPr id="47105" name="Check Box 1" hidden="1">
              <a:extLst>
                <a:ext uri="{63B3BB69-23CF-44E3-9099-C40C66FF867C}">
                  <a14:compatExt spid="_x0000_s47105"/>
                </a:ext>
                <a:ext uri="{FF2B5EF4-FFF2-40B4-BE49-F238E27FC236}">
                  <a16:creationId xmlns:a16="http://schemas.microsoft.com/office/drawing/2014/main" id="{00000000-0008-0000-1B00-000001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16377</xdr:col>
          <xdr:colOff>0</xdr:colOff>
          <xdr:row>2</xdr:row>
          <xdr:rowOff>219075</xdr:rowOff>
        </xdr:from>
        <xdr:to>
          <xdr:col>16377</xdr:col>
          <xdr:colOff>0</xdr:colOff>
          <xdr:row>2</xdr:row>
          <xdr:rowOff>419100</xdr:rowOff>
        </xdr:to>
        <xdr:sp macro="" textlink="">
          <xdr:nvSpPr>
            <xdr:cNvPr id="47106" name="Check Box 2" hidden="1">
              <a:extLst>
                <a:ext uri="{63B3BB69-23CF-44E3-9099-C40C66FF867C}">
                  <a14:compatExt spid="_x0000_s47106"/>
                </a:ext>
                <a:ext uri="{FF2B5EF4-FFF2-40B4-BE49-F238E27FC236}">
                  <a16:creationId xmlns:a16="http://schemas.microsoft.com/office/drawing/2014/main" id="{00000000-0008-0000-1B00-000002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16377</xdr:col>
          <xdr:colOff>66675</xdr:colOff>
          <xdr:row>4</xdr:row>
          <xdr:rowOff>38100</xdr:rowOff>
        </xdr:from>
        <xdr:to>
          <xdr:col>16377</xdr:col>
          <xdr:colOff>371475</xdr:colOff>
          <xdr:row>4</xdr:row>
          <xdr:rowOff>190500</xdr:rowOff>
        </xdr:to>
        <xdr:sp macro="" textlink="">
          <xdr:nvSpPr>
            <xdr:cNvPr id="47107" name="Check Box 3" hidden="1">
              <a:extLst>
                <a:ext uri="{63B3BB69-23CF-44E3-9099-C40C66FF867C}">
                  <a14:compatExt spid="_x0000_s47107"/>
                </a:ext>
                <a:ext uri="{FF2B5EF4-FFF2-40B4-BE49-F238E27FC236}">
                  <a16:creationId xmlns:a16="http://schemas.microsoft.com/office/drawing/2014/main" id="{00000000-0008-0000-1B00-000003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16377</xdr:col>
          <xdr:colOff>0</xdr:colOff>
          <xdr:row>4</xdr:row>
          <xdr:rowOff>28575</xdr:rowOff>
        </xdr:from>
        <xdr:to>
          <xdr:col>16377</xdr:col>
          <xdr:colOff>0</xdr:colOff>
          <xdr:row>4</xdr:row>
          <xdr:rowOff>190500</xdr:rowOff>
        </xdr:to>
        <xdr:sp macro="" textlink="">
          <xdr:nvSpPr>
            <xdr:cNvPr id="47108" name="Check Box 4" hidden="1">
              <a:extLst>
                <a:ext uri="{63B3BB69-23CF-44E3-9099-C40C66FF867C}">
                  <a14:compatExt spid="_x0000_s47108"/>
                </a:ext>
                <a:ext uri="{FF2B5EF4-FFF2-40B4-BE49-F238E27FC236}">
                  <a16:creationId xmlns:a16="http://schemas.microsoft.com/office/drawing/2014/main" id="{00000000-0008-0000-1B00-000004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16377</xdr:col>
          <xdr:colOff>66675</xdr:colOff>
          <xdr:row>5</xdr:row>
          <xdr:rowOff>38100</xdr:rowOff>
        </xdr:from>
        <xdr:to>
          <xdr:col>16377</xdr:col>
          <xdr:colOff>371475</xdr:colOff>
          <xdr:row>6</xdr:row>
          <xdr:rowOff>38100</xdr:rowOff>
        </xdr:to>
        <xdr:sp macro="" textlink="">
          <xdr:nvSpPr>
            <xdr:cNvPr id="47109" name="Check Box 5" hidden="1">
              <a:extLst>
                <a:ext uri="{63B3BB69-23CF-44E3-9099-C40C66FF867C}">
                  <a14:compatExt spid="_x0000_s47109"/>
                </a:ext>
                <a:ext uri="{FF2B5EF4-FFF2-40B4-BE49-F238E27FC236}">
                  <a16:creationId xmlns:a16="http://schemas.microsoft.com/office/drawing/2014/main" id="{00000000-0008-0000-1B00-000005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16377</xdr:col>
          <xdr:colOff>0</xdr:colOff>
          <xdr:row>5</xdr:row>
          <xdr:rowOff>28575</xdr:rowOff>
        </xdr:from>
        <xdr:to>
          <xdr:col>16377</xdr:col>
          <xdr:colOff>0</xdr:colOff>
          <xdr:row>6</xdr:row>
          <xdr:rowOff>28575</xdr:rowOff>
        </xdr:to>
        <xdr:sp macro="" textlink="">
          <xdr:nvSpPr>
            <xdr:cNvPr id="47110" name="Check Box 6" hidden="1">
              <a:extLst>
                <a:ext uri="{63B3BB69-23CF-44E3-9099-C40C66FF867C}">
                  <a14:compatExt spid="_x0000_s47110"/>
                </a:ext>
                <a:ext uri="{FF2B5EF4-FFF2-40B4-BE49-F238E27FC236}">
                  <a16:creationId xmlns:a16="http://schemas.microsoft.com/office/drawing/2014/main" id="{00000000-0008-0000-1B00-000006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16375</xdr:col>
          <xdr:colOff>228600</xdr:colOff>
          <xdr:row>2</xdr:row>
          <xdr:rowOff>219075</xdr:rowOff>
        </xdr:from>
        <xdr:to>
          <xdr:col>16375</xdr:col>
          <xdr:colOff>533400</xdr:colOff>
          <xdr:row>2</xdr:row>
          <xdr:rowOff>419100</xdr:rowOff>
        </xdr:to>
        <xdr:sp macro="" textlink="">
          <xdr:nvSpPr>
            <xdr:cNvPr id="47111" name="Check Box 7" hidden="1">
              <a:extLst>
                <a:ext uri="{63B3BB69-23CF-44E3-9099-C40C66FF867C}">
                  <a14:compatExt spid="_x0000_s47111"/>
                </a:ext>
                <a:ext uri="{FF2B5EF4-FFF2-40B4-BE49-F238E27FC236}">
                  <a16:creationId xmlns:a16="http://schemas.microsoft.com/office/drawing/2014/main" id="{00000000-0008-0000-1B00-000007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16375</xdr:col>
          <xdr:colOff>228600</xdr:colOff>
          <xdr:row>4</xdr:row>
          <xdr:rowOff>66675</xdr:rowOff>
        </xdr:from>
        <xdr:to>
          <xdr:col>16375</xdr:col>
          <xdr:colOff>533400</xdr:colOff>
          <xdr:row>4</xdr:row>
          <xdr:rowOff>190500</xdr:rowOff>
        </xdr:to>
        <xdr:sp macro="" textlink="">
          <xdr:nvSpPr>
            <xdr:cNvPr id="47112" name="Check Box 8" hidden="1">
              <a:extLst>
                <a:ext uri="{63B3BB69-23CF-44E3-9099-C40C66FF867C}">
                  <a14:compatExt spid="_x0000_s47112"/>
                </a:ext>
                <a:ext uri="{FF2B5EF4-FFF2-40B4-BE49-F238E27FC236}">
                  <a16:creationId xmlns:a16="http://schemas.microsoft.com/office/drawing/2014/main" id="{00000000-0008-0000-1B00-000008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16377</xdr:col>
          <xdr:colOff>0</xdr:colOff>
          <xdr:row>2</xdr:row>
          <xdr:rowOff>28575</xdr:rowOff>
        </xdr:from>
        <xdr:to>
          <xdr:col>16377</xdr:col>
          <xdr:colOff>152400</xdr:colOff>
          <xdr:row>2</xdr:row>
          <xdr:rowOff>200025</xdr:rowOff>
        </xdr:to>
        <xdr:sp macro="" textlink="">
          <xdr:nvSpPr>
            <xdr:cNvPr id="47113" name="Check Box 9" hidden="1">
              <a:extLst>
                <a:ext uri="{63B3BB69-23CF-44E3-9099-C40C66FF867C}">
                  <a14:compatExt spid="_x0000_s47113"/>
                </a:ext>
                <a:ext uri="{FF2B5EF4-FFF2-40B4-BE49-F238E27FC236}">
                  <a16:creationId xmlns:a16="http://schemas.microsoft.com/office/drawing/2014/main" id="{00000000-0008-0000-1B00-000009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16376</xdr:col>
          <xdr:colOff>561975</xdr:colOff>
          <xdr:row>2</xdr:row>
          <xdr:rowOff>28575</xdr:rowOff>
        </xdr:from>
        <xdr:to>
          <xdr:col>16377</xdr:col>
          <xdr:colOff>0</xdr:colOff>
          <xdr:row>2</xdr:row>
          <xdr:rowOff>200025</xdr:rowOff>
        </xdr:to>
        <xdr:sp macro="" textlink="">
          <xdr:nvSpPr>
            <xdr:cNvPr id="47114" name="Check Box 10" hidden="1">
              <a:extLst>
                <a:ext uri="{63B3BB69-23CF-44E3-9099-C40C66FF867C}">
                  <a14:compatExt spid="_x0000_s47114"/>
                </a:ext>
                <a:ext uri="{FF2B5EF4-FFF2-40B4-BE49-F238E27FC236}">
                  <a16:creationId xmlns:a16="http://schemas.microsoft.com/office/drawing/2014/main" id="{00000000-0008-0000-1B00-00000A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16375</xdr:col>
          <xdr:colOff>228600</xdr:colOff>
          <xdr:row>2</xdr:row>
          <xdr:rowOff>142875</xdr:rowOff>
        </xdr:from>
        <xdr:to>
          <xdr:col>16375</xdr:col>
          <xdr:colOff>533400</xdr:colOff>
          <xdr:row>2</xdr:row>
          <xdr:rowOff>381000</xdr:rowOff>
        </xdr:to>
        <xdr:sp macro="" textlink="">
          <xdr:nvSpPr>
            <xdr:cNvPr id="47115" name="Check Box 11" hidden="1">
              <a:extLst>
                <a:ext uri="{63B3BB69-23CF-44E3-9099-C40C66FF867C}">
                  <a14:compatExt spid="_x0000_s47115"/>
                </a:ext>
                <a:ext uri="{FF2B5EF4-FFF2-40B4-BE49-F238E27FC236}">
                  <a16:creationId xmlns:a16="http://schemas.microsoft.com/office/drawing/2014/main" id="{00000000-0008-0000-1B00-00000B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16377</xdr:col>
          <xdr:colOff>47625</xdr:colOff>
          <xdr:row>2</xdr:row>
          <xdr:rowOff>28575</xdr:rowOff>
        </xdr:from>
        <xdr:to>
          <xdr:col>16377</xdr:col>
          <xdr:colOff>352425</xdr:colOff>
          <xdr:row>2</xdr:row>
          <xdr:rowOff>219075</xdr:rowOff>
        </xdr:to>
        <xdr:sp macro="" textlink="">
          <xdr:nvSpPr>
            <xdr:cNvPr id="47116" name="Check Box 12" hidden="1">
              <a:extLst>
                <a:ext uri="{63B3BB69-23CF-44E3-9099-C40C66FF867C}">
                  <a14:compatExt spid="_x0000_s47116"/>
                </a:ext>
                <a:ext uri="{FF2B5EF4-FFF2-40B4-BE49-F238E27FC236}">
                  <a16:creationId xmlns:a16="http://schemas.microsoft.com/office/drawing/2014/main" id="{00000000-0008-0000-1B00-00000C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16377</xdr:col>
          <xdr:colOff>0</xdr:colOff>
          <xdr:row>0</xdr:row>
          <xdr:rowOff>0</xdr:rowOff>
        </xdr:from>
        <xdr:to>
          <xdr:col>16377</xdr:col>
          <xdr:colOff>0</xdr:colOff>
          <xdr:row>2</xdr:row>
          <xdr:rowOff>142875</xdr:rowOff>
        </xdr:to>
        <xdr:sp macro="" textlink="">
          <xdr:nvSpPr>
            <xdr:cNvPr id="47117" name="Check Box 13" hidden="1">
              <a:extLst>
                <a:ext uri="{63B3BB69-23CF-44E3-9099-C40C66FF867C}">
                  <a14:compatExt spid="_x0000_s47117"/>
                </a:ext>
                <a:ext uri="{FF2B5EF4-FFF2-40B4-BE49-F238E27FC236}">
                  <a16:creationId xmlns:a16="http://schemas.microsoft.com/office/drawing/2014/main" id="{00000000-0008-0000-1B00-00000D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16375</xdr:col>
          <xdr:colOff>228600</xdr:colOff>
          <xdr:row>0</xdr:row>
          <xdr:rowOff>0</xdr:rowOff>
        </xdr:from>
        <xdr:to>
          <xdr:col>16375</xdr:col>
          <xdr:colOff>533400</xdr:colOff>
          <xdr:row>2</xdr:row>
          <xdr:rowOff>142875</xdr:rowOff>
        </xdr:to>
        <xdr:sp macro="" textlink="">
          <xdr:nvSpPr>
            <xdr:cNvPr id="47118" name="Check Box 14" hidden="1">
              <a:extLst>
                <a:ext uri="{63B3BB69-23CF-44E3-9099-C40C66FF867C}">
                  <a14:compatExt spid="_x0000_s47118"/>
                </a:ext>
                <a:ext uri="{FF2B5EF4-FFF2-40B4-BE49-F238E27FC236}">
                  <a16:creationId xmlns:a16="http://schemas.microsoft.com/office/drawing/2014/main" id="{00000000-0008-0000-1B00-00000E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16377</xdr:col>
          <xdr:colOff>0</xdr:colOff>
          <xdr:row>0</xdr:row>
          <xdr:rowOff>0</xdr:rowOff>
        </xdr:from>
        <xdr:to>
          <xdr:col>16377</xdr:col>
          <xdr:colOff>152400</xdr:colOff>
          <xdr:row>2</xdr:row>
          <xdr:rowOff>114300</xdr:rowOff>
        </xdr:to>
        <xdr:sp macro="" textlink="">
          <xdr:nvSpPr>
            <xdr:cNvPr id="47119" name="Check Box 15" hidden="1">
              <a:extLst>
                <a:ext uri="{63B3BB69-23CF-44E3-9099-C40C66FF867C}">
                  <a14:compatExt spid="_x0000_s47119"/>
                </a:ext>
                <a:ext uri="{FF2B5EF4-FFF2-40B4-BE49-F238E27FC236}">
                  <a16:creationId xmlns:a16="http://schemas.microsoft.com/office/drawing/2014/main" id="{00000000-0008-0000-1B00-00000F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16376</xdr:col>
          <xdr:colOff>561975</xdr:colOff>
          <xdr:row>0</xdr:row>
          <xdr:rowOff>0</xdr:rowOff>
        </xdr:from>
        <xdr:to>
          <xdr:col>16377</xdr:col>
          <xdr:colOff>0</xdr:colOff>
          <xdr:row>2</xdr:row>
          <xdr:rowOff>114300</xdr:rowOff>
        </xdr:to>
        <xdr:sp macro="" textlink="">
          <xdr:nvSpPr>
            <xdr:cNvPr id="47120" name="Check Box 16" hidden="1">
              <a:extLst>
                <a:ext uri="{63B3BB69-23CF-44E3-9099-C40C66FF867C}">
                  <a14:compatExt spid="_x0000_s47120"/>
                </a:ext>
                <a:ext uri="{FF2B5EF4-FFF2-40B4-BE49-F238E27FC236}">
                  <a16:creationId xmlns:a16="http://schemas.microsoft.com/office/drawing/2014/main" id="{00000000-0008-0000-1B00-000010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16375</xdr:col>
          <xdr:colOff>228600</xdr:colOff>
          <xdr:row>0</xdr:row>
          <xdr:rowOff>0</xdr:rowOff>
        </xdr:from>
        <xdr:to>
          <xdr:col>16375</xdr:col>
          <xdr:colOff>533400</xdr:colOff>
          <xdr:row>2</xdr:row>
          <xdr:rowOff>180975</xdr:rowOff>
        </xdr:to>
        <xdr:sp macro="" textlink="">
          <xdr:nvSpPr>
            <xdr:cNvPr id="47121" name="Check Box 17" hidden="1">
              <a:extLst>
                <a:ext uri="{63B3BB69-23CF-44E3-9099-C40C66FF867C}">
                  <a14:compatExt spid="_x0000_s47121"/>
                </a:ext>
                <a:ext uri="{FF2B5EF4-FFF2-40B4-BE49-F238E27FC236}">
                  <a16:creationId xmlns:a16="http://schemas.microsoft.com/office/drawing/2014/main" id="{00000000-0008-0000-1B00-000011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257175</xdr:colOff>
          <xdr:row>2</xdr:row>
          <xdr:rowOff>200025</xdr:rowOff>
        </xdr:from>
        <xdr:to>
          <xdr:col>8</xdr:col>
          <xdr:colOff>561975</xdr:colOff>
          <xdr:row>2</xdr:row>
          <xdr:rowOff>428625</xdr:rowOff>
        </xdr:to>
        <xdr:sp macro="" textlink="">
          <xdr:nvSpPr>
            <xdr:cNvPr id="47123" name="Check Box 19" hidden="1">
              <a:extLst>
                <a:ext uri="{63B3BB69-23CF-44E3-9099-C40C66FF867C}">
                  <a14:compatExt spid="_x0000_s47123"/>
                </a:ext>
                <a:ext uri="{FF2B5EF4-FFF2-40B4-BE49-F238E27FC236}">
                  <a16:creationId xmlns:a16="http://schemas.microsoft.com/office/drawing/2014/main" id="{00000000-0008-0000-1B00-000013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257175</xdr:colOff>
          <xdr:row>2</xdr:row>
          <xdr:rowOff>600075</xdr:rowOff>
        </xdr:from>
        <xdr:to>
          <xdr:col>8</xdr:col>
          <xdr:colOff>561975</xdr:colOff>
          <xdr:row>4</xdr:row>
          <xdr:rowOff>9525</xdr:rowOff>
        </xdr:to>
        <xdr:sp macro="" textlink="">
          <xdr:nvSpPr>
            <xdr:cNvPr id="47124" name="Check Box 20" hidden="1">
              <a:extLst>
                <a:ext uri="{63B3BB69-23CF-44E3-9099-C40C66FF867C}">
                  <a14:compatExt spid="_x0000_s47124"/>
                </a:ext>
                <a:ext uri="{FF2B5EF4-FFF2-40B4-BE49-F238E27FC236}">
                  <a16:creationId xmlns:a16="http://schemas.microsoft.com/office/drawing/2014/main" id="{00000000-0008-0000-1B00-000014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257175</xdr:colOff>
          <xdr:row>4</xdr:row>
          <xdr:rowOff>38100</xdr:rowOff>
        </xdr:from>
        <xdr:to>
          <xdr:col>8</xdr:col>
          <xdr:colOff>561975</xdr:colOff>
          <xdr:row>4</xdr:row>
          <xdr:rowOff>266700</xdr:rowOff>
        </xdr:to>
        <xdr:sp macro="" textlink="">
          <xdr:nvSpPr>
            <xdr:cNvPr id="47125" name="Check Box 21" hidden="1">
              <a:extLst>
                <a:ext uri="{63B3BB69-23CF-44E3-9099-C40C66FF867C}">
                  <a14:compatExt spid="_x0000_s47125"/>
                </a:ext>
                <a:ext uri="{FF2B5EF4-FFF2-40B4-BE49-F238E27FC236}">
                  <a16:creationId xmlns:a16="http://schemas.microsoft.com/office/drawing/2014/main" id="{00000000-0008-0000-1B00-000015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257175</xdr:colOff>
          <xdr:row>4</xdr:row>
          <xdr:rowOff>295275</xdr:rowOff>
        </xdr:from>
        <xdr:to>
          <xdr:col>8</xdr:col>
          <xdr:colOff>561975</xdr:colOff>
          <xdr:row>6</xdr:row>
          <xdr:rowOff>9525</xdr:rowOff>
        </xdr:to>
        <xdr:sp macro="" textlink="">
          <xdr:nvSpPr>
            <xdr:cNvPr id="47126" name="Check Box 22" hidden="1">
              <a:extLst>
                <a:ext uri="{63B3BB69-23CF-44E3-9099-C40C66FF867C}">
                  <a14:compatExt spid="_x0000_s47126"/>
                </a:ext>
                <a:ext uri="{FF2B5EF4-FFF2-40B4-BE49-F238E27FC236}">
                  <a16:creationId xmlns:a16="http://schemas.microsoft.com/office/drawing/2014/main" id="{00000000-0008-0000-1B00-000016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333375</xdr:colOff>
          <xdr:row>2</xdr:row>
          <xdr:rowOff>219075</xdr:rowOff>
        </xdr:from>
        <xdr:to>
          <xdr:col>10</xdr:col>
          <xdr:colOff>28575</xdr:colOff>
          <xdr:row>2</xdr:row>
          <xdr:rowOff>447675</xdr:rowOff>
        </xdr:to>
        <xdr:sp macro="" textlink="">
          <xdr:nvSpPr>
            <xdr:cNvPr id="47127" name="Check Box 23" hidden="1">
              <a:extLst>
                <a:ext uri="{63B3BB69-23CF-44E3-9099-C40C66FF867C}">
                  <a14:compatExt spid="_x0000_s47127"/>
                </a:ext>
                <a:ext uri="{FF2B5EF4-FFF2-40B4-BE49-F238E27FC236}">
                  <a16:creationId xmlns:a16="http://schemas.microsoft.com/office/drawing/2014/main" id="{00000000-0008-0000-1B00-000017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333375</xdr:colOff>
          <xdr:row>2</xdr:row>
          <xdr:rowOff>600075</xdr:rowOff>
        </xdr:from>
        <xdr:to>
          <xdr:col>10</xdr:col>
          <xdr:colOff>28575</xdr:colOff>
          <xdr:row>4</xdr:row>
          <xdr:rowOff>28575</xdr:rowOff>
        </xdr:to>
        <xdr:sp macro="" textlink="">
          <xdr:nvSpPr>
            <xdr:cNvPr id="47128" name="Check Box 24" hidden="1">
              <a:extLst>
                <a:ext uri="{63B3BB69-23CF-44E3-9099-C40C66FF867C}">
                  <a14:compatExt spid="_x0000_s47128"/>
                </a:ext>
                <a:ext uri="{FF2B5EF4-FFF2-40B4-BE49-F238E27FC236}">
                  <a16:creationId xmlns:a16="http://schemas.microsoft.com/office/drawing/2014/main" id="{00000000-0008-0000-1B00-000018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352425</xdr:colOff>
          <xdr:row>4</xdr:row>
          <xdr:rowOff>304800</xdr:rowOff>
        </xdr:from>
        <xdr:to>
          <xdr:col>10</xdr:col>
          <xdr:colOff>47625</xdr:colOff>
          <xdr:row>6</xdr:row>
          <xdr:rowOff>28575</xdr:rowOff>
        </xdr:to>
        <xdr:sp macro="" textlink="">
          <xdr:nvSpPr>
            <xdr:cNvPr id="47129" name="Check Box 25" hidden="1">
              <a:extLst>
                <a:ext uri="{63B3BB69-23CF-44E3-9099-C40C66FF867C}">
                  <a14:compatExt spid="_x0000_s47129"/>
                </a:ext>
                <a:ext uri="{FF2B5EF4-FFF2-40B4-BE49-F238E27FC236}">
                  <a16:creationId xmlns:a16="http://schemas.microsoft.com/office/drawing/2014/main" id="{00000000-0008-0000-1B00-000019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342900</xdr:colOff>
          <xdr:row>4</xdr:row>
          <xdr:rowOff>66675</xdr:rowOff>
        </xdr:from>
        <xdr:to>
          <xdr:col>10</xdr:col>
          <xdr:colOff>38100</xdr:colOff>
          <xdr:row>4</xdr:row>
          <xdr:rowOff>295275</xdr:rowOff>
        </xdr:to>
        <xdr:sp macro="" textlink="">
          <xdr:nvSpPr>
            <xdr:cNvPr id="47130" name="Check Box 26" hidden="1">
              <a:extLst>
                <a:ext uri="{63B3BB69-23CF-44E3-9099-C40C66FF867C}">
                  <a14:compatExt spid="_x0000_s47130"/>
                </a:ext>
                <a:ext uri="{FF2B5EF4-FFF2-40B4-BE49-F238E27FC236}">
                  <a16:creationId xmlns:a16="http://schemas.microsoft.com/office/drawing/2014/main" id="{00000000-0008-0000-1B00-00001A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resources.deloitte.com/BA&amp;F/ACC/Rep/2005-06/XL/Report_2005-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server\myasco\MYASCO\MAK\New%20Folder\Cash%20Collateral\Cash%20Collateral-DEC%2031%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resources.deloitte.com/Documents%20and%20Settings/skhan/Local%20Settings/Temporary%20Internet%20Files/Content.Outlook/DJ3D1Q37/Client/DOCUME~1/MSIDDI~1/LOCALS~1/Temp/notesE1EF34/EOSI%20Dec%2020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TAX\AL%20FAISALIAH%20GROUP%20(6458)\AL%20SAFI%20DANONE%20COMPANY%20LIMITED\Tax\Tax%20Return\2006\Dep%20sche%20(clien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arydadaddukal\tax_share\tax_share\Documents%20and%20Settings\waqar.afzal\Desktop\Clients\Gulf%20International%20Bank\2006\FS-RYD-DEC06.XLS"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myresources.deloitte.com/Documents%20and%20Settings/acc-manager/Local%20Settings/Temporary%20Internet%20Files/OLKE/Documents%20and%20Settings/User/My%20Documents/Meri-files/My-folder/Budgets/Adwea/Budget2001-Adwea-Consolidated.xls?747A5A20" TargetMode="External"/><Relationship Id="rId1" Type="http://schemas.openxmlformats.org/officeDocument/2006/relationships/externalLinkPath" Target="file:///\\747A5A20\Budget2001-Adwea-Consolidate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Y:\Documents%20and%20Settings\Tanveer.Ali\Desktop\Astaldi%20-09\COMBINATION%20TB%2020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myresources.deloitte.com/Clients/CGS%20Jeddah/Annual%20Return/Final/English%20Tax%20return%20-%20CGS%20Grunenfelder%20Saady%20Co..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myresources.deloitte.com/Documents%20and%20Settings/acc-manager/Local%20Settings/Temporary%20Internet%20Files/OLKE/Documents%20and%20Settings/User/My%20Documents/Meri-files/My-folder/Budgets/Consolidated-Budget-2001fina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Consolidated%20Budget%2020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myresources.deloitte.com/Younus%20Saya/Al%20Amthaal/Accounting/2002/PROPOSAL%20COMPARISON/COMP/FMS/June%2002%20-%20FM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myresources.deloitte.com/Documents%20and%20Settings/acc-manager/Local%20Settings/Temporary%20Internet%20Files/OLKE/My%20Documents/TAPCO/Bank/Taweelah%20B%20Bank%20Model%202005%2004%2011%20Sched%201.xls" TargetMode="External"/></Relationships>
</file>

<file path=xl/externalLinks/_rels/externalLink13.xml.rels><?xml version="1.0" encoding="UTF-8" standalone="yes"?>
<Relationships xmlns="http://schemas.openxmlformats.org/package/2006/relationships"><Relationship Id="rId2" Type="http://schemas.microsoft.com/office/2019/04/relationships/externalLinkLongPath" Target="https://myresources.deloitte.com/Documents%20and%20Settings/acc-manager/Local%20Settings/Temporary%20Internet%20Files/OLKE/Documents%20and%20Settings/prmadhra/My%20Documents/Pankaj/Budgets/Budget-03/Group-03/Group-Budget-Files/Budget-Options/Gr-Bud-final-Version-03.xls?9EA6632D" TargetMode="External"/><Relationship Id="rId1" Type="http://schemas.openxmlformats.org/officeDocument/2006/relationships/externalLinkPath" Target="file:///\\9EA6632D\Gr-Bud-final-Version-0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myresources.deloitte.com/Documents%20and%20Settings/acc-manager/Local%20Settings/Temporary%20Internet%20Files/OLKE/Documents%20and%20Settings/User/My%20Documents/Meri-files/My-folder/Budgets/Mai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edxb000.dxb.sap.corp\mena_finance\unzipped\AJ%20Fin%20Model%20Draft%20Audit%20v1.00.xls\AJ%20Fin%20Model%20Draft%20Audit%20v1.0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arydadaddukal\tax_share\tax_share\CA\Accounts\FS\Internal%20&amp;%20TB\TB.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myresources.deloitte.com/SajjadUllah/Private/2010%20filings/Clients/Jamjoom%20Group/Al%20Farida/2010%20Tax%20return%20+%20Schedules.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tkbsrv02\tax\Documents%20and%20Settings\nali\Desktop\Returns%202009\APPC%20English%20Return\APPC%20%20-%20Return%20%2020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myresources.deloitte.com/Documents%20and%20Settings/acc-manager/Local%20Settings/Temporary%20Internet%20Files/OLKE/Pankaj/Budgets/Budget-02/Budget-2002/Group-Budget/Group-budget02/Mai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myresources.deloitte.com/MyData/FY%202009/Fixed%20Assets%20CDC%20Revised/Received/TRS%204671_656A_Fixed_Assets_Planning_Template200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myresources.deloitte.com/Younus%20Saya/Al%20Amthaal/Accounting/2002/MODA%20Billing/MODA%20BILLING/SEP/Final%20Extract%20GL.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myresources.deloitte.com/Documents%20and%20Settings/c108142.GALILEO/yongfen/AdminFiles/TDS_COA_2005.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ileserver\myasco\MYASCO\MAK\New%20Folder\DATA%20DEC,0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myresources.deloitte.com/Abdul%20Muqeet/Imp/Financial%20Analysis/Monthly%20Financials/2007/Jan-07/Sep/OPP-Sep%2006/Monthly%20Financials-PRINTING%20-Sep%200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myresources.deloitte.com/Users/mabdo002/Desktop/M.K.Y.A/Returns/KSA%20Tax%20Return%20(E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Finance\MANAGEMENT%20ACCOUNTS\Statutory%20accounts\31.3.2007\Accounts\CSL%20200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myresources.deloitte.com/Company/Management_Reporting/FID%20and%20CED%20Reporting/Business%20Reporting/FID/2007%20Reporting/Master%20Budget%20&amp;%20Forecast%20Files/11.Oct%2007/3%20Year%20Plan%20&amp;%20Budget%20Template_Credit%20Product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Reports\Magic%20Schedule%20Display%20by%20Unit%203.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Ukw1Data\Corporate\Finance\Revenue%20Accounting\Monthend%20FY06\New%20Contracts\Omaha%20Submission\Q3\TSA%20Recap_Q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dubf01psge\cs_finance\FP&amp;A\2005\OP%20plan\Harris%202005%20OP%20v3.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My%20Documents\TAPCO\Bank\Taweelah%20B%20Bank%20Model%202005%2004%2011%20Sched%2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myresources.deloitte.com/Younus%20Saya/Al%20Amthaal/Accounting/Mujahed/MODA%20BILL/Recon%20ma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myresources.deloitte.com/Abdul%20Muqeet/Imp/Financial%20Analysis/Monthly%20Financials/2007/Jan-07/Sep/OPP-Sep%2006/101%20Apr'06%20COGS,%20G&amp;A%20S&amp;D.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myresources.deloitte.com/Users/fqasmi/Documents/NBCC/2015/NBCC%202015%20Tax%20Return%20English.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edubf01psge\cs\Finance\Closing\2005\Dec%2005\JE\JE%20SK01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myresources.deloitte.com/Younus%20Saya/Al%20Amthaal/Accounting/2002/MODA%20Billing/MODA%20BILLING/Billing%20by%20month.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myresources.deloitte.com/SajjadUllah/Private/2010%20filings/Clients/Jamjoom%20Group/Al%20Farida/Admin%20and%20selling%20break%20u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tkbsrv02\tax\Documents%20and%20Settings\nali\Desktop\Returns%202009\APPC%20English%20Return\APPC%20Lead%20Shee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myresources.deloitte.com/SajjadUllah/Private/2010%20filings/Clients/Saudi%20Industrial%20Resins/Admin%20and%20selling%20break%20up.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myresources.deloitte.com/Documents%20and%20Settings/skhan/Local%20Settings/Temporary%20Internet%20Files/Content.Outlook/DJ3D1Q37/Client/Clients/2007/Automated%20Substantive%20Analytics%20Template.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atasrv\tax\DOCUME~1\mtaha\LOCALS~1\Temp\Zaklat%20and%20Tax\MSM\2340%20Evaluation%20of%20Misstatement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myresources.deloitte.com/Younus%20Saya/Al%20Amthaal/Accounting/2002/PROPOSAL%20COMPARISON/COMP/FMS/Sep%2002%20-%20ODC%20Oct%208,%200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sarydadaddukal\tax_share\tax_share\123DATA\Y2002\Qtr1\obs-ConsQ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arydadaddukal\tax_share\tax_share\Users\masif\Desktop\FLASH2008.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myresources.deloitte.com/Company/Management_Reporting/FID%20and%20CED%20Reporting/Business%20Reporting/FID/2007%20Reporting/Master%20Budget%20&amp;%20Forecast%20Files/11.Oct%2007/Q4'06%20Forecast%20-%20REVENUES_workingfile.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myresources.deloitte.com/Younus%20Saya/Al%20Amthaal/Accounting/2003/Proposal%20Comp/Feb/FMS%20Comp%20Feb%200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myresources.deloitte.com/Younus%20Saya/Al%20Amthaal/Accounting/2002/MODA%20Billing/Mar.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acil_data2\corporate\Finance\Staff%20Folders\Michelle\Cost%20Plus%20Adjustments\CostPlusItaly.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myresources.deloitte.com/Younus%20Saya/Al%20Amthaal/Accounting/2002/PROPOSAL%20COMPARISON/COMP/FMS/July%2002%20-%20FMS%20-%20Fina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myresources.deloitte.com/Documents%20and%20Settings/acc-manager/Local%20Settings/Temporary%20Internet%20Files/OLKE/My%20Documents/TAPCO/Fixed%20Assets/Allocation%20of%20proceed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Y:\Audit\2002\TB_RSL_20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Acil_data2\corporate\Documents%20and%20Settings\kgraff\Local%20Settings\Temporary%20Internet%20Files\OLK109D\Old\FinancingModel08%20BHAG.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M:\temp\7b\Utilities\Finput_Budget_Export\Budget%20Extractor%202002vPC.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Accounts\_FP%202002\P13\Finput2002v01%20-%20USAinclopleases%2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myresources.deloitte.com/Data/Alcatel%20Audit%20-%202007/G%20&amp;%20A/8310%20G%20%20A%20Expenses%20Leadsheet.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myresources.deloitte.com/XP001165/spiridon/controlling/JOB/Jan'05/Blue/SAR_1204.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myresources.deloitte.com/Documents%20and%20Settings/sa900033/Local%20Settings/Temporary%20Internet%20Files/OLK24/Fixed%20Assets%20CC%20609236.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https://myresources.deloitte.com/Budget_2008/Fixed%20assets/Received/ptd%20Fixed%20Assets%20Planning%20Template_PTD_%20V01%20rcd%20on%2024.10.200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arydadaddukal\tax_share\tax_share\My%20Documents\Excel%20Documents\2001%20Reports\MI%20Files\FY2001%20MI%200400%20Africa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myresources.deloitte.com/MyData/FY%202007/SIRS%20Plan%202006-07/Sirs%202kee%20new/2kee%20Period%20%20Yearly%20budget%20R2.0.xls" TargetMode="External"/></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Worksheet%20in%205640%20Propperty,%20Plant%20and%20Equipment%20testing%20Interim%20and%20final%20testing"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V:\Documents%20and%20Settings\c108142\yongfen\AdminFiles\TDS_COA_Curr.xls"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Worksheet%20in%205611%20Property,%20Plant%20&amp;%20Equipments%20Leadsheet"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myresources.deloitte.com/Younus%20Saya/Al%20Amthaal/Accounting/2003/Accounting/Financials%202003/June/Financial%20Statements-June%202003.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myresources.deloitte.com/Budget_2008/Fixed%20assets/ACS%20OOP/Fixed%20Assets%20CC%2060927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YTDVariance"/>
      <sheetName val="result"/>
      <sheetName val="OperatingIncome"/>
      <sheetName val="GrossSales"/>
      <sheetName val="UnitIncome"/>
      <sheetName val="BsSum"/>
      <sheetName val="OperSum"/>
      <sheetName val="CashF"/>
      <sheetName val="BSNotes"/>
      <sheetName val="KeyFig"/>
      <sheetName val="Eva_chart"/>
      <sheetName val="EVA"/>
      <sheetName val="netgraph"/>
      <sheetName val="Bus Volume"/>
      <sheetName val="Receivable"/>
      <sheetName val="med"/>
      <sheetName val="PTD"/>
      <sheetName val="I&amp;S"/>
      <sheetName val="COM"/>
      <sheetName val="A&amp;D"/>
      <sheetName val="POG"/>
      <sheetName val="SBT"/>
      <sheetName val="MISC"/>
      <sheetName val="summary"/>
      <sheetName val="Settings"/>
      <sheetName val="Assumptions"/>
      <sheetName val="Links"/>
      <sheetName val="MetaData"/>
      <sheetName val="Lead"/>
      <sheetName val="Statement 1"/>
      <sheetName val="F.A schedule"/>
      <sheetName val="Statement 10"/>
      <sheetName val="Additions"/>
      <sheetName val="ميزان المراجع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8">
          <cell r="K8">
            <v>6.6551956310630631</v>
          </cell>
          <cell r="L8">
            <v>0</v>
          </cell>
          <cell r="N8" t="str">
            <v>Oct</v>
          </cell>
          <cell r="O8">
            <v>7.8146666666666658</v>
          </cell>
          <cell r="P8">
            <v>-1</v>
          </cell>
        </row>
        <row r="9">
          <cell r="K9">
            <v>13.310391262126126</v>
          </cell>
          <cell r="L9">
            <v>-18.197784459999998</v>
          </cell>
          <cell r="N9" t="str">
            <v>Nov</v>
          </cell>
          <cell r="O9">
            <v>15.629333333333332</v>
          </cell>
          <cell r="P9">
            <v>4.9135035299999972</v>
          </cell>
        </row>
        <row r="10">
          <cell r="K10">
            <v>19.96558689318919</v>
          </cell>
          <cell r="L10">
            <v>15.776957980000004</v>
          </cell>
          <cell r="N10" t="str">
            <v>Dec</v>
          </cell>
          <cell r="O10">
            <v>23.443999999999996</v>
          </cell>
          <cell r="P10">
            <v>28.141135710000004</v>
          </cell>
        </row>
        <row r="11">
          <cell r="K11">
            <v>26.620782524252252</v>
          </cell>
          <cell r="L11">
            <v>19.131858819999991</v>
          </cell>
          <cell r="N11" t="str">
            <v>Jan</v>
          </cell>
          <cell r="O11">
            <v>31.258666666666663</v>
          </cell>
          <cell r="P11">
            <v>30.468330679999998</v>
          </cell>
        </row>
        <row r="12">
          <cell r="K12">
            <v>33.275978155315315</v>
          </cell>
          <cell r="L12">
            <v>33.477981079999999</v>
          </cell>
          <cell r="N12" t="str">
            <v>Feb</v>
          </cell>
          <cell r="O12">
            <v>39.073333333333331</v>
          </cell>
          <cell r="P12">
            <v>38.917735330000021</v>
          </cell>
        </row>
        <row r="13">
          <cell r="K13">
            <v>39.93117378637838</v>
          </cell>
          <cell r="L13">
            <v>40.327247709999995</v>
          </cell>
          <cell r="N13" t="str">
            <v>Mar</v>
          </cell>
          <cell r="O13">
            <v>46.887999999999991</v>
          </cell>
          <cell r="P13">
            <v>69.074864950000006</v>
          </cell>
        </row>
        <row r="14">
          <cell r="K14">
            <v>46.586369417441439</v>
          </cell>
          <cell r="L14">
            <v>44.953184190000009</v>
          </cell>
          <cell r="N14" t="str">
            <v>Apr</v>
          </cell>
          <cell r="O14">
            <v>54.702666666666659</v>
          </cell>
          <cell r="P14">
            <v>82.274715610000015</v>
          </cell>
        </row>
        <row r="15">
          <cell r="K15">
            <v>53.241565048504505</v>
          </cell>
          <cell r="L15">
            <v>56.937273699999992</v>
          </cell>
          <cell r="N15" t="str">
            <v>May</v>
          </cell>
          <cell r="O15">
            <v>62.517333333333326</v>
          </cell>
          <cell r="P15">
            <v>104.19868224000001</v>
          </cell>
        </row>
        <row r="16">
          <cell r="K16">
            <v>59.896760679567571</v>
          </cell>
          <cell r="L16">
            <v>67.314569759999983</v>
          </cell>
          <cell r="N16" t="str">
            <v>Jun</v>
          </cell>
          <cell r="O16">
            <v>70.331999999999994</v>
          </cell>
          <cell r="P16">
            <v>144.72585333999999</v>
          </cell>
        </row>
        <row r="17">
          <cell r="K17">
            <v>66.551956310630629</v>
          </cell>
          <cell r="L17">
            <v>78.176836710000003</v>
          </cell>
          <cell r="N17" t="str">
            <v>Jul</v>
          </cell>
          <cell r="O17">
            <v>78.146666666666661</v>
          </cell>
          <cell r="P17">
            <v>163.08538239999999</v>
          </cell>
        </row>
        <row r="18">
          <cell r="K18">
            <v>73.207151941693695</v>
          </cell>
          <cell r="L18">
            <v>90.754449550000004</v>
          </cell>
          <cell r="N18" t="str">
            <v>Aug</v>
          </cell>
          <cell r="O18">
            <v>85.961333333333329</v>
          </cell>
          <cell r="P18">
            <v>171.89470126000001</v>
          </cell>
        </row>
        <row r="19">
          <cell r="K19">
            <v>79.862347572756761</v>
          </cell>
          <cell r="L19">
            <v>104.00627156999998</v>
          </cell>
          <cell r="N19" t="str">
            <v>Sep</v>
          </cell>
          <cell r="O19">
            <v>93.775999999999982</v>
          </cell>
          <cell r="P19">
            <v>169.21929512999998</v>
          </cell>
        </row>
      </sheetData>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Collateral"/>
      <sheetName val="0440"/>
      <sheetName val="0832"/>
      <sheetName val="2150"/>
      <sheetName val="0170"/>
      <sheetName val="2102"/>
      <sheetName val="2160"/>
      <sheetName val="Acceptances"/>
      <sheetName val="Gaurantee"/>
      <sheetName val="LCs"/>
      <sheetName val="#REF"/>
      <sheetName val="34-38.2"/>
      <sheetName val="Cash_Collat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000000000000"/>
      <sheetName val="Leadsheet"/>
      <sheetName val="testing"/>
      <sheetName val="FG"/>
      <sheetName val="NORMAL"/>
    </sheetNames>
    <sheetDataSet>
      <sheetData sheetId="0" refreshError="1"/>
      <sheetData sheetId="1" refreshError="1"/>
      <sheetData sheetId="2"/>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6"/>
      <sheetName val="Additions"/>
      <sheetName val="Disposal"/>
      <sheetName val="2005"/>
      <sheetName val="4"/>
      <sheetName val="Cust"/>
      <sheetName val="Dep sche (client)"/>
      <sheetName val="ClientData3"/>
      <sheetName val="A"/>
      <sheetName val="Dep_sche_(client)"/>
    </sheetNames>
    <sheetDataSet>
      <sheetData sheetId="0"/>
      <sheetData sheetId="1"/>
      <sheetData sheetId="2"/>
      <sheetData sheetId="3"/>
      <sheetData sheetId="4"/>
      <sheetData sheetId="5" refreshError="1"/>
      <sheetData sheetId="6" refreshError="1"/>
      <sheetData sheetId="7" refreshError="1"/>
      <sheetData sheetId="8" refreshError="1"/>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2)"/>
      <sheetName val="Checks"/>
      <sheetName val="GL740"/>
      <sheetName val="BalSht"/>
      <sheetName val="Inc&amp;Exp"/>
      <sheetName val="OthInvstInc"/>
      <sheetName val="AFSS"/>
      <sheetName val="OBS"/>
      <sheetName val="Fas"/>
      <sheetName val="ULOAN"/>
      <sheetName val="ULC"/>
      <sheetName val="ULG"/>
      <sheetName val="Georisk"/>
      <sheetName val="IntercoBreakdown"/>
      <sheetName val="MiIiS"/>
      <sheetName val="Ebc"/>
      <sheetName val="Pivot"/>
      <sheetName val="Sheet1"/>
      <sheetName val="Sheet3"/>
      <sheetName val="Sheet4"/>
      <sheetName val="AC-CODES"/>
      <sheetName val="Sheet1_(2)"/>
    </sheetNames>
    <sheetDataSet>
      <sheetData sheetId="0"/>
      <sheetData sheetId="1"/>
      <sheetData sheetId="2"/>
      <sheetData sheetId="3"/>
      <sheetData sheetId="4">
        <row r="1">
          <cell r="D1" t="str">
            <v>APPENDIX  III</v>
          </cell>
          <cell r="L1" t="str">
            <v>Adjustments: PLEASE PROVIDE DETAIL BY CUSTOMER</v>
          </cell>
        </row>
        <row r="2">
          <cell r="B2" t="str">
            <v>Gulf International Bank</v>
          </cell>
          <cell r="I2" t="str">
            <v>BALANCE SHEET</v>
          </cell>
          <cell r="M2" t="str">
            <v>At 31st Dec 2006</v>
          </cell>
        </row>
        <row r="3">
          <cell r="B3" t="str">
            <v>Riyadh</v>
          </cell>
          <cell r="I3" t="str">
            <v>Riyadh</v>
          </cell>
          <cell r="K3" t="str">
            <v xml:space="preserve">Report  </v>
          </cell>
          <cell r="M3" t="str">
            <v xml:space="preserve">Adjusted </v>
          </cell>
        </row>
        <row r="4">
          <cell r="D4" t="str">
            <v>US$'000s</v>
          </cell>
          <cell r="K4" t="str">
            <v xml:space="preserve">  GL 0740</v>
          </cell>
          <cell r="M4" t="str">
            <v>Balances</v>
          </cell>
        </row>
        <row r="5">
          <cell r="B5" t="str">
            <v>BALANCE SHEET</v>
          </cell>
          <cell r="M5" t="str">
            <v>$</v>
          </cell>
        </row>
        <row r="6">
          <cell r="B6" t="str">
            <v>At 31st Dec 2006</v>
          </cell>
          <cell r="I6" t="str">
            <v>ASSETS:</v>
          </cell>
        </row>
        <row r="7">
          <cell r="I7" t="str">
            <v>Cash and Other Liquid Assets</v>
          </cell>
        </row>
        <row r="8">
          <cell r="J8">
            <v>30</v>
          </cell>
          <cell r="K8">
            <v>0</v>
          </cell>
          <cell r="M8">
            <v>0</v>
          </cell>
        </row>
        <row r="9">
          <cell r="C9" t="str">
            <v>ASSETS</v>
          </cell>
          <cell r="J9">
            <v>40</v>
          </cell>
          <cell r="K9">
            <v>729407.99990000017</v>
          </cell>
          <cell r="M9">
            <v>729407.99990000017</v>
          </cell>
        </row>
        <row r="10">
          <cell r="C10" t="str">
            <v>Cash and Other Liquid Assets</v>
          </cell>
          <cell r="D10">
            <v>11527.054785400001</v>
          </cell>
          <cell r="F10">
            <v>43226455.445250012</v>
          </cell>
          <cell r="J10">
            <v>60</v>
          </cell>
          <cell r="K10">
            <v>0</v>
          </cell>
          <cell r="M10">
            <v>0</v>
          </cell>
        </row>
        <row r="11">
          <cell r="C11" t="str">
            <v>Due from Brokers</v>
          </cell>
          <cell r="D11">
            <v>0</v>
          </cell>
          <cell r="F11">
            <v>0</v>
          </cell>
          <cell r="J11">
            <v>65</v>
          </cell>
          <cell r="K11">
            <v>0</v>
          </cell>
          <cell r="M11">
            <v>0</v>
          </cell>
        </row>
        <row r="12">
          <cell r="C12" t="str">
            <v>Placements with Banks</v>
          </cell>
          <cell r="D12">
            <v>103442.78114789999</v>
          </cell>
          <cell r="F12">
            <v>387910429.30462497</v>
          </cell>
          <cell r="J12">
            <v>70</v>
          </cell>
          <cell r="K12">
            <v>10755549.630000001</v>
          </cell>
          <cell r="M12">
            <v>10755549.630000001</v>
          </cell>
        </row>
        <row r="13">
          <cell r="C13" t="str">
            <v>Placements with GIBUK</v>
          </cell>
          <cell r="D13">
            <v>0</v>
          </cell>
          <cell r="F13">
            <v>0</v>
          </cell>
          <cell r="J13">
            <v>75</v>
          </cell>
          <cell r="K13">
            <v>2713387.9555000002</v>
          </cell>
          <cell r="L13">
            <v>-2671290.8000000003</v>
          </cell>
          <cell r="M13">
            <v>42097.155499999877</v>
          </cell>
        </row>
        <row r="14">
          <cell r="C14" t="str">
            <v>Trading Securities</v>
          </cell>
          <cell r="D14">
            <v>0</v>
          </cell>
          <cell r="F14">
            <v>0</v>
          </cell>
          <cell r="J14">
            <v>80</v>
          </cell>
          <cell r="K14">
            <v>0</v>
          </cell>
          <cell r="M14">
            <v>0</v>
          </cell>
        </row>
        <row r="15">
          <cell r="C15" t="str">
            <v>Available-for-Sale Securities</v>
          </cell>
          <cell r="D15">
            <v>21331.91120589924</v>
          </cell>
          <cell r="F15">
            <v>79994667.022122145</v>
          </cell>
          <cell r="J15">
            <v>85</v>
          </cell>
          <cell r="K15">
            <v>0</v>
          </cell>
          <cell r="M15">
            <v>0</v>
          </cell>
        </row>
        <row r="16">
          <cell r="C16" t="str">
            <v>Provision for Securities</v>
          </cell>
          <cell r="D16">
            <v>0</v>
          </cell>
          <cell r="F16">
            <v>0</v>
          </cell>
          <cell r="J16">
            <v>90</v>
          </cell>
          <cell r="K16">
            <v>0</v>
          </cell>
          <cell r="M16">
            <v>0</v>
          </cell>
        </row>
        <row r="17">
          <cell r="C17" t="str">
            <v>Investment in GIBUK</v>
          </cell>
          <cell r="D17">
            <v>0</v>
          </cell>
          <cell r="F17">
            <v>0</v>
          </cell>
          <cell r="J17">
            <v>410</v>
          </cell>
          <cell r="K17">
            <v>0</v>
          </cell>
          <cell r="M17">
            <v>0</v>
          </cell>
        </row>
        <row r="18">
          <cell r="C18" t="str">
            <v>Loans and Advances</v>
          </cell>
          <cell r="D18">
            <v>1412229.019436005</v>
          </cell>
          <cell r="F18">
            <v>5295858822.8850183</v>
          </cell>
          <cell r="J18">
            <v>420</v>
          </cell>
          <cell r="K18">
            <v>0</v>
          </cell>
          <cell r="M18">
            <v>0</v>
          </cell>
        </row>
        <row r="19">
          <cell r="C19" t="str">
            <v>Provision for Loans and Advances</v>
          </cell>
          <cell r="D19">
            <v>-274.14362</v>
          </cell>
          <cell r="F19">
            <v>-1028038.5750000001</v>
          </cell>
          <cell r="J19">
            <v>430</v>
          </cell>
          <cell r="K19">
            <v>0</v>
          </cell>
          <cell r="M19">
            <v>0</v>
          </cell>
        </row>
        <row r="20">
          <cell r="C20" t="str">
            <v>Fixed Assets</v>
          </cell>
          <cell r="D20">
            <v>944.03984800004957</v>
          </cell>
          <cell r="F20">
            <v>3540149.430000186</v>
          </cell>
          <cell r="J20">
            <v>440</v>
          </cell>
          <cell r="K20">
            <v>0</v>
          </cell>
          <cell r="M20">
            <v>0</v>
          </cell>
        </row>
        <row r="21">
          <cell r="C21" t="str">
            <v>Other Assets</v>
          </cell>
          <cell r="D21">
            <v>26820.729734600471</v>
          </cell>
          <cell r="F21">
            <v>100577736.50475177</v>
          </cell>
          <cell r="I21" t="str">
            <v>DR</v>
          </cell>
          <cell r="J21">
            <v>2410</v>
          </cell>
          <cell r="M21">
            <v>0</v>
          </cell>
        </row>
        <row r="22">
          <cell r="C22" t="str">
            <v>Interbranch Balances ( inc. interest receivable)</v>
          </cell>
          <cell r="D22">
            <v>82551.050423799985</v>
          </cell>
          <cell r="F22">
            <v>309566439.08924991</v>
          </cell>
          <cell r="I22" t="str">
            <v>DR</v>
          </cell>
          <cell r="J22">
            <v>2420</v>
          </cell>
          <cell r="M22">
            <v>0</v>
          </cell>
        </row>
        <row r="23">
          <cell r="F23">
            <v>0</v>
          </cell>
        </row>
        <row r="24">
          <cell r="C24" t="str">
            <v>Total Assets</v>
          </cell>
          <cell r="D24">
            <v>1658572.4429616048</v>
          </cell>
          <cell r="F24">
            <v>6219646661.1060181</v>
          </cell>
        </row>
        <row r="25">
          <cell r="F25">
            <v>0</v>
          </cell>
          <cell r="K25">
            <v>14198345.5854</v>
          </cell>
          <cell r="L25">
            <v>-2671290.8000000003</v>
          </cell>
          <cell r="M25">
            <v>11527054.785400001</v>
          </cell>
        </row>
        <row r="26">
          <cell r="F26">
            <v>0</v>
          </cell>
        </row>
        <row r="27">
          <cell r="C27" t="str">
            <v>LIABILITIES</v>
          </cell>
          <cell r="F27">
            <v>0</v>
          </cell>
          <cell r="I27" t="str">
            <v>Placements with Banks</v>
          </cell>
        </row>
        <row r="28">
          <cell r="C28" t="str">
            <v>Deposits from Banks</v>
          </cell>
          <cell r="D28">
            <v>497459.22815110005</v>
          </cell>
          <cell r="F28">
            <v>1865472105.5666254</v>
          </cell>
          <cell r="J28">
            <v>380</v>
          </cell>
          <cell r="K28">
            <v>0</v>
          </cell>
          <cell r="M28">
            <v>0</v>
          </cell>
        </row>
        <row r="29">
          <cell r="C29" t="str">
            <v>Deposits from Customers</v>
          </cell>
          <cell r="D29">
            <v>1091437.5368253998</v>
          </cell>
          <cell r="F29">
            <v>4092890763.0952497</v>
          </cell>
          <cell r="J29">
            <v>510</v>
          </cell>
          <cell r="K29">
            <v>39945180.987900004</v>
          </cell>
          <cell r="M29">
            <v>39945180.987900004</v>
          </cell>
        </row>
        <row r="30">
          <cell r="C30" t="str">
            <v>Deposits from GIBUK</v>
          </cell>
          <cell r="D30">
            <v>0</v>
          </cell>
          <cell r="F30">
            <v>0</v>
          </cell>
          <cell r="J30">
            <v>520</v>
          </cell>
          <cell r="K30">
            <v>63497600.159999996</v>
          </cell>
          <cell r="M30">
            <v>63497600.159999996</v>
          </cell>
        </row>
        <row r="31">
          <cell r="C31" t="str">
            <v>Securities Sold under Agr. to Repurchase</v>
          </cell>
          <cell r="D31">
            <v>0</v>
          </cell>
          <cell r="F31">
            <v>0</v>
          </cell>
          <cell r="J31">
            <v>525</v>
          </cell>
          <cell r="K31">
            <v>0</v>
          </cell>
          <cell r="M31">
            <v>0</v>
          </cell>
        </row>
        <row r="32">
          <cell r="C32" t="str">
            <v>Securities Sold but not yet Purchased</v>
          </cell>
          <cell r="D32">
            <v>0</v>
          </cell>
          <cell r="F32">
            <v>0</v>
          </cell>
          <cell r="J32">
            <v>530</v>
          </cell>
          <cell r="K32">
            <v>0</v>
          </cell>
          <cell r="M32">
            <v>0</v>
          </cell>
        </row>
        <row r="33">
          <cell r="C33" t="str">
            <v>Other Liabilities</v>
          </cell>
          <cell r="D33">
            <v>33823.876291295288</v>
          </cell>
          <cell r="F33">
            <v>126839536.09235734</v>
          </cell>
          <cell r="J33">
            <v>550</v>
          </cell>
          <cell r="K33">
            <v>0</v>
          </cell>
          <cell r="M33">
            <v>0</v>
          </cell>
        </row>
        <row r="34">
          <cell r="C34" t="str">
            <v>Term Financing</v>
          </cell>
          <cell r="D34">
            <v>0</v>
          </cell>
          <cell r="F34">
            <v>0</v>
          </cell>
          <cell r="J34">
            <v>570</v>
          </cell>
          <cell r="K34">
            <v>0</v>
          </cell>
          <cell r="M34">
            <v>0</v>
          </cell>
        </row>
        <row r="35">
          <cell r="C35" t="str">
            <v>Subordinated Term Financing</v>
          </cell>
          <cell r="D35">
            <v>0</v>
          </cell>
          <cell r="F35">
            <v>0</v>
          </cell>
        </row>
        <row r="36">
          <cell r="C36" t="str">
            <v>Interbranch Balances ( inc. interest payable)</v>
          </cell>
          <cell r="D36">
            <v>17875.423884800002</v>
          </cell>
          <cell r="F36">
            <v>67032839.568000011</v>
          </cell>
          <cell r="K36">
            <v>103442781.1479</v>
          </cell>
          <cell r="L36">
            <v>0</v>
          </cell>
          <cell r="M36">
            <v>103442781.1479</v>
          </cell>
        </row>
        <row r="37">
          <cell r="F37">
            <v>0</v>
          </cell>
        </row>
        <row r="38">
          <cell r="C38" t="str">
            <v>Total Liabilities</v>
          </cell>
          <cell r="D38">
            <v>1640596.0651525951</v>
          </cell>
          <cell r="F38">
            <v>6152235244.3222313</v>
          </cell>
          <cell r="I38" t="str">
            <v>Trading Securities</v>
          </cell>
          <cell r="J38" t="str">
            <v>0800  All</v>
          </cell>
          <cell r="K38">
            <v>0</v>
          </cell>
          <cell r="M38">
            <v>0</v>
          </cell>
        </row>
        <row r="39">
          <cell r="F39">
            <v>0</v>
          </cell>
        </row>
        <row r="40">
          <cell r="C40" t="str">
            <v>SHAREHOLDERS' EQUITY</v>
          </cell>
          <cell r="F40">
            <v>0</v>
          </cell>
          <cell r="I40" t="str">
            <v>Available-for-Sale Securities</v>
          </cell>
        </row>
        <row r="41">
          <cell r="F41">
            <v>0</v>
          </cell>
          <cell r="J41" t="str">
            <v>0600 All</v>
          </cell>
          <cell r="K41">
            <v>21331911.205899239</v>
          </cell>
          <cell r="M41">
            <v>21331911.205899239</v>
          </cell>
        </row>
        <row r="42">
          <cell r="C42" t="str">
            <v>Share Capital</v>
          </cell>
          <cell r="D42">
            <v>0</v>
          </cell>
          <cell r="F42">
            <v>0</v>
          </cell>
          <cell r="I42" t="str">
            <v xml:space="preserve">     Add back Provision for Securities</v>
          </cell>
          <cell r="J42" t="str">
            <v>695 &amp; 696</v>
          </cell>
          <cell r="K42">
            <v>0</v>
          </cell>
          <cell r="M42">
            <v>0</v>
          </cell>
        </row>
        <row r="43">
          <cell r="C43" t="str">
            <v>Share Premium</v>
          </cell>
          <cell r="D43">
            <v>0</v>
          </cell>
          <cell r="F43">
            <v>0</v>
          </cell>
          <cell r="I43" t="str">
            <v xml:space="preserve">     Investment in GIBUK</v>
          </cell>
          <cell r="J43">
            <v>690</v>
          </cell>
          <cell r="K43">
            <v>0</v>
          </cell>
          <cell r="M43">
            <v>0</v>
          </cell>
        </row>
        <row r="44">
          <cell r="C44" t="str">
            <v>Reserves</v>
          </cell>
          <cell r="D44">
            <v>1.0000000000000001E-5</v>
          </cell>
          <cell r="F44">
            <v>3.7500000000000006E-2</v>
          </cell>
          <cell r="K44">
            <v>21331911.205899239</v>
          </cell>
          <cell r="L44">
            <v>0</v>
          </cell>
          <cell r="M44">
            <v>21331911.205899239</v>
          </cell>
        </row>
        <row r="45">
          <cell r="C45" t="str">
            <v>Net Income  - YTD 2006</v>
          </cell>
          <cell r="D45">
            <v>17976.377760000287</v>
          </cell>
          <cell r="F45">
            <v>67411416.600001067</v>
          </cell>
        </row>
        <row r="46">
          <cell r="F46">
            <v>0</v>
          </cell>
          <cell r="I46" t="str">
            <v>Provision for Securities</v>
          </cell>
        </row>
        <row r="47">
          <cell r="C47" t="str">
            <v>Shareholders' Equity</v>
          </cell>
          <cell r="D47">
            <v>17976.377770000287</v>
          </cell>
          <cell r="F47">
            <v>67411416.637501061</v>
          </cell>
          <cell r="J47">
            <v>695</v>
          </cell>
          <cell r="K47">
            <v>0</v>
          </cell>
          <cell r="M47">
            <v>0</v>
          </cell>
        </row>
        <row r="48">
          <cell r="F48">
            <v>0</v>
          </cell>
          <cell r="J48">
            <v>696</v>
          </cell>
          <cell r="K48">
            <v>0</v>
          </cell>
          <cell r="M48">
            <v>0</v>
          </cell>
        </row>
        <row r="49">
          <cell r="C49" t="str">
            <v>Total Liabilities &amp; Shareholders' Equity</v>
          </cell>
          <cell r="D49">
            <v>1658572.4429225954</v>
          </cell>
          <cell r="F49">
            <v>6219646660.959733</v>
          </cell>
          <cell r="K49">
            <v>0</v>
          </cell>
          <cell r="L49">
            <v>0</v>
          </cell>
          <cell r="M49">
            <v>0</v>
          </cell>
        </row>
        <row r="50">
          <cell r="F50">
            <v>0</v>
          </cell>
        </row>
        <row r="51">
          <cell r="F51">
            <v>0</v>
          </cell>
          <cell r="I51" t="str">
            <v>Investment in GIBUK</v>
          </cell>
        </row>
        <row r="52">
          <cell r="I52" t="str">
            <v xml:space="preserve">     0690  - Customer No. 104158</v>
          </cell>
          <cell r="J52">
            <v>690</v>
          </cell>
          <cell r="M52">
            <v>0</v>
          </cell>
        </row>
        <row r="55">
          <cell r="K55">
            <v>0</v>
          </cell>
          <cell r="L55">
            <v>0</v>
          </cell>
          <cell r="M55">
            <v>0</v>
          </cell>
        </row>
        <row r="58">
          <cell r="I58" t="str">
            <v>Loans and Advances</v>
          </cell>
          <cell r="J58" t="str">
            <v>1000 All</v>
          </cell>
          <cell r="K58">
            <v>1388340750.5560052</v>
          </cell>
          <cell r="M58">
            <v>1388340750.5560052</v>
          </cell>
        </row>
        <row r="59">
          <cell r="I59" t="str">
            <v>Add back: Provision for Loan Losses</v>
          </cell>
          <cell r="K59">
            <v>274143.62</v>
          </cell>
          <cell r="M59">
            <v>274143.62</v>
          </cell>
        </row>
        <row r="60">
          <cell r="I60" t="str">
            <v>DR</v>
          </cell>
          <cell r="J60">
            <v>2510</v>
          </cell>
          <cell r="M60">
            <v>0</v>
          </cell>
        </row>
        <row r="61">
          <cell r="I61" t="str">
            <v>DR</v>
          </cell>
          <cell r="J61">
            <v>2520</v>
          </cell>
          <cell r="M61">
            <v>0</v>
          </cell>
        </row>
        <row r="62">
          <cell r="I62" t="str">
            <v>DR</v>
          </cell>
          <cell r="J62">
            <v>2610</v>
          </cell>
          <cell r="K62">
            <v>23456661.18</v>
          </cell>
          <cell r="L62">
            <v>147769.98000000045</v>
          </cell>
          <cell r="M62">
            <v>23604431.16</v>
          </cell>
        </row>
        <row r="63">
          <cell r="I63" t="str">
            <v>DR</v>
          </cell>
          <cell r="J63">
            <v>2620</v>
          </cell>
          <cell r="K63">
            <v>9694.1</v>
          </cell>
          <cell r="M63">
            <v>9694.1</v>
          </cell>
        </row>
        <row r="64">
          <cell r="K64">
            <v>1412081249.4560051</v>
          </cell>
          <cell r="L64">
            <v>147769.98000000045</v>
          </cell>
          <cell r="M64">
            <v>1412229019.4360051</v>
          </cell>
        </row>
        <row r="66">
          <cell r="I66" t="str">
            <v>Provision for Loan Losses</v>
          </cell>
        </row>
        <row r="67">
          <cell r="J67">
            <v>1095</v>
          </cell>
          <cell r="K67">
            <v>-274143.62</v>
          </cell>
          <cell r="M67">
            <v>-274143.62</v>
          </cell>
        </row>
        <row r="68">
          <cell r="J68">
            <v>1096</v>
          </cell>
          <cell r="K68">
            <v>0</v>
          </cell>
          <cell r="M68">
            <v>0</v>
          </cell>
        </row>
        <row r="69">
          <cell r="K69">
            <v>-274143.62</v>
          </cell>
          <cell r="L69">
            <v>0</v>
          </cell>
          <cell r="M69">
            <v>-274143.62</v>
          </cell>
        </row>
        <row r="71">
          <cell r="I71" t="str">
            <v>Placements with GIBUK</v>
          </cell>
        </row>
        <row r="72">
          <cell r="I72" t="str">
            <v xml:space="preserve">     0395  - Customer No. 104158 - 01</v>
          </cell>
          <cell r="J72">
            <v>395</v>
          </cell>
          <cell r="K72">
            <v>0</v>
          </cell>
          <cell r="M72">
            <v>0</v>
          </cell>
        </row>
        <row r="73">
          <cell r="J73">
            <v>1437</v>
          </cell>
          <cell r="K73">
            <v>0</v>
          </cell>
          <cell r="M73">
            <v>0</v>
          </cell>
        </row>
        <row r="75">
          <cell r="K75">
            <v>0</v>
          </cell>
          <cell r="L75">
            <v>0</v>
          </cell>
          <cell r="M75">
            <v>0</v>
          </cell>
        </row>
        <row r="77">
          <cell r="I77" t="str">
            <v>Fixed Assets</v>
          </cell>
        </row>
        <row r="78">
          <cell r="I78" t="str">
            <v xml:space="preserve">     1200   All</v>
          </cell>
          <cell r="K78">
            <v>3857020.7026000023</v>
          </cell>
          <cell r="M78">
            <v>3857020.7026000023</v>
          </cell>
        </row>
        <row r="79">
          <cell r="I79" t="str">
            <v xml:space="preserve">     1300  All</v>
          </cell>
          <cell r="K79">
            <v>-2912980.8545999527</v>
          </cell>
          <cell r="M79">
            <v>-2912980.8545999527</v>
          </cell>
        </row>
        <row r="80">
          <cell r="K80">
            <v>944039.84800004959</v>
          </cell>
          <cell r="L80">
            <v>0</v>
          </cell>
          <cell r="M80">
            <v>944039.84800004959</v>
          </cell>
        </row>
        <row r="82">
          <cell r="I82" t="str">
            <v>Other Assets</v>
          </cell>
        </row>
        <row r="83">
          <cell r="I83" t="str">
            <v xml:space="preserve">     1400 All</v>
          </cell>
          <cell r="K83">
            <v>24593665.076700211</v>
          </cell>
          <cell r="M83">
            <v>24593665.076700211</v>
          </cell>
        </row>
        <row r="84">
          <cell r="I84" t="str">
            <v xml:space="preserve">     1500  All</v>
          </cell>
          <cell r="K84">
            <v>93399.088000297546</v>
          </cell>
          <cell r="M84">
            <v>93399.088000297546</v>
          </cell>
        </row>
        <row r="85">
          <cell r="I85" t="str">
            <v xml:space="preserve">     1600  All</v>
          </cell>
          <cell r="K85">
            <v>1473136.2598996162</v>
          </cell>
          <cell r="M85">
            <v>1473136.2598996162</v>
          </cell>
        </row>
        <row r="86">
          <cell r="I86" t="str">
            <v xml:space="preserve">     1700  All</v>
          </cell>
          <cell r="K86">
            <v>490529.35410022736</v>
          </cell>
          <cell r="M86">
            <v>490529.35410022736</v>
          </cell>
        </row>
        <row r="87">
          <cell r="I87" t="str">
            <v xml:space="preserve">     1800  All</v>
          </cell>
          <cell r="K87">
            <v>194445.78590011597</v>
          </cell>
          <cell r="M87">
            <v>194445.78590011597</v>
          </cell>
        </row>
        <row r="88">
          <cell r="I88" t="str">
            <v>Exclude: interbranch balances</v>
          </cell>
        </row>
        <row r="89">
          <cell r="J89">
            <v>1410</v>
          </cell>
          <cell r="K89">
            <v>-22250</v>
          </cell>
          <cell r="M89">
            <v>-22250</v>
          </cell>
        </row>
        <row r="90">
          <cell r="J90">
            <v>1411</v>
          </cell>
          <cell r="K90">
            <v>0</v>
          </cell>
          <cell r="M90">
            <v>0</v>
          </cell>
        </row>
        <row r="91">
          <cell r="J91">
            <v>1420</v>
          </cell>
          <cell r="K91">
            <v>-2195.83</v>
          </cell>
          <cell r="M91">
            <v>-2195.83</v>
          </cell>
        </row>
        <row r="92">
          <cell r="J92">
            <v>1421</v>
          </cell>
          <cell r="K92">
            <v>0</v>
          </cell>
          <cell r="M92">
            <v>0</v>
          </cell>
        </row>
        <row r="93">
          <cell r="J93">
            <v>1437</v>
          </cell>
          <cell r="K93">
            <v>0</v>
          </cell>
          <cell r="M93">
            <v>0</v>
          </cell>
        </row>
        <row r="94">
          <cell r="K94">
            <v>26820729.734600469</v>
          </cell>
          <cell r="L94">
            <v>0</v>
          </cell>
          <cell r="M94">
            <v>26820729.734600469</v>
          </cell>
        </row>
        <row r="96">
          <cell r="I96" t="str">
            <v>Interbranch balances</v>
          </cell>
        </row>
        <row r="97">
          <cell r="J97">
            <v>140</v>
          </cell>
          <cell r="K97">
            <v>26604.593799999999</v>
          </cell>
          <cell r="M97">
            <v>26604.593799999999</v>
          </cell>
        </row>
        <row r="98">
          <cell r="J98">
            <v>160</v>
          </cell>
          <cell r="K98">
            <v>0</v>
          </cell>
          <cell r="M98">
            <v>0</v>
          </cell>
        </row>
        <row r="99">
          <cell r="J99">
            <v>180</v>
          </cell>
          <cell r="K99">
            <v>75000000</v>
          </cell>
          <cell r="M99">
            <v>75000000</v>
          </cell>
        </row>
        <row r="100">
          <cell r="J100">
            <v>240</v>
          </cell>
          <cell r="K100">
            <v>0</v>
          </cell>
          <cell r="M100">
            <v>0</v>
          </cell>
        </row>
        <row r="101">
          <cell r="J101">
            <v>260</v>
          </cell>
          <cell r="K101">
            <v>0</v>
          </cell>
          <cell r="M101">
            <v>0</v>
          </cell>
        </row>
        <row r="102">
          <cell r="J102">
            <v>270</v>
          </cell>
          <cell r="K102">
            <v>0</v>
          </cell>
          <cell r="M102">
            <v>0</v>
          </cell>
        </row>
        <row r="103">
          <cell r="J103">
            <v>280</v>
          </cell>
          <cell r="K103">
            <v>7500000</v>
          </cell>
          <cell r="M103">
            <v>7500000</v>
          </cell>
        </row>
        <row r="104">
          <cell r="J104">
            <v>285</v>
          </cell>
          <cell r="K104">
            <v>0</v>
          </cell>
          <cell r="M104">
            <v>0</v>
          </cell>
        </row>
        <row r="105">
          <cell r="J105">
            <v>290</v>
          </cell>
          <cell r="K105">
            <v>0</v>
          </cell>
          <cell r="M105">
            <v>0</v>
          </cell>
        </row>
        <row r="106">
          <cell r="J106">
            <v>295</v>
          </cell>
          <cell r="K106">
            <v>0</v>
          </cell>
          <cell r="M106">
            <v>0</v>
          </cell>
        </row>
        <row r="107">
          <cell r="J107">
            <v>1410</v>
          </cell>
          <cell r="K107">
            <v>22250</v>
          </cell>
          <cell r="M107">
            <v>22250</v>
          </cell>
        </row>
        <row r="108">
          <cell r="J108">
            <v>1411</v>
          </cell>
          <cell r="K108">
            <v>0</v>
          </cell>
          <cell r="M108">
            <v>0</v>
          </cell>
        </row>
        <row r="109">
          <cell r="J109">
            <v>1420</v>
          </cell>
          <cell r="K109">
            <v>2195.83</v>
          </cell>
          <cell r="M109">
            <v>2195.83</v>
          </cell>
        </row>
        <row r="110">
          <cell r="J110">
            <v>1421</v>
          </cell>
          <cell r="K110">
            <v>0</v>
          </cell>
          <cell r="M110">
            <v>0</v>
          </cell>
        </row>
        <row r="111">
          <cell r="H111" t="str">
            <v>DR</v>
          </cell>
          <cell r="I111">
            <v>2110</v>
          </cell>
          <cell r="M111">
            <v>0</v>
          </cell>
        </row>
        <row r="112">
          <cell r="H112" t="str">
            <v>DR</v>
          </cell>
          <cell r="I112">
            <v>2120</v>
          </cell>
          <cell r="M112">
            <v>0</v>
          </cell>
        </row>
        <row r="113">
          <cell r="H113" t="str">
            <v>DR</v>
          </cell>
          <cell r="I113">
            <v>2210</v>
          </cell>
          <cell r="M113">
            <v>0</v>
          </cell>
        </row>
        <row r="114">
          <cell r="H114" t="str">
            <v>DR</v>
          </cell>
          <cell r="I114">
            <v>2220</v>
          </cell>
          <cell r="M114">
            <v>0</v>
          </cell>
        </row>
        <row r="116">
          <cell r="K116">
            <v>82551050.423799992</v>
          </cell>
          <cell r="L116">
            <v>0</v>
          </cell>
          <cell r="M116">
            <v>82551050.423799992</v>
          </cell>
        </row>
        <row r="118">
          <cell r="I118" t="str">
            <v>Liabilities:</v>
          </cell>
        </row>
        <row r="119">
          <cell r="I119" t="str">
            <v>Deposits from Banks</v>
          </cell>
        </row>
        <row r="120">
          <cell r="J120">
            <v>2510</v>
          </cell>
          <cell r="K120">
            <v>0</v>
          </cell>
          <cell r="M120">
            <v>0</v>
          </cell>
        </row>
        <row r="121">
          <cell r="J121">
            <v>2515</v>
          </cell>
          <cell r="K121">
            <v>0</v>
          </cell>
          <cell r="M121">
            <v>0</v>
          </cell>
        </row>
        <row r="122">
          <cell r="J122">
            <v>2520</v>
          </cell>
          <cell r="K122">
            <v>1461414.24</v>
          </cell>
          <cell r="M122">
            <v>1461414.24</v>
          </cell>
        </row>
        <row r="123">
          <cell r="J123">
            <v>2530</v>
          </cell>
          <cell r="K123">
            <v>0</v>
          </cell>
          <cell r="M123">
            <v>0</v>
          </cell>
        </row>
        <row r="124">
          <cell r="J124">
            <v>2540</v>
          </cell>
          <cell r="K124">
            <v>495997813.91110003</v>
          </cell>
          <cell r="M124">
            <v>495997813.91110003</v>
          </cell>
        </row>
        <row r="125">
          <cell r="J125">
            <v>2545</v>
          </cell>
          <cell r="K125">
            <v>0</v>
          </cell>
          <cell r="M125">
            <v>0</v>
          </cell>
        </row>
        <row r="126">
          <cell r="J126">
            <v>2546</v>
          </cell>
          <cell r="K126">
            <v>0</v>
          </cell>
          <cell r="M126">
            <v>0</v>
          </cell>
        </row>
        <row r="127">
          <cell r="J127">
            <v>2550</v>
          </cell>
          <cell r="K127">
            <v>0</v>
          </cell>
          <cell r="M127">
            <v>0</v>
          </cell>
        </row>
        <row r="128">
          <cell r="J128">
            <v>2560</v>
          </cell>
          <cell r="K128">
            <v>0</v>
          </cell>
          <cell r="M128">
            <v>0</v>
          </cell>
        </row>
        <row r="129">
          <cell r="J129">
            <v>2570</v>
          </cell>
          <cell r="K129">
            <v>0</v>
          </cell>
          <cell r="M129">
            <v>0</v>
          </cell>
        </row>
        <row r="130">
          <cell r="J130">
            <v>2580</v>
          </cell>
          <cell r="K130">
            <v>0</v>
          </cell>
          <cell r="M130">
            <v>0</v>
          </cell>
        </row>
        <row r="131">
          <cell r="J131">
            <v>2585</v>
          </cell>
          <cell r="K131">
            <v>0</v>
          </cell>
          <cell r="M131">
            <v>0</v>
          </cell>
        </row>
        <row r="132">
          <cell r="H132" t="str">
            <v>CR</v>
          </cell>
          <cell r="J132">
            <v>40</v>
          </cell>
          <cell r="M132">
            <v>0</v>
          </cell>
        </row>
        <row r="133">
          <cell r="H133" t="str">
            <v>CR</v>
          </cell>
          <cell r="J133">
            <v>60</v>
          </cell>
          <cell r="M133">
            <v>0</v>
          </cell>
        </row>
        <row r="134">
          <cell r="I134" t="str">
            <v>Reclassified from Other Deposits</v>
          </cell>
          <cell r="K134">
            <v>0</v>
          </cell>
          <cell r="M134">
            <v>0</v>
          </cell>
        </row>
        <row r="135">
          <cell r="K135">
            <v>497459228.15110004</v>
          </cell>
          <cell r="L135">
            <v>0</v>
          </cell>
          <cell r="M135">
            <v>497459228.15110004</v>
          </cell>
        </row>
        <row r="138">
          <cell r="I138" t="str">
            <v>Deposits from Customers</v>
          </cell>
        </row>
        <row r="139">
          <cell r="J139">
            <v>2310</v>
          </cell>
          <cell r="K139">
            <v>0</v>
          </cell>
          <cell r="M139">
            <v>0</v>
          </cell>
        </row>
        <row r="140">
          <cell r="J140">
            <v>2320</v>
          </cell>
          <cell r="K140">
            <v>0</v>
          </cell>
          <cell r="M140">
            <v>0</v>
          </cell>
        </row>
        <row r="141">
          <cell r="J141">
            <v>2330</v>
          </cell>
          <cell r="K141">
            <v>0</v>
          </cell>
          <cell r="M141">
            <v>0</v>
          </cell>
        </row>
        <row r="142">
          <cell r="J142">
            <v>2340</v>
          </cell>
          <cell r="K142">
            <v>0</v>
          </cell>
          <cell r="M142">
            <v>0</v>
          </cell>
        </row>
        <row r="143">
          <cell r="J143">
            <v>2410</v>
          </cell>
          <cell r="K143">
            <v>0</v>
          </cell>
          <cell r="M143">
            <v>0</v>
          </cell>
        </row>
        <row r="144">
          <cell r="J144">
            <v>2420</v>
          </cell>
          <cell r="K144">
            <v>0</v>
          </cell>
          <cell r="M144">
            <v>0</v>
          </cell>
        </row>
        <row r="145">
          <cell r="J145">
            <v>2430</v>
          </cell>
          <cell r="K145">
            <v>0</v>
          </cell>
          <cell r="M145">
            <v>0</v>
          </cell>
        </row>
        <row r="146">
          <cell r="J146">
            <v>2440</v>
          </cell>
          <cell r="K146">
            <v>140795306.34749997</v>
          </cell>
          <cell r="L146">
            <v>0</v>
          </cell>
          <cell r="M146">
            <v>140795306.34749997</v>
          </cell>
        </row>
        <row r="147">
          <cell r="J147">
            <v>2450</v>
          </cell>
          <cell r="K147">
            <v>0</v>
          </cell>
          <cell r="M147">
            <v>0</v>
          </cell>
        </row>
        <row r="148">
          <cell r="J148">
            <v>2460</v>
          </cell>
          <cell r="K148">
            <v>0</v>
          </cell>
          <cell r="M148">
            <v>0</v>
          </cell>
        </row>
        <row r="149">
          <cell r="J149">
            <v>2610</v>
          </cell>
          <cell r="K149">
            <v>32501256.0273</v>
          </cell>
          <cell r="L149">
            <v>-2523547.2200000002</v>
          </cell>
          <cell r="M149">
            <v>29977708.807300001</v>
          </cell>
        </row>
        <row r="150">
          <cell r="J150">
            <v>2620</v>
          </cell>
          <cell r="K150">
            <v>35741145.768400006</v>
          </cell>
          <cell r="M150">
            <v>35741145.768400006</v>
          </cell>
        </row>
        <row r="151">
          <cell r="J151">
            <v>2630</v>
          </cell>
          <cell r="K151">
            <v>0</v>
          </cell>
          <cell r="M151">
            <v>0</v>
          </cell>
        </row>
        <row r="152">
          <cell r="J152">
            <v>2640</v>
          </cell>
          <cell r="K152">
            <v>327718823.41170001</v>
          </cell>
          <cell r="M152">
            <v>327718823.41170001</v>
          </cell>
        </row>
        <row r="153">
          <cell r="J153">
            <v>2650</v>
          </cell>
          <cell r="K153">
            <v>553955854.08109999</v>
          </cell>
          <cell r="M153">
            <v>553955854.08109999</v>
          </cell>
        </row>
        <row r="154">
          <cell r="J154">
            <v>2660</v>
          </cell>
          <cell r="K154">
            <v>0</v>
          </cell>
          <cell r="M154">
            <v>0</v>
          </cell>
        </row>
        <row r="155">
          <cell r="J155">
            <v>2670</v>
          </cell>
          <cell r="K155">
            <v>0</v>
          </cell>
          <cell r="M155">
            <v>0</v>
          </cell>
        </row>
        <row r="156">
          <cell r="J156">
            <v>2680</v>
          </cell>
          <cell r="K156">
            <v>0</v>
          </cell>
          <cell r="M156">
            <v>0</v>
          </cell>
        </row>
        <row r="157">
          <cell r="J157">
            <v>2685</v>
          </cell>
          <cell r="K157">
            <v>3248698.4094000002</v>
          </cell>
          <cell r="M157">
            <v>3248698.4094000002</v>
          </cell>
        </row>
        <row r="158">
          <cell r="J158">
            <v>2690</v>
          </cell>
          <cell r="K158">
            <v>0</v>
          </cell>
          <cell r="M158">
            <v>0</v>
          </cell>
        </row>
        <row r="159">
          <cell r="J159">
            <v>2691</v>
          </cell>
          <cell r="K159">
            <v>0</v>
          </cell>
          <cell r="M159">
            <v>0</v>
          </cell>
        </row>
        <row r="160">
          <cell r="I160" t="str">
            <v>Reclassified from Other Deposits</v>
          </cell>
          <cell r="K160">
            <v>0</v>
          </cell>
          <cell r="M160">
            <v>0</v>
          </cell>
        </row>
        <row r="161">
          <cell r="K161">
            <v>1093961084.0453999</v>
          </cell>
          <cell r="L161">
            <v>-2523547.2200000002</v>
          </cell>
          <cell r="M161">
            <v>1091437536.8253999</v>
          </cell>
        </row>
        <row r="163">
          <cell r="I163" t="str">
            <v>Other Deposits</v>
          </cell>
        </row>
        <row r="164">
          <cell r="J164">
            <v>2710</v>
          </cell>
          <cell r="K164">
            <v>0</v>
          </cell>
          <cell r="M164">
            <v>0</v>
          </cell>
        </row>
        <row r="165">
          <cell r="J165">
            <v>2720</v>
          </cell>
          <cell r="K165">
            <v>0</v>
          </cell>
          <cell r="M165">
            <v>0</v>
          </cell>
        </row>
        <row r="166">
          <cell r="I166" t="str">
            <v>Less: Banks</v>
          </cell>
          <cell r="M166">
            <v>0</v>
          </cell>
        </row>
        <row r="167">
          <cell r="I167" t="str">
            <v xml:space="preserve">            Customers</v>
          </cell>
          <cell r="M167">
            <v>0</v>
          </cell>
        </row>
        <row r="169">
          <cell r="K169">
            <v>0</v>
          </cell>
          <cell r="L169">
            <v>0</v>
          </cell>
          <cell r="M169">
            <v>0</v>
          </cell>
        </row>
        <row r="171">
          <cell r="I171" t="str">
            <v>Deposits from GIBUK</v>
          </cell>
        </row>
        <row r="172">
          <cell r="I172" t="str">
            <v xml:space="preserve">     2395 Customer No. 104158 - 01</v>
          </cell>
          <cell r="J172">
            <v>2395</v>
          </cell>
          <cell r="K172">
            <v>0</v>
          </cell>
          <cell r="M172">
            <v>0</v>
          </cell>
        </row>
        <row r="173">
          <cell r="I173" t="str">
            <v xml:space="preserve">     3117 Customer No. 104158 - 01</v>
          </cell>
          <cell r="J173">
            <v>3117</v>
          </cell>
          <cell r="K173">
            <v>0</v>
          </cell>
          <cell r="M173">
            <v>0</v>
          </cell>
        </row>
        <row r="175">
          <cell r="K175">
            <v>0</v>
          </cell>
          <cell r="L175">
            <v>0</v>
          </cell>
          <cell r="M175">
            <v>0</v>
          </cell>
        </row>
        <row r="176">
          <cell r="I176" t="str">
            <v>Securities Sold under Agr. to Repurchase</v>
          </cell>
        </row>
        <row r="177">
          <cell r="I177" t="str">
            <v xml:space="preserve">     2800  All</v>
          </cell>
          <cell r="K177">
            <v>0</v>
          </cell>
          <cell r="M177">
            <v>0</v>
          </cell>
        </row>
        <row r="179">
          <cell r="I179" t="str">
            <v>Securities Sold but not yet Purchased</v>
          </cell>
        </row>
        <row r="180">
          <cell r="J180">
            <v>3520</v>
          </cell>
          <cell r="K180">
            <v>0</v>
          </cell>
          <cell r="M180">
            <v>0</v>
          </cell>
        </row>
        <row r="181">
          <cell r="J181">
            <v>3522</v>
          </cell>
          <cell r="K181">
            <v>0</v>
          </cell>
          <cell r="M181">
            <v>0</v>
          </cell>
        </row>
        <row r="182">
          <cell r="K182">
            <v>0</v>
          </cell>
          <cell r="L182">
            <v>0</v>
          </cell>
          <cell r="M182">
            <v>0</v>
          </cell>
        </row>
        <row r="184">
          <cell r="I184" t="str">
            <v>Term Financing</v>
          </cell>
        </row>
        <row r="185">
          <cell r="J185">
            <v>2910</v>
          </cell>
          <cell r="K185">
            <v>0</v>
          </cell>
          <cell r="M185">
            <v>0</v>
          </cell>
        </row>
        <row r="186">
          <cell r="J186">
            <v>2920</v>
          </cell>
          <cell r="K186">
            <v>0</v>
          </cell>
          <cell r="M186">
            <v>0</v>
          </cell>
        </row>
        <row r="187">
          <cell r="J187">
            <v>2925</v>
          </cell>
          <cell r="K187">
            <v>0</v>
          </cell>
          <cell r="M187">
            <v>0</v>
          </cell>
        </row>
        <row r="188">
          <cell r="J188">
            <v>2940</v>
          </cell>
          <cell r="K188">
            <v>0</v>
          </cell>
          <cell r="M188">
            <v>0</v>
          </cell>
        </row>
        <row r="189">
          <cell r="K189">
            <v>0</v>
          </cell>
          <cell r="L189">
            <v>0</v>
          </cell>
          <cell r="M189">
            <v>0</v>
          </cell>
        </row>
        <row r="191">
          <cell r="I191" t="str">
            <v>Subordinated Term Financing</v>
          </cell>
        </row>
        <row r="192">
          <cell r="J192">
            <v>2930</v>
          </cell>
          <cell r="K192">
            <v>0</v>
          </cell>
          <cell r="M192">
            <v>0</v>
          </cell>
        </row>
        <row r="195">
          <cell r="I195" t="str">
            <v>Interbranch balances</v>
          </cell>
        </row>
        <row r="196">
          <cell r="H196" t="str">
            <v>CR</v>
          </cell>
          <cell r="J196">
            <v>140</v>
          </cell>
          <cell r="M196">
            <v>0</v>
          </cell>
        </row>
        <row r="197">
          <cell r="H197" t="str">
            <v>CR</v>
          </cell>
          <cell r="J197">
            <v>160</v>
          </cell>
          <cell r="M197">
            <v>0</v>
          </cell>
        </row>
        <row r="198">
          <cell r="H198" t="str">
            <v>CR</v>
          </cell>
          <cell r="J198">
            <v>240</v>
          </cell>
          <cell r="M198">
            <v>0</v>
          </cell>
        </row>
        <row r="199">
          <cell r="H199" t="str">
            <v>CR</v>
          </cell>
          <cell r="J199">
            <v>260</v>
          </cell>
          <cell r="M199">
            <v>0</v>
          </cell>
        </row>
        <row r="200">
          <cell r="J200">
            <v>2110</v>
          </cell>
          <cell r="K200">
            <v>126322.60249999999</v>
          </cell>
          <cell r="M200">
            <v>126322.60249999999</v>
          </cell>
        </row>
        <row r="201">
          <cell r="J201">
            <v>2120</v>
          </cell>
          <cell r="K201">
            <v>0</v>
          </cell>
          <cell r="M201">
            <v>0</v>
          </cell>
        </row>
        <row r="202">
          <cell r="J202">
            <v>2130</v>
          </cell>
          <cell r="K202">
            <v>0</v>
          </cell>
          <cell r="M202">
            <v>0</v>
          </cell>
        </row>
        <row r="203">
          <cell r="J203">
            <v>2140</v>
          </cell>
          <cell r="K203">
            <v>0</v>
          </cell>
          <cell r="M203">
            <v>0</v>
          </cell>
        </row>
        <row r="204">
          <cell r="J204">
            <v>2185</v>
          </cell>
          <cell r="K204">
            <v>0</v>
          </cell>
          <cell r="M204">
            <v>0</v>
          </cell>
        </row>
        <row r="205">
          <cell r="J205">
            <v>2190</v>
          </cell>
          <cell r="K205">
            <v>6551222.6923000002</v>
          </cell>
          <cell r="M205">
            <v>6551222.6923000002</v>
          </cell>
        </row>
        <row r="206">
          <cell r="J206">
            <v>2195</v>
          </cell>
          <cell r="K206">
            <v>11197878.59</v>
          </cell>
          <cell r="M206">
            <v>11197878.59</v>
          </cell>
        </row>
        <row r="207">
          <cell r="J207">
            <v>2210</v>
          </cell>
          <cell r="K207">
            <v>0</v>
          </cell>
          <cell r="M207">
            <v>0</v>
          </cell>
        </row>
        <row r="208">
          <cell r="J208">
            <v>2215</v>
          </cell>
          <cell r="K208">
            <v>0</v>
          </cell>
          <cell r="M208">
            <v>0</v>
          </cell>
        </row>
        <row r="209">
          <cell r="J209">
            <v>2220</v>
          </cell>
          <cell r="K209">
            <v>0</v>
          </cell>
          <cell r="M209">
            <v>0</v>
          </cell>
        </row>
        <row r="210">
          <cell r="J210">
            <v>2240</v>
          </cell>
          <cell r="K210">
            <v>0</v>
          </cell>
          <cell r="M210">
            <v>0</v>
          </cell>
        </row>
        <row r="211">
          <cell r="J211">
            <v>3105</v>
          </cell>
          <cell r="K211">
            <v>0</v>
          </cell>
          <cell r="M211">
            <v>0</v>
          </cell>
        </row>
        <row r="212">
          <cell r="J212">
            <v>3106</v>
          </cell>
          <cell r="K212">
            <v>0</v>
          </cell>
          <cell r="M212">
            <v>0</v>
          </cell>
        </row>
        <row r="213">
          <cell r="J213">
            <v>3110</v>
          </cell>
          <cell r="K213">
            <v>0</v>
          </cell>
          <cell r="M213">
            <v>0</v>
          </cell>
        </row>
        <row r="214">
          <cell r="J214">
            <v>3111</v>
          </cell>
          <cell r="K214">
            <v>0</v>
          </cell>
          <cell r="M214">
            <v>0</v>
          </cell>
        </row>
        <row r="216">
          <cell r="K216">
            <v>17875423.884800002</v>
          </cell>
          <cell r="L216">
            <v>0</v>
          </cell>
          <cell r="M216">
            <v>17875423.884800002</v>
          </cell>
        </row>
        <row r="218">
          <cell r="I218" t="str">
            <v>Other Liabilities</v>
          </cell>
        </row>
        <row r="219">
          <cell r="J219">
            <v>3010</v>
          </cell>
          <cell r="K219">
            <v>0</v>
          </cell>
          <cell r="M219">
            <v>0</v>
          </cell>
        </row>
        <row r="220">
          <cell r="I220" t="str">
            <v xml:space="preserve">     3100 All</v>
          </cell>
          <cell r="K220">
            <v>9200427.0462002754</v>
          </cell>
          <cell r="M220">
            <v>9200427.0462002754</v>
          </cell>
        </row>
        <row r="221">
          <cell r="I221" t="str">
            <v xml:space="preserve">     3200 All</v>
          </cell>
          <cell r="K221">
            <v>3128813.9044003487</v>
          </cell>
          <cell r="M221">
            <v>3128813.9044003487</v>
          </cell>
        </row>
        <row r="222">
          <cell r="I222" t="str">
            <v xml:space="preserve">     3300 All</v>
          </cell>
          <cell r="K222">
            <v>866837.45309972763</v>
          </cell>
          <cell r="M222">
            <v>866837.45309972763</v>
          </cell>
        </row>
        <row r="223">
          <cell r="I223" t="str">
            <v xml:space="preserve">     3500 All ( exclude 3520 and 3522 )</v>
          </cell>
          <cell r="K223">
            <v>21770198.642100334</v>
          </cell>
          <cell r="L223">
            <v>26.4</v>
          </cell>
          <cell r="M223">
            <v>21770225.042100333</v>
          </cell>
        </row>
        <row r="224">
          <cell r="I224" t="str">
            <v xml:space="preserve">     1900 All</v>
          </cell>
          <cell r="K224">
            <v>-1983055360.0147049</v>
          </cell>
          <cell r="M224">
            <v>-1983055360.0147049</v>
          </cell>
        </row>
        <row r="225">
          <cell r="I225" t="str">
            <v xml:space="preserve">     3600 All</v>
          </cell>
          <cell r="K225">
            <v>1981912932.8601995</v>
          </cell>
          <cell r="M225">
            <v>1981912932.8601995</v>
          </cell>
        </row>
        <row r="226">
          <cell r="I226" t="str">
            <v xml:space="preserve">     3700  All</v>
          </cell>
          <cell r="K226">
            <v>0</v>
          </cell>
          <cell r="M226">
            <v>0</v>
          </cell>
        </row>
        <row r="227">
          <cell r="I227" t="str">
            <v>Exclude interbranch balances</v>
          </cell>
          <cell r="K227" t="str">
            <v xml:space="preserve"> </v>
          </cell>
        </row>
        <row r="228">
          <cell r="J228" t="str">
            <v xml:space="preserve">     3105</v>
          </cell>
          <cell r="K228">
            <v>0</v>
          </cell>
          <cell r="M228">
            <v>0</v>
          </cell>
        </row>
        <row r="229">
          <cell r="J229" t="str">
            <v xml:space="preserve">     3106</v>
          </cell>
          <cell r="K229">
            <v>0</v>
          </cell>
          <cell r="M229">
            <v>0</v>
          </cell>
        </row>
        <row r="230">
          <cell r="J230" t="str">
            <v xml:space="preserve">     3110</v>
          </cell>
          <cell r="K230">
            <v>0</v>
          </cell>
          <cell r="M230">
            <v>0</v>
          </cell>
        </row>
        <row r="231">
          <cell r="J231" t="str">
            <v xml:space="preserve">     3111</v>
          </cell>
          <cell r="K231">
            <v>0</v>
          </cell>
          <cell r="M231">
            <v>0</v>
          </cell>
        </row>
        <row r="232">
          <cell r="J232" t="str">
            <v xml:space="preserve">     3117</v>
          </cell>
          <cell r="K232">
            <v>0</v>
          </cell>
          <cell r="M232">
            <v>0</v>
          </cell>
        </row>
        <row r="233">
          <cell r="M233">
            <v>0</v>
          </cell>
        </row>
        <row r="234">
          <cell r="K234">
            <v>33823849.891295195</v>
          </cell>
          <cell r="L234">
            <v>26.4</v>
          </cell>
          <cell r="M234">
            <v>33823876.29129529</v>
          </cell>
        </row>
        <row r="236">
          <cell r="I236" t="str">
            <v>Share Capital</v>
          </cell>
        </row>
        <row r="237">
          <cell r="J237">
            <v>3910</v>
          </cell>
          <cell r="K237">
            <v>0</v>
          </cell>
          <cell r="M237">
            <v>0</v>
          </cell>
        </row>
        <row r="239">
          <cell r="I239" t="str">
            <v>Share Premium</v>
          </cell>
        </row>
        <row r="240">
          <cell r="J240">
            <v>3915</v>
          </cell>
          <cell r="K240">
            <v>0</v>
          </cell>
          <cell r="M240">
            <v>0</v>
          </cell>
        </row>
        <row r="242">
          <cell r="I242" t="str">
            <v>Reserves</v>
          </cell>
        </row>
        <row r="243">
          <cell r="I243" t="str">
            <v xml:space="preserve">     3920 + 3930 + 3940</v>
          </cell>
          <cell r="K243">
            <v>0</v>
          </cell>
          <cell r="M243">
            <v>0</v>
          </cell>
        </row>
        <row r="245">
          <cell r="I245" t="str">
            <v>Undivided Profits - Current Year</v>
          </cell>
        </row>
        <row r="246">
          <cell r="J246">
            <v>3950</v>
          </cell>
          <cell r="K246">
            <v>0.01</v>
          </cell>
          <cell r="M246">
            <v>0.01</v>
          </cell>
        </row>
        <row r="247">
          <cell r="I247" t="str">
            <v>Undivided Profits - Branch Remittance</v>
          </cell>
        </row>
        <row r="248">
          <cell r="J248">
            <v>3960</v>
          </cell>
          <cell r="K248">
            <v>0</v>
          </cell>
          <cell r="M248">
            <v>0</v>
          </cell>
        </row>
        <row r="249">
          <cell r="I249" t="str">
            <v>GIBUK Revaluation Reserve</v>
          </cell>
        </row>
        <row r="250">
          <cell r="J250">
            <v>3970</v>
          </cell>
          <cell r="K250">
            <v>0</v>
          </cell>
          <cell r="M250">
            <v>0</v>
          </cell>
        </row>
        <row r="252">
          <cell r="I252" t="str">
            <v>Total Income</v>
          </cell>
          <cell r="K252">
            <v>174032587.38999987</v>
          </cell>
          <cell r="M252">
            <v>174032587.38999987</v>
          </cell>
        </row>
        <row r="253">
          <cell r="I253" t="str">
            <v>Total Expenses</v>
          </cell>
          <cell r="K253">
            <v>-156056209.62999958</v>
          </cell>
          <cell r="M253">
            <v>-156056209.62999958</v>
          </cell>
        </row>
        <row r="254">
          <cell r="K254">
            <v>17976377.760000288</v>
          </cell>
          <cell r="L254">
            <v>0</v>
          </cell>
          <cell r="M254">
            <v>17976377.760000288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ting"/>
      <sheetName val="Capital"/>
      <sheetName val="Capital HLevel"/>
      <sheetName val="ADWEABUDGET2001"/>
      <sheetName val="TB06"/>
      <sheetName val="TB09"/>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Toyota PL ckd"/>
      <sheetName val="TOTAL P&amp;L"/>
      <sheetName val="Input"/>
      <sheetName val="Invetory level"/>
      <sheetName val="Capital_HLevel1"/>
      <sheetName val="Capital_HLevel"/>
    </sheetNames>
    <sheetDataSet>
      <sheetData sheetId="0" refreshError="1"/>
      <sheetData sheetId="1" refreshError="1"/>
      <sheetData sheetId="2" refreshError="1"/>
      <sheetData sheetId="3" refreshError="1"/>
      <sheetData sheetId="4" refreshError="1"/>
      <sheetData sheetId="5" refreshError="1">
        <row r="3">
          <cell r="A3">
            <v>112030</v>
          </cell>
          <cell r="B3" t="str">
            <v>Non-Process buildings  cost or</v>
          </cell>
          <cell r="C3">
            <v>8601100</v>
          </cell>
          <cell r="D3">
            <v>0</v>
          </cell>
          <cell r="E3">
            <v>0</v>
          </cell>
          <cell r="F3">
            <v>8601100</v>
          </cell>
          <cell r="G3">
            <v>8601100</v>
          </cell>
          <cell r="H3">
            <v>0</v>
          </cell>
          <cell r="I3">
            <v>0</v>
          </cell>
          <cell r="J3">
            <v>0</v>
          </cell>
        </row>
        <row r="4">
          <cell r="A4">
            <v>113010</v>
          </cell>
          <cell r="B4" t="str">
            <v>Passenger Vehicles  cost or GPV</v>
          </cell>
          <cell r="C4">
            <v>2927000</v>
          </cell>
          <cell r="D4">
            <v>790300</v>
          </cell>
          <cell r="E4">
            <v>120000</v>
          </cell>
          <cell r="F4">
            <v>3597300</v>
          </cell>
          <cell r="G4">
            <v>3585000</v>
          </cell>
          <cell r="H4">
            <v>12300</v>
          </cell>
          <cell r="I4">
            <v>14144.999999999998</v>
          </cell>
          <cell r="J4">
            <v>26445</v>
          </cell>
        </row>
        <row r="5">
          <cell r="A5">
            <v>114010</v>
          </cell>
          <cell r="B5" t="str">
            <v>Computer Equipt  cost or GPV</v>
          </cell>
          <cell r="C5">
            <v>6526586.7999999998</v>
          </cell>
          <cell r="D5">
            <v>220665</v>
          </cell>
          <cell r="E5">
            <v>38489.29</v>
          </cell>
          <cell r="F5">
            <v>6708762.5099999998</v>
          </cell>
          <cell r="G5">
            <v>6708762.5099999998</v>
          </cell>
          <cell r="H5">
            <v>0</v>
          </cell>
          <cell r="I5">
            <v>0</v>
          </cell>
          <cell r="J5">
            <v>0</v>
          </cell>
        </row>
        <row r="6">
          <cell r="A6">
            <v>114020</v>
          </cell>
          <cell r="B6" t="str">
            <v>Computer Software  cost or GPV</v>
          </cell>
          <cell r="C6">
            <v>7652238.4500000002</v>
          </cell>
          <cell r="D6">
            <v>42099.89</v>
          </cell>
          <cell r="E6">
            <v>23733</v>
          </cell>
          <cell r="F6">
            <v>7670605.3399999999</v>
          </cell>
          <cell r="G6">
            <v>7670605.3399999999</v>
          </cell>
          <cell r="H6">
            <v>0</v>
          </cell>
          <cell r="I6">
            <v>0</v>
          </cell>
          <cell r="J6">
            <v>0</v>
          </cell>
        </row>
        <row r="7">
          <cell r="A7">
            <v>114030</v>
          </cell>
          <cell r="B7" t="str">
            <v>IT Network Infrastructure  cost</v>
          </cell>
          <cell r="C7">
            <v>750044</v>
          </cell>
          <cell r="D7">
            <v>188190</v>
          </cell>
          <cell r="E7">
            <v>95240</v>
          </cell>
          <cell r="F7">
            <v>842994</v>
          </cell>
          <cell r="G7">
            <v>824674</v>
          </cell>
          <cell r="H7">
            <v>18320</v>
          </cell>
          <cell r="I7">
            <v>21068</v>
          </cell>
          <cell r="J7">
            <v>39388</v>
          </cell>
        </row>
        <row r="8">
          <cell r="A8">
            <v>114050</v>
          </cell>
          <cell r="B8" t="str">
            <v>Telecoms  cost or GPV</v>
          </cell>
          <cell r="C8">
            <v>57990</v>
          </cell>
          <cell r="D8">
            <v>30915</v>
          </cell>
          <cell r="E8">
            <v>0</v>
          </cell>
          <cell r="F8">
            <v>88905</v>
          </cell>
          <cell r="G8">
            <v>85175</v>
          </cell>
          <cell r="H8">
            <v>3730</v>
          </cell>
          <cell r="I8">
            <v>4289.5</v>
          </cell>
          <cell r="J8">
            <v>8019.5</v>
          </cell>
        </row>
        <row r="9">
          <cell r="A9">
            <v>114060</v>
          </cell>
          <cell r="B9" t="str">
            <v>Security Systems - cost or GPV</v>
          </cell>
          <cell r="C9">
            <v>0</v>
          </cell>
          <cell r="D9">
            <v>12325</v>
          </cell>
          <cell r="E9">
            <v>4825</v>
          </cell>
          <cell r="F9">
            <v>7500</v>
          </cell>
          <cell r="G9">
            <v>0</v>
          </cell>
          <cell r="H9">
            <v>7500</v>
          </cell>
          <cell r="I9">
            <v>8625</v>
          </cell>
          <cell r="J9">
            <v>16125</v>
          </cell>
        </row>
        <row r="10">
          <cell r="A10">
            <v>115010</v>
          </cell>
          <cell r="B10" t="str">
            <v>Furniture &amp; Fittings  cost or G</v>
          </cell>
          <cell r="C10">
            <v>2173002</v>
          </cell>
          <cell r="D10">
            <v>525196</v>
          </cell>
          <cell r="E10">
            <v>136162</v>
          </cell>
          <cell r="F10">
            <v>2562036</v>
          </cell>
          <cell r="G10">
            <v>2504394</v>
          </cell>
          <cell r="H10">
            <v>57642</v>
          </cell>
          <cell r="I10">
            <v>66288.299999999988</v>
          </cell>
          <cell r="J10">
            <v>123930.29999999999</v>
          </cell>
        </row>
        <row r="11">
          <cell r="A11">
            <v>115020</v>
          </cell>
          <cell r="B11" t="str">
            <v>Office equipment cost or GPV</v>
          </cell>
          <cell r="C11">
            <v>389780</v>
          </cell>
          <cell r="D11">
            <v>117738</v>
          </cell>
          <cell r="E11">
            <v>54520</v>
          </cell>
          <cell r="F11">
            <v>452998</v>
          </cell>
          <cell r="G11">
            <v>447648</v>
          </cell>
          <cell r="H11">
            <v>5350</v>
          </cell>
          <cell r="I11">
            <v>6152.4999999999991</v>
          </cell>
          <cell r="J11">
            <v>11502.5</v>
          </cell>
        </row>
        <row r="12">
          <cell r="A12">
            <v>115510</v>
          </cell>
          <cell r="B12" t="str">
            <v>Swimming Pool Equipment- cost o</v>
          </cell>
          <cell r="C12">
            <v>84000</v>
          </cell>
          <cell r="D12">
            <v>0</v>
          </cell>
          <cell r="E12">
            <v>0</v>
          </cell>
          <cell r="F12">
            <v>84000</v>
          </cell>
          <cell r="G12">
            <v>84000</v>
          </cell>
          <cell r="H12">
            <v>0</v>
          </cell>
          <cell r="I12">
            <v>0</v>
          </cell>
          <cell r="J12">
            <v>0</v>
          </cell>
        </row>
        <row r="13">
          <cell r="A13">
            <v>115520</v>
          </cell>
          <cell r="B13" t="str">
            <v>GYM Equipment - cost or GPV</v>
          </cell>
          <cell r="C13">
            <v>42000</v>
          </cell>
          <cell r="D13">
            <v>0</v>
          </cell>
          <cell r="E13">
            <v>0</v>
          </cell>
          <cell r="F13">
            <v>42000</v>
          </cell>
          <cell r="G13">
            <v>42000</v>
          </cell>
          <cell r="H13">
            <v>0</v>
          </cell>
          <cell r="I13">
            <v>0</v>
          </cell>
          <cell r="J13">
            <v>0</v>
          </cell>
        </row>
        <row r="14">
          <cell r="A14">
            <v>115530</v>
          </cell>
          <cell r="B14" t="str">
            <v>SPA Equipment- cost or GPV</v>
          </cell>
          <cell r="C14">
            <v>6000</v>
          </cell>
          <cell r="D14">
            <v>0</v>
          </cell>
          <cell r="E14">
            <v>0</v>
          </cell>
          <cell r="F14">
            <v>6000</v>
          </cell>
          <cell r="G14">
            <v>6000</v>
          </cell>
          <cell r="H14">
            <v>0</v>
          </cell>
          <cell r="I14">
            <v>0</v>
          </cell>
          <cell r="J14">
            <v>0</v>
          </cell>
        </row>
        <row r="15">
          <cell r="A15">
            <v>115540</v>
          </cell>
          <cell r="B15" t="str">
            <v>Stadium Equipment- cost or GPV</v>
          </cell>
          <cell r="C15">
            <v>3000</v>
          </cell>
          <cell r="D15">
            <v>0</v>
          </cell>
          <cell r="E15">
            <v>0</v>
          </cell>
          <cell r="F15">
            <v>3000</v>
          </cell>
          <cell r="G15">
            <v>3000</v>
          </cell>
          <cell r="H15">
            <v>0</v>
          </cell>
          <cell r="I15">
            <v>0</v>
          </cell>
          <cell r="J15">
            <v>0</v>
          </cell>
        </row>
        <row r="16">
          <cell r="A16">
            <v>115550</v>
          </cell>
          <cell r="B16" t="str">
            <v>Other equipment- cost or GPV</v>
          </cell>
          <cell r="C16">
            <v>19000</v>
          </cell>
          <cell r="D16">
            <v>0</v>
          </cell>
          <cell r="E16">
            <v>0</v>
          </cell>
          <cell r="F16">
            <v>19000</v>
          </cell>
          <cell r="G16">
            <v>19000</v>
          </cell>
          <cell r="H16">
            <v>0</v>
          </cell>
          <cell r="I16">
            <v>0</v>
          </cell>
          <cell r="J16">
            <v>0</v>
          </cell>
        </row>
        <row r="17">
          <cell r="A17">
            <v>116010</v>
          </cell>
          <cell r="B17" t="str">
            <v>Capital Work in Progress</v>
          </cell>
          <cell r="C17">
            <v>0</v>
          </cell>
          <cell r="D17">
            <v>5684593.3700000001</v>
          </cell>
          <cell r="E17">
            <v>241205</v>
          </cell>
          <cell r="F17">
            <v>5443388.3700000001</v>
          </cell>
          <cell r="G17">
            <v>417057.12</v>
          </cell>
          <cell r="H17">
            <v>5026331.25</v>
          </cell>
          <cell r="I17">
            <v>5780280.9375</v>
          </cell>
          <cell r="J17">
            <v>10806612.1875</v>
          </cell>
        </row>
        <row r="18">
          <cell r="A18">
            <v>117010</v>
          </cell>
          <cell r="B18" t="str">
            <v>Fixed Assets Clearing Account</v>
          </cell>
          <cell r="C18">
            <v>0</v>
          </cell>
          <cell r="D18">
            <v>594614.5</v>
          </cell>
          <cell r="E18">
            <v>586089.5</v>
          </cell>
          <cell r="F18">
            <v>8525</v>
          </cell>
          <cell r="G18">
            <v>0</v>
          </cell>
          <cell r="H18">
            <v>8525</v>
          </cell>
          <cell r="I18">
            <v>9803.75</v>
          </cell>
          <cell r="J18">
            <v>18328.75</v>
          </cell>
        </row>
        <row r="19">
          <cell r="A19">
            <v>118010</v>
          </cell>
          <cell r="B19" t="str">
            <v>Haydraulic Lab</v>
          </cell>
          <cell r="C19">
            <v>17735000</v>
          </cell>
          <cell r="D19">
            <v>30000</v>
          </cell>
          <cell r="E19">
            <v>0</v>
          </cell>
          <cell r="F19">
            <v>17765000</v>
          </cell>
          <cell r="G19">
            <v>17735000</v>
          </cell>
          <cell r="H19">
            <v>30000</v>
          </cell>
          <cell r="I19">
            <v>34500</v>
          </cell>
          <cell r="J19">
            <v>64500</v>
          </cell>
        </row>
        <row r="20">
          <cell r="A20">
            <v>118020</v>
          </cell>
          <cell r="B20" t="str">
            <v>Solar Plant</v>
          </cell>
          <cell r="C20">
            <v>3784000</v>
          </cell>
          <cell r="D20">
            <v>2900</v>
          </cell>
          <cell r="E20">
            <v>0</v>
          </cell>
          <cell r="F20">
            <v>3786900</v>
          </cell>
          <cell r="G20">
            <v>3786900</v>
          </cell>
          <cell r="H20">
            <v>0</v>
          </cell>
          <cell r="I20">
            <v>0</v>
          </cell>
          <cell r="J20">
            <v>0</v>
          </cell>
        </row>
        <row r="21">
          <cell r="A21">
            <v>118030</v>
          </cell>
          <cell r="B21" t="str">
            <v>Materials testing Lab</v>
          </cell>
          <cell r="C21">
            <v>2500000</v>
          </cell>
          <cell r="D21">
            <v>52425</v>
          </cell>
          <cell r="E21">
            <v>0</v>
          </cell>
          <cell r="F21">
            <v>2552425</v>
          </cell>
          <cell r="G21">
            <v>2504825</v>
          </cell>
          <cell r="H21">
            <v>47600</v>
          </cell>
          <cell r="I21">
            <v>54739.999999999993</v>
          </cell>
          <cell r="J21">
            <v>102340</v>
          </cell>
        </row>
        <row r="22">
          <cell r="A22">
            <v>118040</v>
          </cell>
          <cell r="B22" t="str">
            <v>Training center umm al nar</v>
          </cell>
          <cell r="C22">
            <v>5450000</v>
          </cell>
          <cell r="D22">
            <v>0</v>
          </cell>
          <cell r="E22">
            <v>0</v>
          </cell>
          <cell r="F22">
            <v>5450000</v>
          </cell>
          <cell r="G22">
            <v>5450000</v>
          </cell>
          <cell r="H22">
            <v>0</v>
          </cell>
          <cell r="I22">
            <v>0</v>
          </cell>
          <cell r="J22">
            <v>0</v>
          </cell>
        </row>
        <row r="23">
          <cell r="A23">
            <v>118050</v>
          </cell>
          <cell r="B23" t="str">
            <v>Elecrical Power Research Lab</v>
          </cell>
          <cell r="C23">
            <v>1012</v>
          </cell>
          <cell r="D23">
            <v>0</v>
          </cell>
          <cell r="E23">
            <v>0</v>
          </cell>
          <cell r="F23">
            <v>1012</v>
          </cell>
          <cell r="G23">
            <v>1012</v>
          </cell>
          <cell r="H23">
            <v>0</v>
          </cell>
          <cell r="I23">
            <v>0</v>
          </cell>
          <cell r="J23">
            <v>0</v>
          </cell>
        </row>
        <row r="24">
          <cell r="A24">
            <v>132030</v>
          </cell>
          <cell r="B24" t="str">
            <v>Non-Process bldgs  acc dep</v>
          </cell>
          <cell r="C24">
            <v>-4017932</v>
          </cell>
          <cell r="D24">
            <v>0</v>
          </cell>
          <cell r="E24">
            <v>0</v>
          </cell>
          <cell r="F24">
            <v>-4017932</v>
          </cell>
          <cell r="G24">
            <v>-4017932</v>
          </cell>
          <cell r="H24">
            <v>0</v>
          </cell>
          <cell r="I24">
            <v>0</v>
          </cell>
          <cell r="J24">
            <v>0</v>
          </cell>
        </row>
        <row r="25">
          <cell r="A25">
            <v>133010</v>
          </cell>
          <cell r="B25" t="str">
            <v>Passenger Vehicles  acc dep</v>
          </cell>
          <cell r="C25">
            <v>-338869.39</v>
          </cell>
          <cell r="D25">
            <v>452500</v>
          </cell>
          <cell r="E25">
            <v>452500</v>
          </cell>
          <cell r="F25">
            <v>-338869.39</v>
          </cell>
          <cell r="G25">
            <v>-338869.39</v>
          </cell>
          <cell r="H25">
            <v>0</v>
          </cell>
          <cell r="I25">
            <v>0</v>
          </cell>
          <cell r="J25">
            <v>0</v>
          </cell>
        </row>
        <row r="26">
          <cell r="A26">
            <v>134010</v>
          </cell>
          <cell r="B26" t="str">
            <v>Computer Equipt  acc dep</v>
          </cell>
          <cell r="C26">
            <v>-526826.76</v>
          </cell>
          <cell r="D26">
            <v>0</v>
          </cell>
          <cell r="E26">
            <v>0</v>
          </cell>
          <cell r="F26">
            <v>-526826.76</v>
          </cell>
          <cell r="G26">
            <v>-526826.76</v>
          </cell>
          <cell r="H26">
            <v>0</v>
          </cell>
          <cell r="I26">
            <v>0</v>
          </cell>
          <cell r="J26">
            <v>0</v>
          </cell>
        </row>
        <row r="27">
          <cell r="A27">
            <v>134020</v>
          </cell>
          <cell r="B27" t="str">
            <v>Computer Software  acc dep</v>
          </cell>
          <cell r="C27">
            <v>-84102.76</v>
          </cell>
          <cell r="D27">
            <v>0</v>
          </cell>
          <cell r="E27">
            <v>0</v>
          </cell>
          <cell r="F27">
            <v>-84102.76</v>
          </cell>
          <cell r="G27">
            <v>-84102.76</v>
          </cell>
          <cell r="H27">
            <v>0</v>
          </cell>
          <cell r="I27">
            <v>0</v>
          </cell>
          <cell r="J27">
            <v>0</v>
          </cell>
        </row>
        <row r="28">
          <cell r="A28">
            <v>134030</v>
          </cell>
          <cell r="B28" t="str">
            <v>Network Infrastructure  acc dep</v>
          </cell>
          <cell r="C28">
            <v>-103330.87</v>
          </cell>
          <cell r="D28">
            <v>0</v>
          </cell>
          <cell r="E28">
            <v>0</v>
          </cell>
          <cell r="F28">
            <v>-103330.87</v>
          </cell>
          <cell r="G28">
            <v>-103330.87</v>
          </cell>
          <cell r="H28">
            <v>0</v>
          </cell>
          <cell r="I28">
            <v>0</v>
          </cell>
          <cell r="J28">
            <v>0</v>
          </cell>
        </row>
        <row r="29">
          <cell r="A29">
            <v>134050</v>
          </cell>
          <cell r="B29" t="str">
            <v>Telecoms  acc dep</v>
          </cell>
          <cell r="C29">
            <v>-2758</v>
          </cell>
          <cell r="D29">
            <v>0</v>
          </cell>
          <cell r="E29">
            <v>0</v>
          </cell>
          <cell r="F29">
            <v>-2758</v>
          </cell>
          <cell r="G29">
            <v>-2758</v>
          </cell>
          <cell r="H29">
            <v>0</v>
          </cell>
          <cell r="I29">
            <v>0</v>
          </cell>
          <cell r="J29">
            <v>0</v>
          </cell>
        </row>
        <row r="30">
          <cell r="A30">
            <v>135010</v>
          </cell>
          <cell r="B30" t="str">
            <v>Furniture &amp; Fittings - acc dep</v>
          </cell>
          <cell r="C30">
            <v>-310658.03999999998</v>
          </cell>
          <cell r="D30">
            <v>72950</v>
          </cell>
          <cell r="E30">
            <v>72950</v>
          </cell>
          <cell r="F30">
            <v>-310658.03999999998</v>
          </cell>
          <cell r="G30">
            <v>-310658.03999999998</v>
          </cell>
          <cell r="H30">
            <v>0</v>
          </cell>
          <cell r="I30">
            <v>0</v>
          </cell>
          <cell r="J30">
            <v>0</v>
          </cell>
        </row>
        <row r="31">
          <cell r="A31">
            <v>135020</v>
          </cell>
          <cell r="B31" t="str">
            <v>Office equipment - acc dep</v>
          </cell>
          <cell r="C31">
            <v>-45837.24</v>
          </cell>
          <cell r="D31">
            <v>1750</v>
          </cell>
          <cell r="E31">
            <v>1750</v>
          </cell>
          <cell r="F31">
            <v>-45837.24</v>
          </cell>
          <cell r="G31">
            <v>-45837.24</v>
          </cell>
          <cell r="H31">
            <v>0</v>
          </cell>
          <cell r="I31">
            <v>0</v>
          </cell>
          <cell r="J31">
            <v>0</v>
          </cell>
        </row>
        <row r="32">
          <cell r="A32">
            <v>135510</v>
          </cell>
          <cell r="B32" t="str">
            <v>Swimming Pool Equipment - acc d</v>
          </cell>
          <cell r="C32">
            <v>-38065</v>
          </cell>
          <cell r="D32">
            <v>0</v>
          </cell>
          <cell r="E32">
            <v>0</v>
          </cell>
          <cell r="F32">
            <v>-38065</v>
          </cell>
          <cell r="G32">
            <v>-38065</v>
          </cell>
          <cell r="H32">
            <v>0</v>
          </cell>
          <cell r="I32">
            <v>0</v>
          </cell>
          <cell r="J32">
            <v>0</v>
          </cell>
        </row>
        <row r="33">
          <cell r="A33">
            <v>135520</v>
          </cell>
          <cell r="B33" t="str">
            <v>GYM Equipment - acc dep</v>
          </cell>
          <cell r="C33">
            <v>-2117</v>
          </cell>
          <cell r="D33">
            <v>0</v>
          </cell>
          <cell r="E33">
            <v>0</v>
          </cell>
          <cell r="F33">
            <v>-2117</v>
          </cell>
          <cell r="G33">
            <v>-2117</v>
          </cell>
          <cell r="H33">
            <v>0</v>
          </cell>
          <cell r="I33">
            <v>0</v>
          </cell>
          <cell r="J33">
            <v>0</v>
          </cell>
        </row>
        <row r="34">
          <cell r="A34">
            <v>135530</v>
          </cell>
          <cell r="B34" t="str">
            <v>SPA Equipment - acc dep</v>
          </cell>
          <cell r="C34">
            <v>-304</v>
          </cell>
          <cell r="D34">
            <v>0</v>
          </cell>
          <cell r="E34">
            <v>0</v>
          </cell>
          <cell r="F34">
            <v>-304</v>
          </cell>
          <cell r="G34">
            <v>-304</v>
          </cell>
          <cell r="H34">
            <v>0</v>
          </cell>
          <cell r="I34">
            <v>0</v>
          </cell>
          <cell r="J34">
            <v>0</v>
          </cell>
        </row>
        <row r="35">
          <cell r="A35">
            <v>135540</v>
          </cell>
          <cell r="B35" t="str">
            <v>Stadium Equipment - acc dep</v>
          </cell>
          <cell r="C35">
            <v>-151</v>
          </cell>
          <cell r="D35">
            <v>0</v>
          </cell>
          <cell r="E35">
            <v>0</v>
          </cell>
          <cell r="F35">
            <v>-151</v>
          </cell>
          <cell r="G35">
            <v>-151</v>
          </cell>
          <cell r="H35">
            <v>0</v>
          </cell>
          <cell r="I35">
            <v>0</v>
          </cell>
          <cell r="J35">
            <v>0</v>
          </cell>
        </row>
        <row r="36">
          <cell r="A36">
            <v>135550</v>
          </cell>
          <cell r="B36" t="str">
            <v>Other equipment - acc dep</v>
          </cell>
          <cell r="C36">
            <v>-958</v>
          </cell>
          <cell r="D36">
            <v>0</v>
          </cell>
          <cell r="E36">
            <v>0</v>
          </cell>
          <cell r="F36">
            <v>-958</v>
          </cell>
          <cell r="G36">
            <v>-958</v>
          </cell>
          <cell r="H36">
            <v>0</v>
          </cell>
          <cell r="I36">
            <v>0</v>
          </cell>
          <cell r="J36">
            <v>0</v>
          </cell>
        </row>
        <row r="37">
          <cell r="A37">
            <v>136010</v>
          </cell>
          <cell r="B37" t="str">
            <v>Haydraulic Lab - acc. dep.</v>
          </cell>
          <cell r="C37">
            <v>-8036627</v>
          </cell>
          <cell r="D37">
            <v>0</v>
          </cell>
          <cell r="E37">
            <v>0</v>
          </cell>
          <cell r="F37">
            <v>-8036627</v>
          </cell>
          <cell r="G37">
            <v>-8036627</v>
          </cell>
          <cell r="H37">
            <v>0</v>
          </cell>
          <cell r="I37">
            <v>0</v>
          </cell>
          <cell r="J37">
            <v>0</v>
          </cell>
        </row>
        <row r="38">
          <cell r="A38">
            <v>136020</v>
          </cell>
          <cell r="B38" t="str">
            <v>Solar Plant   acc. dep.</v>
          </cell>
          <cell r="C38">
            <v>-1798696</v>
          </cell>
          <cell r="D38">
            <v>0</v>
          </cell>
          <cell r="E38">
            <v>0</v>
          </cell>
          <cell r="F38">
            <v>-1798696</v>
          </cell>
          <cell r="G38">
            <v>-1798696</v>
          </cell>
          <cell r="H38">
            <v>0</v>
          </cell>
          <cell r="I38">
            <v>0</v>
          </cell>
          <cell r="J38">
            <v>0</v>
          </cell>
        </row>
        <row r="39">
          <cell r="A39">
            <v>136030</v>
          </cell>
          <cell r="B39" t="str">
            <v>Materials Testing Lab</v>
          </cell>
          <cell r="C39">
            <v>-1132877</v>
          </cell>
          <cell r="D39">
            <v>0</v>
          </cell>
          <cell r="E39">
            <v>0</v>
          </cell>
          <cell r="F39">
            <v>-1132877</v>
          </cell>
          <cell r="G39">
            <v>-1132877</v>
          </cell>
          <cell r="H39">
            <v>0</v>
          </cell>
          <cell r="I39">
            <v>0</v>
          </cell>
          <cell r="J39">
            <v>0</v>
          </cell>
        </row>
        <row r="40">
          <cell r="A40">
            <v>136040</v>
          </cell>
          <cell r="B40" t="str">
            <v>Training center - acc dep</v>
          </cell>
          <cell r="C40">
            <v>-2469671</v>
          </cell>
          <cell r="D40">
            <v>0</v>
          </cell>
          <cell r="E40">
            <v>0</v>
          </cell>
          <cell r="F40">
            <v>-2469671</v>
          </cell>
          <cell r="G40">
            <v>-2469671</v>
          </cell>
          <cell r="H40">
            <v>0</v>
          </cell>
          <cell r="I40">
            <v>0</v>
          </cell>
          <cell r="J40">
            <v>0</v>
          </cell>
        </row>
        <row r="41">
          <cell r="A41">
            <v>136050</v>
          </cell>
          <cell r="B41" t="str">
            <v>Elecrical Power Research Lab (a</v>
          </cell>
          <cell r="C41">
            <v>-17.190000000000001</v>
          </cell>
          <cell r="D41">
            <v>0</v>
          </cell>
          <cell r="E41">
            <v>0</v>
          </cell>
          <cell r="F41">
            <v>-17.190000000000001</v>
          </cell>
          <cell r="G41">
            <v>-17.190000000000001</v>
          </cell>
          <cell r="H41">
            <v>0</v>
          </cell>
          <cell r="I41">
            <v>0</v>
          </cell>
          <cell r="J41">
            <v>0</v>
          </cell>
        </row>
        <row r="42">
          <cell r="A42">
            <v>152110</v>
          </cell>
          <cell r="B42" t="str">
            <v>Investment in A/D Power Corpora</v>
          </cell>
          <cell r="C42">
            <v>24983302573</v>
          </cell>
          <cell r="D42">
            <v>0</v>
          </cell>
          <cell r="E42">
            <v>0</v>
          </cell>
          <cell r="F42">
            <v>24983302573</v>
          </cell>
          <cell r="G42">
            <v>24983302573</v>
          </cell>
          <cell r="H42">
            <v>0</v>
          </cell>
          <cell r="I42">
            <v>0</v>
          </cell>
          <cell r="J42">
            <v>0</v>
          </cell>
        </row>
        <row r="43">
          <cell r="A43">
            <v>171110</v>
          </cell>
          <cell r="B43" t="str">
            <v>Consumables Stores  - Cost</v>
          </cell>
          <cell r="C43">
            <v>0</v>
          </cell>
          <cell r="D43">
            <v>330443.38</v>
          </cell>
          <cell r="E43">
            <v>0</v>
          </cell>
          <cell r="F43">
            <v>330443.38</v>
          </cell>
          <cell r="G43">
            <v>310183.38</v>
          </cell>
          <cell r="H43">
            <v>20260</v>
          </cell>
          <cell r="I43">
            <v>23299</v>
          </cell>
          <cell r="J43">
            <v>43559</v>
          </cell>
        </row>
        <row r="44">
          <cell r="A44">
            <v>172220</v>
          </cell>
          <cell r="B44" t="str">
            <v>Due from Govt. - EoS Gratuities</v>
          </cell>
          <cell r="C44">
            <v>130172856</v>
          </cell>
          <cell r="D44">
            <v>0</v>
          </cell>
          <cell r="E44">
            <v>0</v>
          </cell>
          <cell r="F44">
            <v>130172856</v>
          </cell>
          <cell r="G44">
            <v>130172856</v>
          </cell>
          <cell r="H44">
            <v>0</v>
          </cell>
          <cell r="I44">
            <v>0</v>
          </cell>
          <cell r="J44">
            <v>0</v>
          </cell>
        </row>
        <row r="45">
          <cell r="A45">
            <v>172230</v>
          </cell>
          <cell r="B45" t="str">
            <v>Loans to Employees</v>
          </cell>
          <cell r="C45">
            <v>1800</v>
          </cell>
          <cell r="D45">
            <v>101975</v>
          </cell>
          <cell r="E45">
            <v>127747</v>
          </cell>
          <cell r="F45">
            <v>-23972</v>
          </cell>
          <cell r="G45">
            <v>-18219</v>
          </cell>
          <cell r="H45">
            <v>-5753</v>
          </cell>
          <cell r="I45">
            <v>-6615.95</v>
          </cell>
          <cell r="J45">
            <v>-12368.95</v>
          </cell>
        </row>
        <row r="46">
          <cell r="A46">
            <v>173110</v>
          </cell>
          <cell r="B46" t="str">
            <v>Salaries paid in advance</v>
          </cell>
          <cell r="C46">
            <v>82891.28</v>
          </cell>
          <cell r="D46">
            <v>1626857.03</v>
          </cell>
          <cell r="E46">
            <v>1557678.41</v>
          </cell>
          <cell r="F46">
            <v>152069.9</v>
          </cell>
          <cell r="G46">
            <v>896604.83</v>
          </cell>
          <cell r="H46">
            <v>-744534.92999999993</v>
          </cell>
          <cell r="I46">
            <v>-856215.16949999984</v>
          </cell>
          <cell r="J46">
            <v>-1600750.0994999998</v>
          </cell>
        </row>
        <row r="47">
          <cell r="A47">
            <v>173120</v>
          </cell>
          <cell r="B47" t="str">
            <v>Rent paid in advance</v>
          </cell>
          <cell r="C47">
            <v>6663788.3200000003</v>
          </cell>
          <cell r="D47">
            <v>15614558.9</v>
          </cell>
          <cell r="E47">
            <v>8643319.9900000002</v>
          </cell>
          <cell r="F47">
            <v>13635027.23</v>
          </cell>
          <cell r="G47">
            <v>11165741.01</v>
          </cell>
          <cell r="H47">
            <v>2469286.2200000007</v>
          </cell>
          <cell r="I47">
            <v>2839679.1530000004</v>
          </cell>
          <cell r="J47">
            <v>5308965.3730000015</v>
          </cell>
        </row>
        <row r="48">
          <cell r="A48">
            <v>173130</v>
          </cell>
          <cell r="B48" t="str">
            <v>Payments in advance to Contract</v>
          </cell>
          <cell r="C48">
            <v>0</v>
          </cell>
          <cell r="D48">
            <v>707015292.36000001</v>
          </cell>
          <cell r="E48">
            <v>973040.6</v>
          </cell>
          <cell r="F48">
            <v>706042251.75999999</v>
          </cell>
          <cell r="G48">
            <v>2737500</v>
          </cell>
          <cell r="H48">
            <v>703304751.75999999</v>
          </cell>
          <cell r="I48">
            <v>808800464.52399993</v>
          </cell>
          <cell r="J48">
            <v>1512105216.2839999</v>
          </cell>
        </row>
        <row r="49">
          <cell r="A49">
            <v>173150</v>
          </cell>
          <cell r="B49" t="str">
            <v>Other Prepayments</v>
          </cell>
          <cell r="C49">
            <v>60350</v>
          </cell>
          <cell r="D49">
            <v>95502.36</v>
          </cell>
          <cell r="E49">
            <v>60000</v>
          </cell>
          <cell r="F49">
            <v>95852.36</v>
          </cell>
          <cell r="G49">
            <v>70852.36</v>
          </cell>
          <cell r="H49">
            <v>25000</v>
          </cell>
          <cell r="I49">
            <v>28749.999999999996</v>
          </cell>
          <cell r="J49">
            <v>53750</v>
          </cell>
        </row>
        <row r="50">
          <cell r="A50">
            <v>174110</v>
          </cell>
          <cell r="B50" t="str">
            <v>Furniture Allowance</v>
          </cell>
          <cell r="C50">
            <v>2623002.2400000002</v>
          </cell>
          <cell r="D50">
            <v>748392</v>
          </cell>
          <cell r="E50">
            <v>366446.97</v>
          </cell>
          <cell r="F50">
            <v>3004947.27</v>
          </cell>
          <cell r="G50">
            <v>2975523.28</v>
          </cell>
          <cell r="H50">
            <v>29423.990000000224</v>
          </cell>
          <cell r="I50">
            <v>33837.588500000253</v>
          </cell>
          <cell r="J50">
            <v>63261.578500000476</v>
          </cell>
        </row>
        <row r="51">
          <cell r="A51">
            <v>174130</v>
          </cell>
          <cell r="B51" t="str">
            <v>Car Loans</v>
          </cell>
          <cell r="C51">
            <v>-50661</v>
          </cell>
          <cell r="D51">
            <v>91513</v>
          </cell>
          <cell r="E51">
            <v>72523</v>
          </cell>
          <cell r="F51">
            <v>-31671</v>
          </cell>
          <cell r="G51">
            <v>-24269</v>
          </cell>
          <cell r="H51">
            <v>-7402</v>
          </cell>
          <cell r="I51">
            <v>-8512.2999999999993</v>
          </cell>
          <cell r="J51">
            <v>-15914.3</v>
          </cell>
        </row>
        <row r="52">
          <cell r="A52">
            <v>174140</v>
          </cell>
          <cell r="B52" t="str">
            <v>Recovery of Medical Insurance</v>
          </cell>
          <cell r="C52">
            <v>0</v>
          </cell>
          <cell r="D52">
            <v>0</v>
          </cell>
          <cell r="E52">
            <v>5883.58</v>
          </cell>
          <cell r="F52">
            <v>-5883.58</v>
          </cell>
          <cell r="G52">
            <v>0</v>
          </cell>
          <cell r="H52">
            <v>-5883.58</v>
          </cell>
          <cell r="I52">
            <v>-6766.1169999999993</v>
          </cell>
          <cell r="J52">
            <v>-12649.697</v>
          </cell>
        </row>
        <row r="53">
          <cell r="A53">
            <v>175110</v>
          </cell>
          <cell r="B53" t="str">
            <v>Due to/from Related Companies</v>
          </cell>
          <cell r="C53">
            <v>3897517574.8200002</v>
          </cell>
          <cell r="D53">
            <v>2846596535.0999999</v>
          </cell>
          <cell r="E53">
            <v>1217081171.51</v>
          </cell>
          <cell r="F53">
            <v>5527032938.4099998</v>
          </cell>
          <cell r="G53">
            <v>4976512125.1099997</v>
          </cell>
          <cell r="H53">
            <v>550520813.30000019</v>
          </cell>
          <cell r="I53">
            <v>633098935.2950002</v>
          </cell>
          <cell r="J53">
            <v>1183619748.5950003</v>
          </cell>
        </row>
        <row r="54">
          <cell r="A54">
            <v>176101</v>
          </cell>
          <cell r="B54" t="str">
            <v>NBAD  Cash clearing Account</v>
          </cell>
          <cell r="C54">
            <v>607769119.35000002</v>
          </cell>
          <cell r="D54">
            <v>3901756260.71</v>
          </cell>
          <cell r="E54">
            <v>4615247341.25</v>
          </cell>
          <cell r="F54">
            <v>-105721961.19</v>
          </cell>
          <cell r="G54">
            <v>-46802839.32</v>
          </cell>
          <cell r="H54">
            <v>-58919121.869999997</v>
          </cell>
          <cell r="I54">
            <v>-67756990.150499985</v>
          </cell>
          <cell r="J54">
            <v>-126676112.02049997</v>
          </cell>
        </row>
        <row r="55">
          <cell r="A55">
            <v>176102</v>
          </cell>
          <cell r="B55" t="str">
            <v>NBAD Current Account</v>
          </cell>
          <cell r="C55">
            <v>0</v>
          </cell>
          <cell r="D55">
            <v>1654201740.1800001</v>
          </cell>
          <cell r="E55">
            <v>1654201740.1800001</v>
          </cell>
          <cell r="F55">
            <v>0</v>
          </cell>
          <cell r="G55">
            <v>273314751.00999999</v>
          </cell>
          <cell r="H55">
            <v>-273314751.00999999</v>
          </cell>
          <cell r="I55">
            <v>-314311963.66149998</v>
          </cell>
          <cell r="J55">
            <v>-587626714.67149997</v>
          </cell>
        </row>
        <row r="56">
          <cell r="A56">
            <v>176103</v>
          </cell>
          <cell r="B56" t="str">
            <v>NBAD Insurance Account</v>
          </cell>
          <cell r="C56">
            <v>0</v>
          </cell>
          <cell r="D56">
            <v>3719802.27</v>
          </cell>
          <cell r="E56">
            <v>2613970.7999999998</v>
          </cell>
          <cell r="F56">
            <v>1105831.47</v>
          </cell>
          <cell r="G56">
            <v>3313.09</v>
          </cell>
          <cell r="H56">
            <v>1102518.3799999999</v>
          </cell>
          <cell r="I56">
            <v>1267896.1369999999</v>
          </cell>
          <cell r="J56">
            <v>2370414.517</v>
          </cell>
        </row>
        <row r="57">
          <cell r="A57">
            <v>176104</v>
          </cell>
          <cell r="B57" t="str">
            <v>NBAD Payroll Deduction Account</v>
          </cell>
          <cell r="C57">
            <v>0</v>
          </cell>
          <cell r="D57">
            <v>210634.77</v>
          </cell>
          <cell r="E57">
            <v>0</v>
          </cell>
          <cell r="F57">
            <v>210634.77</v>
          </cell>
          <cell r="G57">
            <v>189637.32</v>
          </cell>
          <cell r="H57">
            <v>20997.449999999983</v>
          </cell>
          <cell r="I57">
            <v>24147.067499999979</v>
          </cell>
          <cell r="J57">
            <v>45144.517499999958</v>
          </cell>
        </row>
        <row r="58">
          <cell r="A58">
            <v>176105</v>
          </cell>
          <cell r="B58" t="str">
            <v>NBAD Khaldia Branch- chairman o</v>
          </cell>
          <cell r="C58">
            <v>13150308.99</v>
          </cell>
          <cell r="D58">
            <v>0</v>
          </cell>
          <cell r="E58">
            <v>202229.46</v>
          </cell>
          <cell r="F58">
            <v>12948079.529999999</v>
          </cell>
          <cell r="G58">
            <v>12948079.529999999</v>
          </cell>
          <cell r="H58">
            <v>0</v>
          </cell>
          <cell r="I58">
            <v>0</v>
          </cell>
          <cell r="J58">
            <v>0</v>
          </cell>
        </row>
        <row r="59">
          <cell r="A59">
            <v>176106</v>
          </cell>
          <cell r="B59" t="str">
            <v>NBAD Projects Account</v>
          </cell>
          <cell r="C59">
            <v>0</v>
          </cell>
          <cell r="D59">
            <v>887309519.13999999</v>
          </cell>
          <cell r="E59">
            <v>698650076.70000005</v>
          </cell>
          <cell r="F59">
            <v>188659442.44</v>
          </cell>
          <cell r="G59">
            <v>0</v>
          </cell>
          <cell r="H59">
            <v>188659442.44</v>
          </cell>
          <cell r="I59">
            <v>216958358.80599999</v>
          </cell>
          <cell r="J59">
            <v>405617801.24599999</v>
          </cell>
        </row>
        <row r="60">
          <cell r="A60">
            <v>176121</v>
          </cell>
          <cell r="B60" t="str">
            <v>ADCB Cash clearing account</v>
          </cell>
          <cell r="C60">
            <v>409016569.98000002</v>
          </cell>
          <cell r="D60">
            <v>148143836.68000001</v>
          </cell>
          <cell r="E60">
            <v>534872204.29000002</v>
          </cell>
          <cell r="F60">
            <v>22288202.370000001</v>
          </cell>
          <cell r="G60">
            <v>17283771.66</v>
          </cell>
          <cell r="H60">
            <v>5004430.7100000009</v>
          </cell>
          <cell r="I60">
            <v>5755095.3165000007</v>
          </cell>
          <cell r="J60">
            <v>10759526.026500002</v>
          </cell>
        </row>
        <row r="61">
          <cell r="A61">
            <v>176122</v>
          </cell>
          <cell r="B61" t="str">
            <v>ADCB Current Account</v>
          </cell>
          <cell r="C61">
            <v>0</v>
          </cell>
          <cell r="D61">
            <v>1500</v>
          </cell>
          <cell r="E61">
            <v>1500</v>
          </cell>
          <cell r="F61">
            <v>0</v>
          </cell>
          <cell r="G61">
            <v>0</v>
          </cell>
          <cell r="H61">
            <v>0</v>
          </cell>
          <cell r="I61">
            <v>0</v>
          </cell>
          <cell r="J61">
            <v>0</v>
          </cell>
        </row>
        <row r="62">
          <cell r="A62">
            <v>176131</v>
          </cell>
          <cell r="B62" t="str">
            <v>FGB Fixed Deposit</v>
          </cell>
          <cell r="C62">
            <v>0</v>
          </cell>
          <cell r="D62">
            <v>150000000</v>
          </cell>
          <cell r="E62">
            <v>0</v>
          </cell>
          <cell r="F62">
            <v>150000000</v>
          </cell>
          <cell r="G62">
            <v>150000000</v>
          </cell>
          <cell r="H62">
            <v>0</v>
          </cell>
          <cell r="I62">
            <v>0</v>
          </cell>
          <cell r="J62">
            <v>0</v>
          </cell>
        </row>
        <row r="63">
          <cell r="A63">
            <v>176132</v>
          </cell>
          <cell r="B63" t="str">
            <v>UNB Fixed Deposit</v>
          </cell>
          <cell r="C63">
            <v>0</v>
          </cell>
          <cell r="D63">
            <v>400000000</v>
          </cell>
          <cell r="E63">
            <v>0</v>
          </cell>
          <cell r="F63">
            <v>400000000</v>
          </cell>
          <cell r="G63">
            <v>400000000</v>
          </cell>
          <cell r="H63">
            <v>0</v>
          </cell>
          <cell r="I63">
            <v>0</v>
          </cell>
          <cell r="J63">
            <v>0</v>
          </cell>
        </row>
        <row r="64">
          <cell r="A64">
            <v>176133</v>
          </cell>
          <cell r="B64" t="str">
            <v>ADCB Fixed Deposit</v>
          </cell>
          <cell r="C64">
            <v>0</v>
          </cell>
          <cell r="D64">
            <v>150000000</v>
          </cell>
          <cell r="E64">
            <v>0</v>
          </cell>
          <cell r="F64">
            <v>150000000</v>
          </cell>
          <cell r="G64">
            <v>150000000</v>
          </cell>
          <cell r="H64">
            <v>0</v>
          </cell>
          <cell r="I64">
            <v>0</v>
          </cell>
          <cell r="J64">
            <v>0</v>
          </cell>
        </row>
        <row r="65">
          <cell r="A65">
            <v>176134</v>
          </cell>
          <cell r="B65" t="str">
            <v>NBAD Fixed Deposit</v>
          </cell>
          <cell r="C65">
            <v>0</v>
          </cell>
          <cell r="D65">
            <v>690050000</v>
          </cell>
          <cell r="E65">
            <v>590000000</v>
          </cell>
          <cell r="F65">
            <v>100050000</v>
          </cell>
          <cell r="G65">
            <v>100050000</v>
          </cell>
          <cell r="H65">
            <v>0</v>
          </cell>
          <cell r="I65">
            <v>0</v>
          </cell>
          <cell r="J65">
            <v>0</v>
          </cell>
        </row>
        <row r="66">
          <cell r="A66">
            <v>176210</v>
          </cell>
          <cell r="B66" t="str">
            <v>Petty Cash</v>
          </cell>
          <cell r="C66">
            <v>42074.7</v>
          </cell>
          <cell r="D66">
            <v>221773.8</v>
          </cell>
          <cell r="E66">
            <v>223848.5</v>
          </cell>
          <cell r="F66">
            <v>40000</v>
          </cell>
          <cell r="G66">
            <v>33026.25</v>
          </cell>
          <cell r="H66">
            <v>6973.75</v>
          </cell>
          <cell r="I66">
            <v>8019.8124999999991</v>
          </cell>
          <cell r="J66">
            <v>14993.5625</v>
          </cell>
        </row>
        <row r="67">
          <cell r="A67">
            <v>176220</v>
          </cell>
          <cell r="B67" t="str">
            <v>Cash on Hand</v>
          </cell>
          <cell r="C67">
            <v>25000</v>
          </cell>
          <cell r="D67">
            <v>40720.9</v>
          </cell>
          <cell r="E67">
            <v>60140</v>
          </cell>
          <cell r="F67">
            <v>5580.9</v>
          </cell>
          <cell r="G67">
            <v>4900</v>
          </cell>
          <cell r="H67">
            <v>680.89999999999964</v>
          </cell>
          <cell r="I67">
            <v>783.03499999999951</v>
          </cell>
          <cell r="J67">
            <v>1463.934999999999</v>
          </cell>
        </row>
        <row r="68">
          <cell r="A68">
            <v>176230</v>
          </cell>
          <cell r="B68" t="str">
            <v>Petrol Coupons</v>
          </cell>
          <cell r="C68">
            <v>4000</v>
          </cell>
          <cell r="D68">
            <v>0</v>
          </cell>
          <cell r="E68">
            <v>3000</v>
          </cell>
          <cell r="F68">
            <v>1000</v>
          </cell>
          <cell r="G68">
            <v>4000</v>
          </cell>
          <cell r="H68">
            <v>-3000</v>
          </cell>
          <cell r="I68">
            <v>-3449.9999999999995</v>
          </cell>
          <cell r="J68">
            <v>-6450</v>
          </cell>
        </row>
        <row r="69">
          <cell r="A69">
            <v>177010</v>
          </cell>
          <cell r="B69" t="str">
            <v>Loans &amp; Advances</v>
          </cell>
          <cell r="C69">
            <v>0</v>
          </cell>
          <cell r="D69">
            <v>1200000</v>
          </cell>
          <cell r="E69">
            <v>0</v>
          </cell>
          <cell r="F69">
            <v>1200000</v>
          </cell>
          <cell r="G69">
            <v>0</v>
          </cell>
          <cell r="H69">
            <v>1200000</v>
          </cell>
          <cell r="I69">
            <v>1380000</v>
          </cell>
          <cell r="J69">
            <v>2580000</v>
          </cell>
        </row>
        <row r="70">
          <cell r="A70">
            <v>211030</v>
          </cell>
          <cell r="B70" t="str">
            <v>Government Subsidies</v>
          </cell>
          <cell r="C70">
            <v>-5072491139.2399998</v>
          </cell>
          <cell r="D70">
            <v>1738449421.98</v>
          </cell>
          <cell r="E70">
            <v>4000202298.5500002</v>
          </cell>
          <cell r="F70">
            <v>-7334244015.8100004</v>
          </cell>
          <cell r="G70">
            <v>-6239710682.6199999</v>
          </cell>
          <cell r="H70">
            <v>-1094533333.1900005</v>
          </cell>
          <cell r="I70">
            <v>-1258713333.1685004</v>
          </cell>
          <cell r="J70">
            <v>-2353246666.358501</v>
          </cell>
        </row>
        <row r="71">
          <cell r="A71">
            <v>211050</v>
          </cell>
          <cell r="B71" t="str">
            <v>Government Equity A/C</v>
          </cell>
          <cell r="C71">
            <v>-25022963681</v>
          </cell>
          <cell r="D71">
            <v>0</v>
          </cell>
          <cell r="E71">
            <v>0</v>
          </cell>
          <cell r="F71">
            <v>-25022963681</v>
          </cell>
          <cell r="G71">
            <v>-25022963681</v>
          </cell>
          <cell r="H71">
            <v>0</v>
          </cell>
          <cell r="I71">
            <v>0</v>
          </cell>
          <cell r="J71">
            <v>0</v>
          </cell>
        </row>
        <row r="72">
          <cell r="A72">
            <v>212010</v>
          </cell>
          <cell r="B72" t="str">
            <v>Retd Earnings 1 Jan.</v>
          </cell>
          <cell r="C72">
            <v>141096699.37</v>
          </cell>
          <cell r="D72">
            <v>0</v>
          </cell>
          <cell r="E72">
            <v>0</v>
          </cell>
          <cell r="F72">
            <v>141096699.37</v>
          </cell>
          <cell r="G72">
            <v>141096699.37</v>
          </cell>
          <cell r="H72">
            <v>0</v>
          </cell>
          <cell r="I72">
            <v>0</v>
          </cell>
          <cell r="J72">
            <v>0</v>
          </cell>
        </row>
        <row r="73">
          <cell r="A73">
            <v>241010</v>
          </cell>
          <cell r="B73" t="str">
            <v>Non-Current EoS Provision Month</v>
          </cell>
          <cell r="C73">
            <v>-37583030.619999997</v>
          </cell>
          <cell r="D73">
            <v>0</v>
          </cell>
          <cell r="E73">
            <v>0</v>
          </cell>
          <cell r="F73">
            <v>-37583030.619999997</v>
          </cell>
          <cell r="G73">
            <v>-37583030.619999997</v>
          </cell>
          <cell r="H73">
            <v>0</v>
          </cell>
          <cell r="I73">
            <v>0</v>
          </cell>
          <cell r="J73">
            <v>0</v>
          </cell>
        </row>
        <row r="74">
          <cell r="A74">
            <v>241020</v>
          </cell>
          <cell r="B74" t="str">
            <v>Non-Current EoS Provision Daily</v>
          </cell>
          <cell r="C74">
            <v>-2666775.6</v>
          </cell>
          <cell r="D74">
            <v>0</v>
          </cell>
          <cell r="E74">
            <v>0</v>
          </cell>
          <cell r="F74">
            <v>-2666775.6</v>
          </cell>
          <cell r="G74">
            <v>-2666775.6</v>
          </cell>
          <cell r="H74">
            <v>0</v>
          </cell>
          <cell r="I74">
            <v>0</v>
          </cell>
          <cell r="J74">
            <v>0</v>
          </cell>
        </row>
        <row r="75">
          <cell r="A75">
            <v>251010</v>
          </cell>
          <cell r="B75" t="str">
            <v>Accounts Payable</v>
          </cell>
          <cell r="C75">
            <v>-60311897.350000001</v>
          </cell>
          <cell r="D75">
            <v>3224078327.0500002</v>
          </cell>
          <cell r="E75">
            <v>3243656711.5900002</v>
          </cell>
          <cell r="F75">
            <v>-79890281.890000001</v>
          </cell>
          <cell r="G75">
            <v>-35132306.619999997</v>
          </cell>
          <cell r="H75">
            <v>-44757975.270000003</v>
          </cell>
          <cell r="I75">
            <v>-51471671.560500003</v>
          </cell>
          <cell r="J75">
            <v>-96229646.830500007</v>
          </cell>
        </row>
        <row r="76">
          <cell r="A76">
            <v>251020</v>
          </cell>
          <cell r="B76" t="str">
            <v>Retention Creditors</v>
          </cell>
          <cell r="C76">
            <v>0</v>
          </cell>
          <cell r="D76">
            <v>144690.01</v>
          </cell>
          <cell r="E76">
            <v>1990290.35</v>
          </cell>
          <cell r="F76">
            <v>-1845600.34</v>
          </cell>
          <cell r="G76">
            <v>-612305.09</v>
          </cell>
          <cell r="H76">
            <v>-1233295.25</v>
          </cell>
          <cell r="I76">
            <v>-1418289.5374999999</v>
          </cell>
          <cell r="J76">
            <v>-2651584.7874999996</v>
          </cell>
        </row>
        <row r="77">
          <cell r="A77">
            <v>251030</v>
          </cell>
          <cell r="B77" t="str">
            <v>Expense AP Accruals</v>
          </cell>
          <cell r="C77">
            <v>-4704769.96</v>
          </cell>
          <cell r="D77">
            <v>956159.91</v>
          </cell>
          <cell r="E77">
            <v>12000</v>
          </cell>
          <cell r="F77">
            <v>-3760610.05</v>
          </cell>
          <cell r="G77">
            <v>-3769173.05</v>
          </cell>
          <cell r="H77">
            <v>8563</v>
          </cell>
          <cell r="I77">
            <v>9847.4499999999989</v>
          </cell>
          <cell r="J77">
            <v>18410.449999999997</v>
          </cell>
        </row>
        <row r="78">
          <cell r="A78">
            <v>251050</v>
          </cell>
          <cell r="B78" t="str">
            <v>Suspense Acct. with Dept. of Fi</v>
          </cell>
          <cell r="C78">
            <v>-2485000</v>
          </cell>
          <cell r="D78">
            <v>0</v>
          </cell>
          <cell r="E78">
            <v>0</v>
          </cell>
          <cell r="F78">
            <v>-2485000</v>
          </cell>
          <cell r="G78">
            <v>-2485000</v>
          </cell>
          <cell r="H78">
            <v>0</v>
          </cell>
          <cell r="I78">
            <v>0</v>
          </cell>
          <cell r="J78">
            <v>0</v>
          </cell>
        </row>
        <row r="79">
          <cell r="A79">
            <v>252030</v>
          </cell>
          <cell r="B79" t="str">
            <v>Due to Pension Fund from compan</v>
          </cell>
          <cell r="C79">
            <v>0</v>
          </cell>
          <cell r="D79">
            <v>140.69999999999999</v>
          </cell>
          <cell r="E79">
            <v>140.69999999999999</v>
          </cell>
          <cell r="F79">
            <v>0</v>
          </cell>
          <cell r="G79">
            <v>0</v>
          </cell>
          <cell r="H79">
            <v>0</v>
          </cell>
          <cell r="I79">
            <v>0</v>
          </cell>
          <cell r="J79">
            <v>0</v>
          </cell>
        </row>
        <row r="80">
          <cell r="A80">
            <v>252035</v>
          </cell>
          <cell r="B80" t="str">
            <v>Due to Pension Fund from employ</v>
          </cell>
          <cell r="C80">
            <v>-41151.49</v>
          </cell>
          <cell r="D80">
            <v>284855.5</v>
          </cell>
          <cell r="E80">
            <v>430321</v>
          </cell>
          <cell r="F80">
            <v>-186616.99</v>
          </cell>
          <cell r="G80">
            <v>-190039.29</v>
          </cell>
          <cell r="H80">
            <v>3422.3000000000175</v>
          </cell>
          <cell r="I80">
            <v>3935.64500000002</v>
          </cell>
          <cell r="J80">
            <v>7357.9450000000379</v>
          </cell>
        </row>
        <row r="81">
          <cell r="A81">
            <v>252040</v>
          </cell>
          <cell r="B81" t="str">
            <v>Other Payables</v>
          </cell>
          <cell r="C81">
            <v>-95240</v>
          </cell>
          <cell r="D81">
            <v>110440</v>
          </cell>
          <cell r="E81">
            <v>15200</v>
          </cell>
          <cell r="F81">
            <v>0</v>
          </cell>
          <cell r="G81">
            <v>0</v>
          </cell>
          <cell r="H81">
            <v>0</v>
          </cell>
          <cell r="I81">
            <v>0</v>
          </cell>
          <cell r="J81">
            <v>0</v>
          </cell>
        </row>
        <row r="82">
          <cell r="A82">
            <v>252045</v>
          </cell>
          <cell r="B82" t="str">
            <v>Payroll recoverable deduction</v>
          </cell>
          <cell r="C82">
            <v>-16767.259999999998</v>
          </cell>
          <cell r="D82">
            <v>16767.259999999998</v>
          </cell>
          <cell r="E82">
            <v>0</v>
          </cell>
          <cell r="F82">
            <v>0</v>
          </cell>
          <cell r="G82">
            <v>0</v>
          </cell>
          <cell r="H82">
            <v>0</v>
          </cell>
          <cell r="I82">
            <v>0</v>
          </cell>
          <cell r="J82">
            <v>0</v>
          </cell>
        </row>
        <row r="83">
          <cell r="A83">
            <v>252090</v>
          </cell>
          <cell r="B83" t="str">
            <v>Private Housing Loan</v>
          </cell>
          <cell r="C83">
            <v>-10020</v>
          </cell>
          <cell r="D83">
            <v>10020</v>
          </cell>
          <cell r="E83">
            <v>5374</v>
          </cell>
          <cell r="F83">
            <v>-5374</v>
          </cell>
          <cell r="G83">
            <v>-2688</v>
          </cell>
          <cell r="H83">
            <v>-2686</v>
          </cell>
          <cell r="I83">
            <v>-3088.8999999999996</v>
          </cell>
          <cell r="J83">
            <v>-5774.9</v>
          </cell>
        </row>
        <row r="84">
          <cell r="A84">
            <v>253010</v>
          </cell>
          <cell r="B84" t="str">
            <v>Monthly staff Annual Leave Prov</v>
          </cell>
          <cell r="C84">
            <v>-13570942.93</v>
          </cell>
          <cell r="D84">
            <v>0</v>
          </cell>
          <cell r="E84">
            <v>1941610.54</v>
          </cell>
          <cell r="F84">
            <v>-15512553.470000001</v>
          </cell>
          <cell r="G84">
            <v>-14837053.939999999</v>
          </cell>
          <cell r="H84">
            <v>-675499.53000000119</v>
          </cell>
          <cell r="I84">
            <v>-776824.45950000128</v>
          </cell>
          <cell r="J84">
            <v>-1452323.9895000025</v>
          </cell>
        </row>
        <row r="85">
          <cell r="A85">
            <v>253020</v>
          </cell>
          <cell r="B85" t="str">
            <v>Daily staff Annual Leave Provis</v>
          </cell>
          <cell r="C85">
            <v>-691989</v>
          </cell>
          <cell r="D85">
            <v>0</v>
          </cell>
          <cell r="E85">
            <v>0</v>
          </cell>
          <cell r="F85">
            <v>-691989</v>
          </cell>
          <cell r="G85">
            <v>-691989</v>
          </cell>
          <cell r="H85">
            <v>0</v>
          </cell>
          <cell r="I85">
            <v>0</v>
          </cell>
          <cell r="J85">
            <v>0</v>
          </cell>
        </row>
        <row r="86">
          <cell r="A86">
            <v>253030</v>
          </cell>
          <cell r="B86" t="str">
            <v>Monthly staff Current EoS Provi</v>
          </cell>
          <cell r="C86">
            <v>-12989460.5</v>
          </cell>
          <cell r="D86">
            <v>0</v>
          </cell>
          <cell r="E86">
            <v>0</v>
          </cell>
          <cell r="F86">
            <v>-12989460.5</v>
          </cell>
          <cell r="G86">
            <v>-12989460.5</v>
          </cell>
          <cell r="H86">
            <v>0</v>
          </cell>
          <cell r="I86">
            <v>0</v>
          </cell>
          <cell r="J86">
            <v>0</v>
          </cell>
        </row>
        <row r="87">
          <cell r="A87">
            <v>253040</v>
          </cell>
          <cell r="B87" t="str">
            <v>Daily staff Current EoS Provisi</v>
          </cell>
          <cell r="C87">
            <v>-296308</v>
          </cell>
          <cell r="D87">
            <v>0</v>
          </cell>
          <cell r="E87">
            <v>0</v>
          </cell>
          <cell r="F87">
            <v>-296308</v>
          </cell>
          <cell r="G87">
            <v>-296308</v>
          </cell>
          <cell r="H87">
            <v>0</v>
          </cell>
          <cell r="I87">
            <v>0</v>
          </cell>
          <cell r="J87">
            <v>0</v>
          </cell>
        </row>
        <row r="88">
          <cell r="A88">
            <v>255010</v>
          </cell>
          <cell r="B88" t="str">
            <v>Accrued Expenses</v>
          </cell>
          <cell r="C88">
            <v>-351729.1</v>
          </cell>
          <cell r="D88">
            <v>725238.23</v>
          </cell>
          <cell r="E88">
            <v>725870.99</v>
          </cell>
          <cell r="F88">
            <v>-352361.86</v>
          </cell>
          <cell r="G88">
            <v>-847291.13</v>
          </cell>
          <cell r="H88">
            <v>494929.27</v>
          </cell>
          <cell r="I88">
            <v>569168.6605</v>
          </cell>
          <cell r="J88">
            <v>1064097.9305</v>
          </cell>
        </row>
        <row r="89">
          <cell r="A89">
            <v>413010</v>
          </cell>
          <cell r="B89" t="str">
            <v>Salaries</v>
          </cell>
          <cell r="C89">
            <v>0</v>
          </cell>
          <cell r="D89">
            <v>21074686.329999998</v>
          </cell>
          <cell r="E89">
            <v>93560.94</v>
          </cell>
          <cell r="F89">
            <v>20981125.390000001</v>
          </cell>
          <cell r="G89">
            <v>15031837.550000001</v>
          </cell>
          <cell r="H89">
            <v>5949287.8399999999</v>
          </cell>
          <cell r="I89">
            <v>6841681.0159999989</v>
          </cell>
          <cell r="J89">
            <v>12790968.855999999</v>
          </cell>
        </row>
        <row r="90">
          <cell r="A90">
            <v>413020</v>
          </cell>
          <cell r="B90" t="str">
            <v>salaries control account</v>
          </cell>
          <cell r="C90">
            <v>0</v>
          </cell>
          <cell r="D90">
            <v>11246.9</v>
          </cell>
          <cell r="E90">
            <v>11246.9</v>
          </cell>
          <cell r="F90">
            <v>0</v>
          </cell>
          <cell r="G90">
            <v>0</v>
          </cell>
          <cell r="H90">
            <v>0</v>
          </cell>
          <cell r="I90">
            <v>0</v>
          </cell>
          <cell r="J90">
            <v>0</v>
          </cell>
        </row>
        <row r="91">
          <cell r="A91">
            <v>415010</v>
          </cell>
          <cell r="B91" t="str">
            <v>Supplementary  Allowance</v>
          </cell>
          <cell r="C91">
            <v>0</v>
          </cell>
          <cell r="D91">
            <v>3033408.13</v>
          </cell>
          <cell r="E91">
            <v>2336.61</v>
          </cell>
          <cell r="F91">
            <v>3031071.52</v>
          </cell>
          <cell r="G91">
            <v>1982519.08</v>
          </cell>
          <cell r="H91">
            <v>1048552.44</v>
          </cell>
          <cell r="I91">
            <v>1205835.3059999999</v>
          </cell>
          <cell r="J91">
            <v>2254387.7459999998</v>
          </cell>
        </row>
        <row r="92">
          <cell r="A92">
            <v>415020</v>
          </cell>
          <cell r="B92" t="str">
            <v>Pay in Lieu of Leave</v>
          </cell>
          <cell r="C92">
            <v>0</v>
          </cell>
          <cell r="D92">
            <v>471682.59</v>
          </cell>
          <cell r="E92">
            <v>0</v>
          </cell>
          <cell r="F92">
            <v>471682.59</v>
          </cell>
          <cell r="G92">
            <v>397565.76</v>
          </cell>
          <cell r="H92">
            <v>74116.830000000016</v>
          </cell>
          <cell r="I92">
            <v>85234.354500000016</v>
          </cell>
          <cell r="J92">
            <v>159351.18450000003</v>
          </cell>
        </row>
        <row r="93">
          <cell r="A93">
            <v>415030</v>
          </cell>
          <cell r="B93" t="str">
            <v>Overtime</v>
          </cell>
          <cell r="C93">
            <v>0</v>
          </cell>
          <cell r="D93">
            <v>90039.45</v>
          </cell>
          <cell r="E93">
            <v>1081.08</v>
          </cell>
          <cell r="F93">
            <v>88958.37</v>
          </cell>
          <cell r="G93">
            <v>58415.519999999997</v>
          </cell>
          <cell r="H93">
            <v>30542.85</v>
          </cell>
          <cell r="I93">
            <v>35124.277499999997</v>
          </cell>
          <cell r="J93">
            <v>65667.127500000002</v>
          </cell>
        </row>
        <row r="94">
          <cell r="A94">
            <v>415040</v>
          </cell>
          <cell r="B94" t="str">
            <v>Excess Baggage</v>
          </cell>
          <cell r="C94">
            <v>0</v>
          </cell>
          <cell r="D94">
            <v>2123.9</v>
          </cell>
          <cell r="E94">
            <v>0</v>
          </cell>
          <cell r="F94">
            <v>2123.9</v>
          </cell>
          <cell r="G94">
            <v>0</v>
          </cell>
          <cell r="H94">
            <v>2123.9</v>
          </cell>
          <cell r="I94">
            <v>2442.4850000000001</v>
          </cell>
          <cell r="J94">
            <v>4566.3850000000002</v>
          </cell>
        </row>
        <row r="95">
          <cell r="A95">
            <v>415045</v>
          </cell>
          <cell r="B95" t="str">
            <v>Repatriation Shipment</v>
          </cell>
          <cell r="C95">
            <v>0</v>
          </cell>
          <cell r="D95">
            <v>16610</v>
          </cell>
          <cell r="E95">
            <v>381</v>
          </cell>
          <cell r="F95">
            <v>16229</v>
          </cell>
          <cell r="G95">
            <v>15041</v>
          </cell>
          <cell r="H95">
            <v>1188</v>
          </cell>
          <cell r="I95">
            <v>1366.1999999999998</v>
          </cell>
          <cell r="J95">
            <v>2554.1999999999998</v>
          </cell>
        </row>
        <row r="96">
          <cell r="A96">
            <v>415046</v>
          </cell>
          <cell r="B96" t="str">
            <v>Repatriation Insurance</v>
          </cell>
          <cell r="C96">
            <v>0</v>
          </cell>
          <cell r="D96">
            <v>7750</v>
          </cell>
          <cell r="E96">
            <v>0</v>
          </cell>
          <cell r="F96">
            <v>7750</v>
          </cell>
          <cell r="G96">
            <v>5750</v>
          </cell>
          <cell r="H96">
            <v>2000</v>
          </cell>
          <cell r="I96">
            <v>2300</v>
          </cell>
          <cell r="J96">
            <v>4300</v>
          </cell>
        </row>
        <row r="97">
          <cell r="A97">
            <v>415050</v>
          </cell>
          <cell r="B97" t="str">
            <v>Housing Allowance</v>
          </cell>
          <cell r="C97">
            <v>0</v>
          </cell>
          <cell r="D97">
            <v>1152141.78</v>
          </cell>
          <cell r="E97">
            <v>90825.7</v>
          </cell>
          <cell r="F97">
            <v>1061316.08</v>
          </cell>
          <cell r="G97">
            <v>730806.8</v>
          </cell>
          <cell r="H97">
            <v>330509.28000000003</v>
          </cell>
          <cell r="I97">
            <v>380085.67200000002</v>
          </cell>
          <cell r="J97">
            <v>710594.95200000005</v>
          </cell>
        </row>
        <row r="98">
          <cell r="A98">
            <v>415060</v>
          </cell>
          <cell r="B98" t="str">
            <v>Transportation Allowance</v>
          </cell>
          <cell r="C98">
            <v>0</v>
          </cell>
          <cell r="D98">
            <v>371207.33</v>
          </cell>
          <cell r="E98">
            <v>0</v>
          </cell>
          <cell r="F98">
            <v>371207.33</v>
          </cell>
          <cell r="G98">
            <v>0</v>
          </cell>
          <cell r="H98">
            <v>371207.33</v>
          </cell>
          <cell r="I98">
            <v>426888.42949999997</v>
          </cell>
          <cell r="J98">
            <v>798095.75949999993</v>
          </cell>
        </row>
        <row r="99">
          <cell r="A99">
            <v>415080</v>
          </cell>
          <cell r="B99" t="str">
            <v>Child Allowance</v>
          </cell>
          <cell r="C99">
            <v>0</v>
          </cell>
          <cell r="D99">
            <v>300371.25</v>
          </cell>
          <cell r="E99">
            <v>10500</v>
          </cell>
          <cell r="F99">
            <v>289871.25</v>
          </cell>
          <cell r="G99">
            <v>187736.77</v>
          </cell>
          <cell r="H99">
            <v>102134.48000000001</v>
          </cell>
          <cell r="I99">
            <v>117454.652</v>
          </cell>
          <cell r="J99">
            <v>219589.13200000001</v>
          </cell>
        </row>
        <row r="100">
          <cell r="A100">
            <v>415100</v>
          </cell>
          <cell r="B100" t="str">
            <v>National Allowance</v>
          </cell>
          <cell r="C100">
            <v>0</v>
          </cell>
          <cell r="D100">
            <v>3303.23</v>
          </cell>
          <cell r="E100">
            <v>3303.23</v>
          </cell>
          <cell r="F100">
            <v>0</v>
          </cell>
          <cell r="G100">
            <v>0</v>
          </cell>
          <cell r="H100">
            <v>0</v>
          </cell>
          <cell r="I100">
            <v>0</v>
          </cell>
          <cell r="J100">
            <v>0</v>
          </cell>
        </row>
        <row r="101">
          <cell r="A101">
            <v>415110</v>
          </cell>
          <cell r="B101" t="str">
            <v>Profesional Allowance</v>
          </cell>
          <cell r="C101">
            <v>0</v>
          </cell>
          <cell r="D101">
            <v>427499.99</v>
          </cell>
          <cell r="E101">
            <v>0</v>
          </cell>
          <cell r="F101">
            <v>427499.99</v>
          </cell>
          <cell r="G101">
            <v>270006.44</v>
          </cell>
          <cell r="H101">
            <v>157493.54999999999</v>
          </cell>
          <cell r="I101">
            <v>181117.58249999996</v>
          </cell>
          <cell r="J101">
            <v>338611.13249999995</v>
          </cell>
        </row>
        <row r="102">
          <cell r="A102">
            <v>415120</v>
          </cell>
          <cell r="B102" t="str">
            <v>Furniture Grant Expense</v>
          </cell>
          <cell r="C102">
            <v>0</v>
          </cell>
          <cell r="D102">
            <v>320816.96999999997</v>
          </cell>
          <cell r="E102">
            <v>0</v>
          </cell>
          <cell r="F102">
            <v>320816.96999999997</v>
          </cell>
          <cell r="G102">
            <v>194455.96</v>
          </cell>
          <cell r="H102">
            <v>126361.00999999998</v>
          </cell>
          <cell r="I102">
            <v>145315.16149999996</v>
          </cell>
          <cell r="J102">
            <v>271676.17149999994</v>
          </cell>
        </row>
        <row r="103">
          <cell r="A103">
            <v>415160</v>
          </cell>
          <cell r="B103" t="str">
            <v>End of Service Gratuity</v>
          </cell>
          <cell r="C103">
            <v>0</v>
          </cell>
          <cell r="D103">
            <v>147508.79</v>
          </cell>
          <cell r="E103">
            <v>60000</v>
          </cell>
          <cell r="F103">
            <v>87508.79</v>
          </cell>
          <cell r="G103">
            <v>19323.23</v>
          </cell>
          <cell r="H103">
            <v>68185.56</v>
          </cell>
          <cell r="I103">
            <v>78413.393999999986</v>
          </cell>
          <cell r="J103">
            <v>146598.95399999997</v>
          </cell>
        </row>
        <row r="104">
          <cell r="A104">
            <v>415170</v>
          </cell>
          <cell r="B104" t="str">
            <v>Vacation allowance</v>
          </cell>
          <cell r="C104">
            <v>0</v>
          </cell>
          <cell r="D104">
            <v>668160</v>
          </cell>
          <cell r="E104">
            <v>0</v>
          </cell>
          <cell r="F104">
            <v>668160</v>
          </cell>
          <cell r="G104">
            <v>652720</v>
          </cell>
          <cell r="H104">
            <v>15440</v>
          </cell>
          <cell r="I104">
            <v>17756</v>
          </cell>
          <cell r="J104">
            <v>33196</v>
          </cell>
        </row>
        <row r="105">
          <cell r="A105">
            <v>415200</v>
          </cell>
          <cell r="B105" t="str">
            <v>Leave Exp.</v>
          </cell>
          <cell r="C105">
            <v>0</v>
          </cell>
          <cell r="D105">
            <v>1974732.51</v>
          </cell>
          <cell r="E105">
            <v>636.49</v>
          </cell>
          <cell r="F105">
            <v>1974096.02</v>
          </cell>
          <cell r="G105">
            <v>1298596.49</v>
          </cell>
          <cell r="H105">
            <v>675499.53</v>
          </cell>
          <cell r="I105">
            <v>776824.4595</v>
          </cell>
          <cell r="J105">
            <v>1452323.9895000001</v>
          </cell>
        </row>
        <row r="106">
          <cell r="A106">
            <v>415210</v>
          </cell>
          <cell r="B106" t="str">
            <v>Airfares for annual leave</v>
          </cell>
          <cell r="C106">
            <v>0</v>
          </cell>
          <cell r="D106">
            <v>1551625.92</v>
          </cell>
          <cell r="E106">
            <v>5560</v>
          </cell>
          <cell r="F106">
            <v>1546065.9199999999</v>
          </cell>
          <cell r="G106">
            <v>1492716.69</v>
          </cell>
          <cell r="H106">
            <v>53349.229999999981</v>
          </cell>
          <cell r="I106">
            <v>61351.614499999974</v>
          </cell>
          <cell r="J106">
            <v>114700.84449999995</v>
          </cell>
        </row>
        <row r="107">
          <cell r="A107">
            <v>415220</v>
          </cell>
          <cell r="B107" t="str">
            <v>Education allowance</v>
          </cell>
          <cell r="C107">
            <v>0</v>
          </cell>
          <cell r="D107">
            <v>648610.5</v>
          </cell>
          <cell r="E107">
            <v>0</v>
          </cell>
          <cell r="F107">
            <v>648610.5</v>
          </cell>
          <cell r="G107">
            <v>178654.5</v>
          </cell>
          <cell r="H107">
            <v>469956</v>
          </cell>
          <cell r="I107">
            <v>540449.39999999991</v>
          </cell>
          <cell r="J107">
            <v>1010405.3999999999</v>
          </cell>
        </row>
        <row r="108">
          <cell r="A108">
            <v>415230</v>
          </cell>
          <cell r="B108" t="str">
            <v>Remote Area Allowance</v>
          </cell>
          <cell r="C108">
            <v>0</v>
          </cell>
          <cell r="D108">
            <v>45073.84</v>
          </cell>
          <cell r="E108">
            <v>45073.84</v>
          </cell>
          <cell r="F108">
            <v>0</v>
          </cell>
          <cell r="G108">
            <v>0</v>
          </cell>
          <cell r="H108">
            <v>0</v>
          </cell>
          <cell r="I108">
            <v>0</v>
          </cell>
          <cell r="J108">
            <v>0</v>
          </cell>
        </row>
        <row r="109">
          <cell r="A109">
            <v>415231</v>
          </cell>
          <cell r="B109" t="str">
            <v>Commuting Allowance</v>
          </cell>
          <cell r="C109">
            <v>0</v>
          </cell>
          <cell r="D109">
            <v>53227.040000000001</v>
          </cell>
          <cell r="E109">
            <v>0</v>
          </cell>
          <cell r="F109">
            <v>53227.040000000001</v>
          </cell>
          <cell r="G109">
            <v>46123.839999999997</v>
          </cell>
          <cell r="H109">
            <v>7103.2000000000044</v>
          </cell>
          <cell r="I109">
            <v>8168.6800000000048</v>
          </cell>
          <cell r="J109">
            <v>15271.880000000008</v>
          </cell>
        </row>
        <row r="110">
          <cell r="A110">
            <v>415240</v>
          </cell>
          <cell r="B110" t="str">
            <v>Statutory Social Allowance</v>
          </cell>
          <cell r="C110">
            <v>0</v>
          </cell>
          <cell r="D110">
            <v>743028.39</v>
          </cell>
          <cell r="E110">
            <v>889.66</v>
          </cell>
          <cell r="F110">
            <v>742138.73</v>
          </cell>
          <cell r="G110">
            <v>475438.73</v>
          </cell>
          <cell r="H110">
            <v>266700</v>
          </cell>
          <cell r="I110">
            <v>306705</v>
          </cell>
          <cell r="J110">
            <v>573405</v>
          </cell>
        </row>
        <row r="111">
          <cell r="A111">
            <v>415250</v>
          </cell>
          <cell r="B111" t="str">
            <v>Special Car Allowance</v>
          </cell>
          <cell r="C111">
            <v>0</v>
          </cell>
          <cell r="D111">
            <v>20061</v>
          </cell>
          <cell r="E111">
            <v>14061</v>
          </cell>
          <cell r="F111">
            <v>6000</v>
          </cell>
          <cell r="G111">
            <v>0</v>
          </cell>
          <cell r="H111">
            <v>6000</v>
          </cell>
          <cell r="I111">
            <v>6899.9999999999991</v>
          </cell>
          <cell r="J111">
            <v>12900</v>
          </cell>
        </row>
        <row r="112">
          <cell r="A112">
            <v>415260</v>
          </cell>
          <cell r="B112" t="str">
            <v>Duty Travel Allowance</v>
          </cell>
          <cell r="C112">
            <v>0</v>
          </cell>
          <cell r="D112">
            <v>549610</v>
          </cell>
          <cell r="E112">
            <v>30565</v>
          </cell>
          <cell r="F112">
            <v>519045</v>
          </cell>
          <cell r="G112">
            <v>365615</v>
          </cell>
          <cell r="H112">
            <v>153430</v>
          </cell>
          <cell r="I112">
            <v>176444.5</v>
          </cell>
          <cell r="J112">
            <v>329874.5</v>
          </cell>
        </row>
        <row r="113">
          <cell r="A113">
            <v>415270</v>
          </cell>
          <cell r="B113" t="str">
            <v>Accomodation Shifting Grant</v>
          </cell>
          <cell r="C113">
            <v>0</v>
          </cell>
          <cell r="D113">
            <v>15000</v>
          </cell>
          <cell r="E113">
            <v>0</v>
          </cell>
          <cell r="F113">
            <v>15000</v>
          </cell>
          <cell r="G113">
            <v>15000</v>
          </cell>
          <cell r="H113">
            <v>0</v>
          </cell>
          <cell r="I113">
            <v>0</v>
          </cell>
          <cell r="J113">
            <v>0</v>
          </cell>
        </row>
        <row r="114">
          <cell r="A114">
            <v>415280</v>
          </cell>
          <cell r="B114" t="str">
            <v>Merit Bonus</v>
          </cell>
          <cell r="C114">
            <v>0</v>
          </cell>
          <cell r="D114">
            <v>472000</v>
          </cell>
          <cell r="E114">
            <v>357500</v>
          </cell>
          <cell r="F114">
            <v>114500</v>
          </cell>
          <cell r="G114">
            <v>64500</v>
          </cell>
          <cell r="H114">
            <v>50000</v>
          </cell>
          <cell r="I114">
            <v>57499.999999999993</v>
          </cell>
          <cell r="J114">
            <v>107500</v>
          </cell>
        </row>
        <row r="115">
          <cell r="A115">
            <v>415300</v>
          </cell>
          <cell r="B115" t="str">
            <v>Cashiers Allowance</v>
          </cell>
          <cell r="C115">
            <v>0</v>
          </cell>
          <cell r="D115">
            <v>3000</v>
          </cell>
          <cell r="E115">
            <v>1166.3900000000001</v>
          </cell>
          <cell r="F115">
            <v>1833.61</v>
          </cell>
          <cell r="G115">
            <v>1500</v>
          </cell>
          <cell r="H115">
            <v>333.6099999999999</v>
          </cell>
          <cell r="I115">
            <v>383.65149999999983</v>
          </cell>
          <cell r="J115">
            <v>717.26149999999973</v>
          </cell>
        </row>
        <row r="116">
          <cell r="A116">
            <v>415310</v>
          </cell>
          <cell r="B116" t="str">
            <v>Hazardous Material Handling All</v>
          </cell>
          <cell r="C116">
            <v>0</v>
          </cell>
          <cell r="D116">
            <v>7000</v>
          </cell>
          <cell r="E116">
            <v>0</v>
          </cell>
          <cell r="F116">
            <v>7000</v>
          </cell>
          <cell r="G116">
            <v>0</v>
          </cell>
          <cell r="H116">
            <v>7000</v>
          </cell>
          <cell r="I116">
            <v>8049.9999999999991</v>
          </cell>
          <cell r="J116">
            <v>15050</v>
          </cell>
        </row>
        <row r="117">
          <cell r="A117">
            <v>415320</v>
          </cell>
          <cell r="B117" t="str">
            <v>Technical Allowance</v>
          </cell>
          <cell r="C117">
            <v>0</v>
          </cell>
          <cell r="D117">
            <v>312217.74</v>
          </cell>
          <cell r="E117">
            <v>270006.44</v>
          </cell>
          <cell r="F117">
            <v>42211.3</v>
          </cell>
          <cell r="G117">
            <v>24211.3</v>
          </cell>
          <cell r="H117">
            <v>18000.000000000004</v>
          </cell>
          <cell r="I117">
            <v>20700.000000000004</v>
          </cell>
          <cell r="J117">
            <v>38700.000000000007</v>
          </cell>
        </row>
        <row r="118">
          <cell r="A118">
            <v>415330</v>
          </cell>
          <cell r="B118" t="str">
            <v>Computer Allowance</v>
          </cell>
          <cell r="C118">
            <v>0</v>
          </cell>
          <cell r="D118">
            <v>191065.79</v>
          </cell>
          <cell r="E118">
            <v>3790.32</v>
          </cell>
          <cell r="F118">
            <v>187275.47</v>
          </cell>
          <cell r="G118">
            <v>142775.47</v>
          </cell>
          <cell r="H118">
            <v>44500</v>
          </cell>
          <cell r="I118">
            <v>51174.999999999993</v>
          </cell>
          <cell r="J118">
            <v>95675</v>
          </cell>
        </row>
        <row r="119">
          <cell r="A119">
            <v>415340</v>
          </cell>
          <cell r="B119" t="str">
            <v>Repatriation Ticket</v>
          </cell>
          <cell r="C119">
            <v>0</v>
          </cell>
          <cell r="D119">
            <v>20540</v>
          </cell>
          <cell r="E119">
            <v>0</v>
          </cell>
          <cell r="F119">
            <v>20540</v>
          </cell>
          <cell r="G119">
            <v>17140</v>
          </cell>
          <cell r="H119">
            <v>3400</v>
          </cell>
          <cell r="I119">
            <v>3909.9999999999995</v>
          </cell>
          <cell r="J119">
            <v>7310</v>
          </cell>
        </row>
        <row r="120">
          <cell r="A120">
            <v>415350</v>
          </cell>
          <cell r="B120" t="str">
            <v>Telephone Allowance</v>
          </cell>
          <cell r="C120">
            <v>0</v>
          </cell>
          <cell r="D120">
            <v>0</v>
          </cell>
          <cell r="E120">
            <v>1617.77</v>
          </cell>
          <cell r="F120">
            <v>-1617.77</v>
          </cell>
          <cell r="G120">
            <v>-1617.77</v>
          </cell>
          <cell r="H120">
            <v>0</v>
          </cell>
          <cell r="I120">
            <v>0</v>
          </cell>
          <cell r="J120">
            <v>0</v>
          </cell>
        </row>
        <row r="121">
          <cell r="A121">
            <v>415360</v>
          </cell>
          <cell r="B121" t="str">
            <v>Specialisation Allowance</v>
          </cell>
          <cell r="C121">
            <v>0</v>
          </cell>
          <cell r="D121">
            <v>51500</v>
          </cell>
          <cell r="E121">
            <v>51500</v>
          </cell>
          <cell r="F121">
            <v>0</v>
          </cell>
          <cell r="G121">
            <v>0</v>
          </cell>
          <cell r="H121">
            <v>0</v>
          </cell>
          <cell r="I121">
            <v>0</v>
          </cell>
          <cell r="J121">
            <v>0</v>
          </cell>
        </row>
        <row r="122">
          <cell r="A122">
            <v>415370</v>
          </cell>
          <cell r="B122" t="str">
            <v>Other Allowance</v>
          </cell>
          <cell r="C122">
            <v>0</v>
          </cell>
          <cell r="D122">
            <v>126681.06</v>
          </cell>
          <cell r="E122">
            <v>0</v>
          </cell>
          <cell r="F122">
            <v>126681.06</v>
          </cell>
          <cell r="G122">
            <v>88253.06</v>
          </cell>
          <cell r="H122">
            <v>38428</v>
          </cell>
          <cell r="I122">
            <v>44192.2</v>
          </cell>
          <cell r="J122">
            <v>82620.2</v>
          </cell>
        </row>
        <row r="123">
          <cell r="A123">
            <v>417200</v>
          </cell>
          <cell r="B123" t="str">
            <v>Fuel Oil</v>
          </cell>
          <cell r="C123">
            <v>0</v>
          </cell>
          <cell r="D123">
            <v>1207.75</v>
          </cell>
          <cell r="E123">
            <v>0</v>
          </cell>
          <cell r="F123">
            <v>1207.75</v>
          </cell>
          <cell r="G123">
            <v>1207.75</v>
          </cell>
          <cell r="H123">
            <v>0</v>
          </cell>
          <cell r="I123">
            <v>0</v>
          </cell>
          <cell r="J123">
            <v>0</v>
          </cell>
        </row>
        <row r="124">
          <cell r="A124">
            <v>418090</v>
          </cell>
          <cell r="B124" t="str">
            <v>Tools and Equipment Maintenance</v>
          </cell>
          <cell r="C124">
            <v>0</v>
          </cell>
          <cell r="D124">
            <v>315</v>
          </cell>
          <cell r="E124">
            <v>0</v>
          </cell>
          <cell r="F124">
            <v>315</v>
          </cell>
          <cell r="G124">
            <v>315</v>
          </cell>
          <cell r="H124">
            <v>0</v>
          </cell>
          <cell r="I124">
            <v>0</v>
          </cell>
          <cell r="J124">
            <v>0</v>
          </cell>
        </row>
        <row r="125">
          <cell r="A125">
            <v>419010</v>
          </cell>
          <cell r="B125" t="str">
            <v>Stores Usage  Works Orders</v>
          </cell>
          <cell r="C125">
            <v>0</v>
          </cell>
          <cell r="D125">
            <v>1512</v>
          </cell>
          <cell r="E125">
            <v>0</v>
          </cell>
          <cell r="F125">
            <v>1512</v>
          </cell>
          <cell r="G125">
            <v>1512</v>
          </cell>
          <cell r="H125">
            <v>0</v>
          </cell>
          <cell r="I125">
            <v>0</v>
          </cell>
          <cell r="J125">
            <v>0</v>
          </cell>
        </row>
        <row r="126">
          <cell r="A126">
            <v>419030</v>
          </cell>
          <cell r="B126" t="str">
            <v>Direct purchases</v>
          </cell>
          <cell r="C126">
            <v>0</v>
          </cell>
          <cell r="D126">
            <v>24775.5</v>
          </cell>
          <cell r="E126">
            <v>0</v>
          </cell>
          <cell r="F126">
            <v>24775.5</v>
          </cell>
          <cell r="G126">
            <v>16233.5</v>
          </cell>
          <cell r="H126">
            <v>8542</v>
          </cell>
          <cell r="I126">
            <v>9823.2999999999993</v>
          </cell>
          <cell r="J126">
            <v>18365.3</v>
          </cell>
        </row>
        <row r="127">
          <cell r="A127">
            <v>419060</v>
          </cell>
          <cell r="B127" t="str">
            <v>Chemical Usage</v>
          </cell>
          <cell r="C127">
            <v>0</v>
          </cell>
          <cell r="D127">
            <v>8641</v>
          </cell>
          <cell r="E127">
            <v>0</v>
          </cell>
          <cell r="F127">
            <v>8641</v>
          </cell>
          <cell r="G127">
            <v>8190</v>
          </cell>
          <cell r="H127">
            <v>451</v>
          </cell>
          <cell r="I127">
            <v>518.65</v>
          </cell>
          <cell r="J127">
            <v>969.65</v>
          </cell>
        </row>
        <row r="128">
          <cell r="A128">
            <v>422010</v>
          </cell>
          <cell r="B128" t="str">
            <v>Staff Uniform</v>
          </cell>
          <cell r="C128">
            <v>0</v>
          </cell>
          <cell r="D128">
            <v>771</v>
          </cell>
          <cell r="E128">
            <v>0</v>
          </cell>
          <cell r="F128">
            <v>771</v>
          </cell>
          <cell r="G128">
            <v>0</v>
          </cell>
          <cell r="H128">
            <v>771</v>
          </cell>
          <cell r="I128">
            <v>886.65</v>
          </cell>
          <cell r="J128">
            <v>1657.65</v>
          </cell>
        </row>
        <row r="129">
          <cell r="A129">
            <v>422020</v>
          </cell>
          <cell r="B129" t="str">
            <v>Protective Clothing</v>
          </cell>
          <cell r="C129">
            <v>0</v>
          </cell>
          <cell r="D129">
            <v>538</v>
          </cell>
          <cell r="E129">
            <v>0</v>
          </cell>
          <cell r="F129">
            <v>538</v>
          </cell>
          <cell r="G129">
            <v>75</v>
          </cell>
          <cell r="H129">
            <v>463</v>
          </cell>
          <cell r="I129">
            <v>532.44999999999993</v>
          </cell>
          <cell r="J129">
            <v>995.44999999999993</v>
          </cell>
        </row>
        <row r="130">
          <cell r="A130">
            <v>422030</v>
          </cell>
          <cell r="B130" t="str">
            <v>Travel Expenses on Mission</v>
          </cell>
          <cell r="C130">
            <v>0</v>
          </cell>
          <cell r="D130">
            <v>90208</v>
          </cell>
          <cell r="E130">
            <v>356</v>
          </cell>
          <cell r="F130">
            <v>89852</v>
          </cell>
          <cell r="G130">
            <v>76652</v>
          </cell>
          <cell r="H130">
            <v>13200</v>
          </cell>
          <cell r="I130">
            <v>15179.999999999998</v>
          </cell>
          <cell r="J130">
            <v>28380</v>
          </cell>
        </row>
        <row r="131">
          <cell r="A131">
            <v>422050</v>
          </cell>
          <cell r="B131" t="str">
            <v>Compassionate leave air ticket</v>
          </cell>
          <cell r="C131">
            <v>0</v>
          </cell>
          <cell r="D131">
            <v>4517.5</v>
          </cell>
          <cell r="E131">
            <v>0</v>
          </cell>
          <cell r="F131">
            <v>4517.5</v>
          </cell>
          <cell r="G131">
            <v>4517.5</v>
          </cell>
          <cell r="H131">
            <v>0</v>
          </cell>
          <cell r="I131">
            <v>0</v>
          </cell>
          <cell r="J131">
            <v>0</v>
          </cell>
        </row>
        <row r="132">
          <cell r="A132">
            <v>422055</v>
          </cell>
          <cell r="B132" t="str">
            <v>Initial arraival Air ticket</v>
          </cell>
          <cell r="C132">
            <v>0</v>
          </cell>
          <cell r="D132">
            <v>58564.59</v>
          </cell>
          <cell r="E132">
            <v>0</v>
          </cell>
          <cell r="F132">
            <v>58564.59</v>
          </cell>
          <cell r="G132">
            <v>45369.59</v>
          </cell>
          <cell r="H132">
            <v>13195</v>
          </cell>
          <cell r="I132">
            <v>15174.249999999998</v>
          </cell>
          <cell r="J132">
            <v>28369.25</v>
          </cell>
        </row>
        <row r="133">
          <cell r="A133">
            <v>422060</v>
          </cell>
          <cell r="B133" t="str">
            <v>Transport</v>
          </cell>
          <cell r="C133">
            <v>0</v>
          </cell>
          <cell r="D133">
            <v>235</v>
          </cell>
          <cell r="E133">
            <v>0</v>
          </cell>
          <cell r="F133">
            <v>235</v>
          </cell>
          <cell r="G133">
            <v>130</v>
          </cell>
          <cell r="H133">
            <v>105</v>
          </cell>
          <cell r="I133">
            <v>120.74999999999999</v>
          </cell>
          <cell r="J133">
            <v>225.75</v>
          </cell>
        </row>
        <row r="134">
          <cell r="A134">
            <v>422080</v>
          </cell>
          <cell r="B134" t="str">
            <v>Recruitment costs</v>
          </cell>
          <cell r="C134">
            <v>0</v>
          </cell>
          <cell r="D134">
            <v>39410.25</v>
          </cell>
          <cell r="E134">
            <v>0</v>
          </cell>
          <cell r="F134">
            <v>39410.25</v>
          </cell>
          <cell r="G134">
            <v>25922.27</v>
          </cell>
          <cell r="H134">
            <v>13487.98</v>
          </cell>
          <cell r="I134">
            <v>15511.176999999998</v>
          </cell>
          <cell r="J134">
            <v>28999.156999999999</v>
          </cell>
        </row>
        <row r="135">
          <cell r="A135">
            <v>422085</v>
          </cell>
          <cell r="B135" t="str">
            <v>Daily Allowance - New Employies</v>
          </cell>
          <cell r="C135">
            <v>0</v>
          </cell>
          <cell r="D135">
            <v>15300</v>
          </cell>
          <cell r="E135">
            <v>0</v>
          </cell>
          <cell r="F135">
            <v>15300</v>
          </cell>
          <cell r="G135">
            <v>750</v>
          </cell>
          <cell r="H135">
            <v>14550</v>
          </cell>
          <cell r="I135">
            <v>16732.5</v>
          </cell>
          <cell r="J135">
            <v>31282.5</v>
          </cell>
        </row>
        <row r="136">
          <cell r="A136">
            <v>422090</v>
          </cell>
          <cell r="B136" t="str">
            <v>Medical Expenses</v>
          </cell>
          <cell r="C136">
            <v>0</v>
          </cell>
          <cell r="D136">
            <v>42518.5</v>
          </cell>
          <cell r="E136">
            <v>0</v>
          </cell>
          <cell r="F136">
            <v>42518.5</v>
          </cell>
          <cell r="G136">
            <v>28317.5</v>
          </cell>
          <cell r="H136">
            <v>14201</v>
          </cell>
          <cell r="I136">
            <v>16331.15</v>
          </cell>
          <cell r="J136">
            <v>30532.15</v>
          </cell>
        </row>
        <row r="137">
          <cell r="A137">
            <v>422100</v>
          </cell>
          <cell r="B137" t="str">
            <v>Sundry staff expenses</v>
          </cell>
          <cell r="C137">
            <v>0</v>
          </cell>
          <cell r="D137">
            <v>179054.5</v>
          </cell>
          <cell r="E137">
            <v>178654.5</v>
          </cell>
          <cell r="F137">
            <v>400</v>
          </cell>
          <cell r="G137">
            <v>400</v>
          </cell>
          <cell r="H137">
            <v>0</v>
          </cell>
          <cell r="I137">
            <v>0</v>
          </cell>
          <cell r="J137">
            <v>0</v>
          </cell>
        </row>
        <row r="138">
          <cell r="A138">
            <v>422110</v>
          </cell>
          <cell r="B138" t="str">
            <v>Private Telephone Expenses</v>
          </cell>
          <cell r="C138">
            <v>0</v>
          </cell>
          <cell r="D138">
            <v>300</v>
          </cell>
          <cell r="E138">
            <v>0</v>
          </cell>
          <cell r="F138">
            <v>300</v>
          </cell>
          <cell r="G138">
            <v>300</v>
          </cell>
          <cell r="H138">
            <v>0</v>
          </cell>
          <cell r="I138">
            <v>0</v>
          </cell>
          <cell r="J138">
            <v>0</v>
          </cell>
        </row>
        <row r="139">
          <cell r="A139">
            <v>422120</v>
          </cell>
          <cell r="B139" t="str">
            <v>Rent on Employees Accommodation</v>
          </cell>
          <cell r="C139">
            <v>0</v>
          </cell>
          <cell r="D139">
            <v>8605443.8499999996</v>
          </cell>
          <cell r="E139">
            <v>180000</v>
          </cell>
          <cell r="F139">
            <v>8425443.8499999996</v>
          </cell>
          <cell r="G139">
            <v>7046046.9699999997</v>
          </cell>
          <cell r="H139">
            <v>1379396.88</v>
          </cell>
          <cell r="I139">
            <v>1586306.4119999998</v>
          </cell>
          <cell r="J139">
            <v>2965703.2919999994</v>
          </cell>
        </row>
        <row r="140">
          <cell r="A140">
            <v>422130</v>
          </cell>
          <cell r="B140" t="str">
            <v>Staff Entertainment</v>
          </cell>
          <cell r="C140">
            <v>0</v>
          </cell>
          <cell r="D140">
            <v>24453</v>
          </cell>
          <cell r="E140">
            <v>8500</v>
          </cell>
          <cell r="F140">
            <v>15953</v>
          </cell>
          <cell r="G140">
            <v>15953</v>
          </cell>
          <cell r="H140">
            <v>0</v>
          </cell>
          <cell r="I140">
            <v>0</v>
          </cell>
          <cell r="J140">
            <v>0</v>
          </cell>
        </row>
        <row r="141">
          <cell r="A141">
            <v>422140</v>
          </cell>
          <cell r="B141" t="str">
            <v>Hotel Expenses</v>
          </cell>
          <cell r="C141">
            <v>0</v>
          </cell>
          <cell r="D141">
            <v>119922.59</v>
          </cell>
          <cell r="E141">
            <v>3340.95</v>
          </cell>
          <cell r="F141">
            <v>116581.64</v>
          </cell>
          <cell r="G141">
            <v>87173.09</v>
          </cell>
          <cell r="H141">
            <v>29408.550000000003</v>
          </cell>
          <cell r="I141">
            <v>33819.832500000004</v>
          </cell>
          <cell r="J141">
            <v>63228.382500000007</v>
          </cell>
        </row>
        <row r="142">
          <cell r="A142">
            <v>422150</v>
          </cell>
          <cell r="B142" t="str">
            <v>Expatriate Services</v>
          </cell>
          <cell r="C142">
            <v>0</v>
          </cell>
          <cell r="D142">
            <v>130151</v>
          </cell>
          <cell r="E142">
            <v>4280</v>
          </cell>
          <cell r="F142">
            <v>125871</v>
          </cell>
          <cell r="G142">
            <v>98596</v>
          </cell>
          <cell r="H142">
            <v>27275</v>
          </cell>
          <cell r="I142">
            <v>31366.249999999996</v>
          </cell>
          <cell r="J142">
            <v>58641.25</v>
          </cell>
        </row>
        <row r="143">
          <cell r="A143">
            <v>422160</v>
          </cell>
          <cell r="B143" t="str">
            <v>Training courses</v>
          </cell>
          <cell r="C143">
            <v>0</v>
          </cell>
          <cell r="D143">
            <v>489065.99</v>
          </cell>
          <cell r="E143">
            <v>25500</v>
          </cell>
          <cell r="F143">
            <v>463565.99</v>
          </cell>
          <cell r="G143">
            <v>432742.75</v>
          </cell>
          <cell r="H143">
            <v>30823.239999999991</v>
          </cell>
          <cell r="I143">
            <v>35446.725999999988</v>
          </cell>
          <cell r="J143">
            <v>66269.965999999986</v>
          </cell>
        </row>
        <row r="144">
          <cell r="A144">
            <v>422170</v>
          </cell>
          <cell r="B144" t="str">
            <v>Staff Training expenses</v>
          </cell>
          <cell r="C144">
            <v>0</v>
          </cell>
          <cell r="D144">
            <v>7425</v>
          </cell>
          <cell r="E144">
            <v>0</v>
          </cell>
          <cell r="F144">
            <v>7425</v>
          </cell>
          <cell r="G144">
            <v>4400</v>
          </cell>
          <cell r="H144">
            <v>3025</v>
          </cell>
          <cell r="I144">
            <v>3478.7499999999995</v>
          </cell>
          <cell r="J144">
            <v>6503.75</v>
          </cell>
        </row>
        <row r="145">
          <cell r="A145">
            <v>422180</v>
          </cell>
          <cell r="B145" t="str">
            <v>Academic Grants &amp; Scholarships</v>
          </cell>
          <cell r="C145">
            <v>0</v>
          </cell>
          <cell r="D145">
            <v>425519.97</v>
          </cell>
          <cell r="E145">
            <v>0</v>
          </cell>
          <cell r="F145">
            <v>425519.97</v>
          </cell>
          <cell r="G145">
            <v>406750.45</v>
          </cell>
          <cell r="H145">
            <v>18769.51999999996</v>
          </cell>
          <cell r="I145">
            <v>21584.947999999953</v>
          </cell>
          <cell r="J145">
            <v>40354.467999999913</v>
          </cell>
        </row>
        <row r="146">
          <cell r="A146">
            <v>422190</v>
          </cell>
          <cell r="B146" t="str">
            <v>Man Power Agency Cost</v>
          </cell>
          <cell r="C146">
            <v>0</v>
          </cell>
          <cell r="D146">
            <v>21606.89</v>
          </cell>
          <cell r="E146">
            <v>0</v>
          </cell>
          <cell r="F146">
            <v>21606.89</v>
          </cell>
          <cell r="G146">
            <v>17124.89</v>
          </cell>
          <cell r="H146">
            <v>4482</v>
          </cell>
          <cell r="I146">
            <v>5154.2999999999993</v>
          </cell>
          <cell r="J146">
            <v>9636.2999999999993</v>
          </cell>
        </row>
        <row r="147">
          <cell r="A147">
            <v>424010</v>
          </cell>
          <cell r="B147" t="str">
            <v>Electricity Charges</v>
          </cell>
          <cell r="C147">
            <v>0</v>
          </cell>
          <cell r="D147">
            <v>2538.3000000000002</v>
          </cell>
          <cell r="E147">
            <v>0</v>
          </cell>
          <cell r="F147">
            <v>2538.3000000000002</v>
          </cell>
          <cell r="G147">
            <v>2216.25</v>
          </cell>
          <cell r="H147">
            <v>322.05000000000018</v>
          </cell>
          <cell r="I147">
            <v>370.35750000000019</v>
          </cell>
          <cell r="J147">
            <v>692.40750000000037</v>
          </cell>
        </row>
        <row r="148">
          <cell r="A148">
            <v>424020</v>
          </cell>
          <cell r="B148" t="str">
            <v>Water Charges</v>
          </cell>
          <cell r="C148">
            <v>0</v>
          </cell>
          <cell r="D148">
            <v>24242.25</v>
          </cell>
          <cell r="E148">
            <v>6663.5</v>
          </cell>
          <cell r="F148">
            <v>17578.75</v>
          </cell>
          <cell r="G148">
            <v>8240.5</v>
          </cell>
          <cell r="H148">
            <v>9338.25</v>
          </cell>
          <cell r="I148">
            <v>10738.987499999999</v>
          </cell>
          <cell r="J148">
            <v>20077.237499999999</v>
          </cell>
        </row>
        <row r="149">
          <cell r="A149">
            <v>424030</v>
          </cell>
          <cell r="B149" t="str">
            <v>Maintenance of non-process Buil</v>
          </cell>
          <cell r="C149">
            <v>0</v>
          </cell>
          <cell r="D149">
            <v>338785.45</v>
          </cell>
          <cell r="E149">
            <v>38450</v>
          </cell>
          <cell r="F149">
            <v>300335.45</v>
          </cell>
          <cell r="G149">
            <v>237492</v>
          </cell>
          <cell r="H149">
            <v>62843.450000000012</v>
          </cell>
          <cell r="I149">
            <v>72269.967500000013</v>
          </cell>
          <cell r="J149">
            <v>135113.41750000004</v>
          </cell>
        </row>
        <row r="150">
          <cell r="A150">
            <v>424040</v>
          </cell>
          <cell r="B150" t="str">
            <v>Maintenance of Office Furn &amp; Eq</v>
          </cell>
          <cell r="C150">
            <v>0</v>
          </cell>
          <cell r="D150">
            <v>35400</v>
          </cell>
          <cell r="E150">
            <v>517</v>
          </cell>
          <cell r="F150">
            <v>34883</v>
          </cell>
          <cell r="G150">
            <v>18432</v>
          </cell>
          <cell r="H150">
            <v>16451</v>
          </cell>
          <cell r="I150">
            <v>18918.649999999998</v>
          </cell>
          <cell r="J150">
            <v>35369.649999999994</v>
          </cell>
        </row>
        <row r="151">
          <cell r="A151">
            <v>424041</v>
          </cell>
          <cell r="B151" t="str">
            <v>Office Rent</v>
          </cell>
          <cell r="C151">
            <v>0</v>
          </cell>
          <cell r="D151">
            <v>12550</v>
          </cell>
          <cell r="E151">
            <v>0</v>
          </cell>
          <cell r="F151">
            <v>12550</v>
          </cell>
          <cell r="G151">
            <v>12550</v>
          </cell>
          <cell r="H151">
            <v>0</v>
          </cell>
          <cell r="I151">
            <v>0</v>
          </cell>
          <cell r="J151">
            <v>0</v>
          </cell>
        </row>
        <row r="152">
          <cell r="A152">
            <v>424050</v>
          </cell>
          <cell r="B152" t="str">
            <v>Computer Maintenance Costs</v>
          </cell>
          <cell r="C152">
            <v>0</v>
          </cell>
          <cell r="D152">
            <v>12417</v>
          </cell>
          <cell r="E152">
            <v>12333</v>
          </cell>
          <cell r="F152">
            <v>84</v>
          </cell>
          <cell r="G152">
            <v>0</v>
          </cell>
          <cell r="H152">
            <v>84</v>
          </cell>
          <cell r="I152">
            <v>96.6</v>
          </cell>
          <cell r="J152">
            <v>180.6</v>
          </cell>
        </row>
        <row r="153">
          <cell r="A153">
            <v>424060</v>
          </cell>
          <cell r="B153" t="str">
            <v>Stationery</v>
          </cell>
          <cell r="C153">
            <v>0</v>
          </cell>
          <cell r="D153">
            <v>248864.43</v>
          </cell>
          <cell r="E153">
            <v>16058.62</v>
          </cell>
          <cell r="F153">
            <v>232805.81</v>
          </cell>
          <cell r="G153">
            <v>163852.44</v>
          </cell>
          <cell r="H153">
            <v>68953.37</v>
          </cell>
          <cell r="I153">
            <v>79296.375499999995</v>
          </cell>
          <cell r="J153">
            <v>148249.74549999999</v>
          </cell>
        </row>
        <row r="154">
          <cell r="A154">
            <v>424070</v>
          </cell>
          <cell r="B154" t="str">
            <v>Computer Stationery</v>
          </cell>
          <cell r="C154">
            <v>0</v>
          </cell>
          <cell r="D154">
            <v>58961.9</v>
          </cell>
          <cell r="E154">
            <v>1500</v>
          </cell>
          <cell r="F154">
            <v>57461.9</v>
          </cell>
          <cell r="G154">
            <v>49766.400000000001</v>
          </cell>
          <cell r="H154">
            <v>7695.5</v>
          </cell>
          <cell r="I154">
            <v>8849.8249999999989</v>
          </cell>
          <cell r="J154">
            <v>16545.324999999997</v>
          </cell>
        </row>
        <row r="155">
          <cell r="A155">
            <v>424080</v>
          </cell>
          <cell r="B155" t="str">
            <v>Books, Periodicals &amp; Journals</v>
          </cell>
          <cell r="C155">
            <v>0</v>
          </cell>
          <cell r="D155">
            <v>8444.7999999999993</v>
          </cell>
          <cell r="E155">
            <v>0</v>
          </cell>
          <cell r="F155">
            <v>8444.7999999999993</v>
          </cell>
          <cell r="G155">
            <v>5581.07</v>
          </cell>
          <cell r="H155">
            <v>2863.7299999999996</v>
          </cell>
          <cell r="I155">
            <v>3293.2894999999994</v>
          </cell>
          <cell r="J155">
            <v>6157.0194999999985</v>
          </cell>
        </row>
        <row r="156">
          <cell r="A156">
            <v>424090</v>
          </cell>
          <cell r="B156" t="str">
            <v>Postage</v>
          </cell>
          <cell r="C156">
            <v>0</v>
          </cell>
          <cell r="D156">
            <v>23677.5</v>
          </cell>
          <cell r="E156">
            <v>0</v>
          </cell>
          <cell r="F156">
            <v>23677.5</v>
          </cell>
          <cell r="G156">
            <v>3278.5</v>
          </cell>
          <cell r="H156">
            <v>20399</v>
          </cell>
          <cell r="I156">
            <v>23458.85</v>
          </cell>
          <cell r="J156">
            <v>43857.85</v>
          </cell>
        </row>
        <row r="157">
          <cell r="A157">
            <v>424100</v>
          </cell>
          <cell r="B157" t="str">
            <v>Telex &amp; Cable</v>
          </cell>
          <cell r="C157">
            <v>0</v>
          </cell>
          <cell r="D157">
            <v>1000</v>
          </cell>
          <cell r="E157">
            <v>0</v>
          </cell>
          <cell r="F157">
            <v>1000</v>
          </cell>
          <cell r="G157">
            <v>1000</v>
          </cell>
          <cell r="H157">
            <v>0</v>
          </cell>
          <cell r="I157">
            <v>0</v>
          </cell>
          <cell r="J157">
            <v>0</v>
          </cell>
        </row>
        <row r="158">
          <cell r="A158">
            <v>424110</v>
          </cell>
          <cell r="B158" t="str">
            <v>Official Telephone Expenses</v>
          </cell>
          <cell r="C158">
            <v>0</v>
          </cell>
          <cell r="D158">
            <v>915600.53</v>
          </cell>
          <cell r="E158">
            <v>21253.01</v>
          </cell>
          <cell r="F158">
            <v>894347.52</v>
          </cell>
          <cell r="G158">
            <v>653062.77</v>
          </cell>
          <cell r="H158">
            <v>241284.75</v>
          </cell>
          <cell r="I158">
            <v>277477.46249999997</v>
          </cell>
          <cell r="J158">
            <v>518762.21249999997</v>
          </cell>
        </row>
        <row r="159">
          <cell r="A159">
            <v>424120</v>
          </cell>
          <cell r="B159" t="str">
            <v>Mobile Phone Expenses</v>
          </cell>
          <cell r="C159">
            <v>0</v>
          </cell>
          <cell r="D159">
            <v>88534.61</v>
          </cell>
          <cell r="E159">
            <v>0</v>
          </cell>
          <cell r="F159">
            <v>88534.61</v>
          </cell>
          <cell r="G159">
            <v>26008.99</v>
          </cell>
          <cell r="H159">
            <v>62525.619999999995</v>
          </cell>
          <cell r="I159">
            <v>71904.462999999989</v>
          </cell>
          <cell r="J159">
            <v>134430.08299999998</v>
          </cell>
        </row>
        <row r="160">
          <cell r="A160">
            <v>424130</v>
          </cell>
          <cell r="B160" t="str">
            <v>Cleaning Expenses</v>
          </cell>
          <cell r="C160">
            <v>0</v>
          </cell>
          <cell r="D160">
            <v>81829.899999999994</v>
          </cell>
          <cell r="E160">
            <v>14975</v>
          </cell>
          <cell r="F160">
            <v>66854.899999999994</v>
          </cell>
          <cell r="G160">
            <v>51695</v>
          </cell>
          <cell r="H160">
            <v>15159.899999999994</v>
          </cell>
          <cell r="I160">
            <v>17433.884999999991</v>
          </cell>
          <cell r="J160">
            <v>32593.784999999985</v>
          </cell>
        </row>
        <row r="161">
          <cell r="A161">
            <v>424140</v>
          </cell>
          <cell r="B161" t="str">
            <v>Other Minor Maintenance Costs</v>
          </cell>
          <cell r="C161">
            <v>0</v>
          </cell>
          <cell r="D161">
            <v>38498.449999999997</v>
          </cell>
          <cell r="E161">
            <v>9580</v>
          </cell>
          <cell r="F161">
            <v>28918.45</v>
          </cell>
          <cell r="G161">
            <v>27560</v>
          </cell>
          <cell r="H161">
            <v>1358.4500000000007</v>
          </cell>
          <cell r="I161">
            <v>1562.2175000000007</v>
          </cell>
          <cell r="J161">
            <v>2920.6675000000014</v>
          </cell>
        </row>
        <row r="162">
          <cell r="A162">
            <v>424150</v>
          </cell>
          <cell r="B162" t="str">
            <v>Sundry Expenses</v>
          </cell>
          <cell r="C162">
            <v>0</v>
          </cell>
          <cell r="D162">
            <v>363939.75</v>
          </cell>
          <cell r="E162">
            <v>100515</v>
          </cell>
          <cell r="F162">
            <v>263424.75</v>
          </cell>
          <cell r="G162">
            <v>175037.75</v>
          </cell>
          <cell r="H162">
            <v>88387</v>
          </cell>
          <cell r="I162">
            <v>101645.04999999999</v>
          </cell>
          <cell r="J162">
            <v>190032.05</v>
          </cell>
        </row>
        <row r="163">
          <cell r="A163">
            <v>425010</v>
          </cell>
          <cell r="B163" t="str">
            <v>Fuel for vehicles</v>
          </cell>
          <cell r="C163">
            <v>0</v>
          </cell>
          <cell r="D163">
            <v>164074.62</v>
          </cell>
          <cell r="E163">
            <v>4768.8</v>
          </cell>
          <cell r="F163">
            <v>159305.82</v>
          </cell>
          <cell r="G163">
            <v>138005.14000000001</v>
          </cell>
          <cell r="H163">
            <v>21300.679999999993</v>
          </cell>
          <cell r="I163">
            <v>24495.781999999988</v>
          </cell>
          <cell r="J163">
            <v>45796.461999999985</v>
          </cell>
        </row>
        <row r="164">
          <cell r="A164">
            <v>425020</v>
          </cell>
          <cell r="B164" t="str">
            <v>Service &amp; Repair</v>
          </cell>
          <cell r="C164">
            <v>0</v>
          </cell>
          <cell r="D164">
            <v>50892.15</v>
          </cell>
          <cell r="E164">
            <v>0</v>
          </cell>
          <cell r="F164">
            <v>50892.15</v>
          </cell>
          <cell r="G164">
            <v>27068.29</v>
          </cell>
          <cell r="H164">
            <v>23823.86</v>
          </cell>
          <cell r="I164">
            <v>27397.438999999998</v>
          </cell>
          <cell r="J164">
            <v>51221.298999999999</v>
          </cell>
        </row>
        <row r="165">
          <cell r="A165">
            <v>425070</v>
          </cell>
          <cell r="B165" t="str">
            <v>Vehicle registration fees</v>
          </cell>
          <cell r="C165">
            <v>0</v>
          </cell>
          <cell r="D165">
            <v>50</v>
          </cell>
          <cell r="E165">
            <v>0</v>
          </cell>
          <cell r="F165">
            <v>50</v>
          </cell>
          <cell r="G165">
            <v>0</v>
          </cell>
          <cell r="H165">
            <v>50</v>
          </cell>
          <cell r="I165">
            <v>57.499999999999993</v>
          </cell>
          <cell r="J165">
            <v>107.5</v>
          </cell>
        </row>
        <row r="166">
          <cell r="A166">
            <v>426110</v>
          </cell>
          <cell r="B166" t="str">
            <v>Audit Fees</v>
          </cell>
          <cell r="C166">
            <v>0</v>
          </cell>
          <cell r="D166">
            <v>27000</v>
          </cell>
          <cell r="E166">
            <v>26000</v>
          </cell>
          <cell r="F166">
            <v>1000</v>
          </cell>
          <cell r="G166">
            <v>1000</v>
          </cell>
          <cell r="H166">
            <v>0</v>
          </cell>
          <cell r="I166">
            <v>0</v>
          </cell>
          <cell r="J166">
            <v>0</v>
          </cell>
        </row>
        <row r="167">
          <cell r="A167">
            <v>426120</v>
          </cell>
          <cell r="B167" t="str">
            <v>Accounting Fees</v>
          </cell>
          <cell r="C167">
            <v>0</v>
          </cell>
          <cell r="D167">
            <v>375000</v>
          </cell>
          <cell r="E167">
            <v>375000</v>
          </cell>
          <cell r="F167">
            <v>0</v>
          </cell>
          <cell r="G167">
            <v>0</v>
          </cell>
          <cell r="H167">
            <v>0</v>
          </cell>
          <cell r="I167">
            <v>0</v>
          </cell>
          <cell r="J167">
            <v>0</v>
          </cell>
        </row>
        <row r="168">
          <cell r="A168">
            <v>426130</v>
          </cell>
          <cell r="B168" t="str">
            <v>Legal Fees  Local</v>
          </cell>
          <cell r="C168">
            <v>0</v>
          </cell>
          <cell r="D168">
            <v>125000</v>
          </cell>
          <cell r="E168">
            <v>0</v>
          </cell>
          <cell r="F168">
            <v>125000</v>
          </cell>
          <cell r="G168">
            <v>125000</v>
          </cell>
          <cell r="H168">
            <v>0</v>
          </cell>
          <cell r="I168">
            <v>0</v>
          </cell>
          <cell r="J168">
            <v>0</v>
          </cell>
        </row>
        <row r="169">
          <cell r="A169">
            <v>426140</v>
          </cell>
          <cell r="B169" t="str">
            <v>Legal Fees  International</v>
          </cell>
          <cell r="C169">
            <v>0</v>
          </cell>
          <cell r="D169">
            <v>671314.89</v>
          </cell>
          <cell r="E169">
            <v>0</v>
          </cell>
          <cell r="F169">
            <v>671314.89</v>
          </cell>
          <cell r="G169">
            <v>608941.89</v>
          </cell>
          <cell r="H169">
            <v>62373</v>
          </cell>
          <cell r="I169">
            <v>71728.95</v>
          </cell>
          <cell r="J169">
            <v>134101.95000000001</v>
          </cell>
        </row>
        <row r="170">
          <cell r="A170">
            <v>426150</v>
          </cell>
          <cell r="B170" t="str">
            <v>Technical Advice  Local</v>
          </cell>
          <cell r="C170">
            <v>0</v>
          </cell>
          <cell r="D170">
            <v>1653685.41</v>
          </cell>
          <cell r="E170">
            <v>753685.41</v>
          </cell>
          <cell r="F170">
            <v>900000</v>
          </cell>
          <cell r="G170">
            <v>0</v>
          </cell>
          <cell r="H170">
            <v>900000</v>
          </cell>
          <cell r="I170">
            <v>1034999.9999999999</v>
          </cell>
          <cell r="J170">
            <v>1935000</v>
          </cell>
        </row>
        <row r="171">
          <cell r="A171">
            <v>426160</v>
          </cell>
          <cell r="B171" t="str">
            <v>Technical Advice  International</v>
          </cell>
          <cell r="C171">
            <v>0</v>
          </cell>
          <cell r="D171">
            <v>5420396.1799999997</v>
          </cell>
          <cell r="E171">
            <v>418579.53</v>
          </cell>
          <cell r="F171">
            <v>5001816.6500000004</v>
          </cell>
          <cell r="G171">
            <v>3793195.65</v>
          </cell>
          <cell r="H171">
            <v>1208621.0000000005</v>
          </cell>
          <cell r="I171">
            <v>1389914.1500000004</v>
          </cell>
          <cell r="J171">
            <v>2598535.1500000008</v>
          </cell>
        </row>
        <row r="172">
          <cell r="A172">
            <v>426180</v>
          </cell>
          <cell r="B172" t="str">
            <v>Financial Advice  International</v>
          </cell>
          <cell r="C172">
            <v>0</v>
          </cell>
          <cell r="D172">
            <v>201072.4</v>
          </cell>
          <cell r="E172">
            <v>0</v>
          </cell>
          <cell r="F172">
            <v>201072.4</v>
          </cell>
          <cell r="G172">
            <v>201072.4</v>
          </cell>
          <cell r="H172">
            <v>0</v>
          </cell>
          <cell r="I172">
            <v>0</v>
          </cell>
          <cell r="J172">
            <v>0</v>
          </cell>
        </row>
        <row r="173">
          <cell r="A173">
            <v>426190</v>
          </cell>
          <cell r="B173" t="str">
            <v>Management Consultancy Fees</v>
          </cell>
          <cell r="C173">
            <v>0</v>
          </cell>
          <cell r="D173">
            <v>7427512.7599999998</v>
          </cell>
          <cell r="E173">
            <v>3566628.5</v>
          </cell>
          <cell r="F173">
            <v>3860884.26</v>
          </cell>
          <cell r="G173">
            <v>2215124.73</v>
          </cell>
          <cell r="H173">
            <v>1645759.5299999998</v>
          </cell>
          <cell r="I173">
            <v>1892623.4594999996</v>
          </cell>
          <cell r="J173">
            <v>3538382.9894999992</v>
          </cell>
        </row>
        <row r="174">
          <cell r="A174">
            <v>427010</v>
          </cell>
          <cell r="B174" t="str">
            <v>Works Services Insurance</v>
          </cell>
          <cell r="C174">
            <v>0</v>
          </cell>
          <cell r="D174">
            <v>273911</v>
          </cell>
          <cell r="E174">
            <v>0</v>
          </cell>
          <cell r="F174">
            <v>273911</v>
          </cell>
          <cell r="G174">
            <v>273911</v>
          </cell>
          <cell r="H174">
            <v>0</v>
          </cell>
          <cell r="I174">
            <v>0</v>
          </cell>
          <cell r="J174">
            <v>0</v>
          </cell>
        </row>
        <row r="175">
          <cell r="A175">
            <v>427020</v>
          </cell>
          <cell r="B175" t="str">
            <v>Fire &amp; Perils Insurance</v>
          </cell>
          <cell r="C175">
            <v>0</v>
          </cell>
          <cell r="D175">
            <v>880000</v>
          </cell>
          <cell r="E175">
            <v>0</v>
          </cell>
          <cell r="F175">
            <v>880000</v>
          </cell>
          <cell r="G175">
            <v>880000</v>
          </cell>
          <cell r="H175">
            <v>0</v>
          </cell>
          <cell r="I175">
            <v>0</v>
          </cell>
          <cell r="J175">
            <v>0</v>
          </cell>
        </row>
        <row r="176">
          <cell r="A176">
            <v>427025</v>
          </cell>
          <cell r="B176" t="str">
            <v>Medical Insurance</v>
          </cell>
          <cell r="C176">
            <v>0</v>
          </cell>
          <cell r="D176">
            <v>32560.81</v>
          </cell>
          <cell r="E176">
            <v>33477.58</v>
          </cell>
          <cell r="F176">
            <v>-916.77</v>
          </cell>
          <cell r="G176">
            <v>-7235.81</v>
          </cell>
          <cell r="H176">
            <v>6319.0400000000009</v>
          </cell>
          <cell r="I176">
            <v>7266.8960000000006</v>
          </cell>
          <cell r="J176">
            <v>13585.936000000002</v>
          </cell>
        </row>
        <row r="177">
          <cell r="A177">
            <v>427030</v>
          </cell>
          <cell r="B177" t="str">
            <v>Other Insurances</v>
          </cell>
          <cell r="C177">
            <v>0</v>
          </cell>
          <cell r="D177">
            <v>130693</v>
          </cell>
          <cell r="E177">
            <v>130668</v>
          </cell>
          <cell r="F177">
            <v>25</v>
          </cell>
          <cell r="G177">
            <v>25</v>
          </cell>
          <cell r="H177">
            <v>0</v>
          </cell>
          <cell r="I177">
            <v>0</v>
          </cell>
          <cell r="J177">
            <v>0</v>
          </cell>
        </row>
        <row r="178">
          <cell r="A178">
            <v>428020</v>
          </cell>
          <cell r="B178" t="str">
            <v>Dep  Computer Equipment</v>
          </cell>
          <cell r="C178">
            <v>0</v>
          </cell>
          <cell r="D178">
            <v>76</v>
          </cell>
          <cell r="E178">
            <v>0</v>
          </cell>
          <cell r="F178">
            <v>76</v>
          </cell>
          <cell r="G178">
            <v>76</v>
          </cell>
          <cell r="H178">
            <v>0</v>
          </cell>
          <cell r="I178">
            <v>0</v>
          </cell>
          <cell r="J178">
            <v>0</v>
          </cell>
        </row>
        <row r="179">
          <cell r="A179">
            <v>428090</v>
          </cell>
          <cell r="B179" t="str">
            <v>Advertising Costs &amp; Sponsorship</v>
          </cell>
          <cell r="C179">
            <v>0</v>
          </cell>
          <cell r="D179">
            <v>376125</v>
          </cell>
          <cell r="E179">
            <v>0</v>
          </cell>
          <cell r="F179">
            <v>376125</v>
          </cell>
          <cell r="G179">
            <v>266110</v>
          </cell>
          <cell r="H179">
            <v>110015</v>
          </cell>
          <cell r="I179">
            <v>126517.24999999999</v>
          </cell>
          <cell r="J179">
            <v>236532.25</v>
          </cell>
        </row>
        <row r="180">
          <cell r="A180">
            <v>428095</v>
          </cell>
          <cell r="B180" t="str">
            <v>License Fees</v>
          </cell>
          <cell r="C180">
            <v>0</v>
          </cell>
          <cell r="D180">
            <v>346327.17</v>
          </cell>
          <cell r="E180">
            <v>0</v>
          </cell>
          <cell r="F180">
            <v>346327.17</v>
          </cell>
          <cell r="G180">
            <v>346327.17</v>
          </cell>
          <cell r="H180">
            <v>0</v>
          </cell>
          <cell r="I180">
            <v>0</v>
          </cell>
          <cell r="J180">
            <v>0</v>
          </cell>
        </row>
        <row r="181">
          <cell r="A181">
            <v>428100</v>
          </cell>
          <cell r="B181" t="str">
            <v>Hospitality</v>
          </cell>
          <cell r="C181">
            <v>0</v>
          </cell>
          <cell r="D181">
            <v>130228.4</v>
          </cell>
          <cell r="E181">
            <v>5921.5</v>
          </cell>
          <cell r="F181">
            <v>124306.9</v>
          </cell>
          <cell r="G181">
            <v>82231.3</v>
          </cell>
          <cell r="H181">
            <v>42075.599999999991</v>
          </cell>
          <cell r="I181">
            <v>48386.939999999988</v>
          </cell>
          <cell r="J181">
            <v>90462.539999999979</v>
          </cell>
        </row>
        <row r="182">
          <cell r="A182">
            <v>428140</v>
          </cell>
          <cell r="B182" t="str">
            <v>Profit/Loss on Foreign Exchange</v>
          </cell>
          <cell r="C182">
            <v>0</v>
          </cell>
          <cell r="D182">
            <v>1399325503.3900001</v>
          </cell>
          <cell r="E182">
            <v>1391525364.49</v>
          </cell>
          <cell r="F182">
            <v>7800138.9000000004</v>
          </cell>
          <cell r="G182">
            <v>932265.13</v>
          </cell>
          <cell r="H182">
            <v>6867873.7700000005</v>
          </cell>
          <cell r="I182">
            <v>7898054.8355</v>
          </cell>
          <cell r="J182">
            <v>14765928.605500001</v>
          </cell>
        </row>
        <row r="183">
          <cell r="A183">
            <v>428170</v>
          </cell>
          <cell r="B183" t="str">
            <v>Miscellaneous Expenses</v>
          </cell>
          <cell r="C183">
            <v>0</v>
          </cell>
          <cell r="D183">
            <v>23146.09</v>
          </cell>
          <cell r="E183">
            <v>57.5</v>
          </cell>
          <cell r="F183">
            <v>23088.59</v>
          </cell>
          <cell r="G183">
            <v>1724</v>
          </cell>
          <cell r="H183">
            <v>21364.59</v>
          </cell>
          <cell r="I183">
            <v>24569.278499999997</v>
          </cell>
          <cell r="J183">
            <v>45933.868499999997</v>
          </cell>
        </row>
        <row r="184">
          <cell r="A184">
            <v>428190</v>
          </cell>
          <cell r="B184" t="str">
            <v>Software support expenses</v>
          </cell>
          <cell r="C184">
            <v>0</v>
          </cell>
          <cell r="D184">
            <v>520.80999999999995</v>
          </cell>
          <cell r="E184">
            <v>0</v>
          </cell>
          <cell r="F184">
            <v>520.80999999999995</v>
          </cell>
          <cell r="G184">
            <v>0</v>
          </cell>
          <cell r="H184">
            <v>520.80999999999995</v>
          </cell>
          <cell r="I184">
            <v>598.93149999999991</v>
          </cell>
          <cell r="J184">
            <v>1119.7414999999999</v>
          </cell>
        </row>
        <row r="185">
          <cell r="A185">
            <v>428200</v>
          </cell>
          <cell r="B185" t="str">
            <v>Bank charges</v>
          </cell>
          <cell r="C185">
            <v>0</v>
          </cell>
          <cell r="D185">
            <v>7313.1</v>
          </cell>
          <cell r="E185">
            <v>0</v>
          </cell>
          <cell r="F185">
            <v>7313.1</v>
          </cell>
          <cell r="G185">
            <v>4733.1000000000004</v>
          </cell>
          <cell r="H185">
            <v>2580</v>
          </cell>
          <cell r="I185">
            <v>2966.9999999999995</v>
          </cell>
          <cell r="J185">
            <v>5547</v>
          </cell>
        </row>
        <row r="186">
          <cell r="A186">
            <v>428220</v>
          </cell>
          <cell r="B186" t="str">
            <v>Conference Fees</v>
          </cell>
          <cell r="C186">
            <v>0</v>
          </cell>
          <cell r="D186">
            <v>315129.90000000002</v>
          </cell>
          <cell r="E186">
            <v>1652.85</v>
          </cell>
          <cell r="F186">
            <v>313477.05</v>
          </cell>
          <cell r="G186">
            <v>280618.55</v>
          </cell>
          <cell r="H186">
            <v>32858.5</v>
          </cell>
          <cell r="I186">
            <v>37787.274999999994</v>
          </cell>
          <cell r="J186">
            <v>70645.774999999994</v>
          </cell>
        </row>
        <row r="187">
          <cell r="A187">
            <v>611020</v>
          </cell>
          <cell r="B187" t="str">
            <v>Insurance Claims</v>
          </cell>
          <cell r="C187">
            <v>0</v>
          </cell>
          <cell r="D187">
            <v>1571086</v>
          </cell>
          <cell r="E187">
            <v>3116192</v>
          </cell>
          <cell r="F187">
            <v>-1545106</v>
          </cell>
          <cell r="G187">
            <v>-594191</v>
          </cell>
          <cell r="H187">
            <v>-950915</v>
          </cell>
          <cell r="I187">
            <v>-1093552.25</v>
          </cell>
          <cell r="J187">
            <v>-2044467.25</v>
          </cell>
        </row>
        <row r="188">
          <cell r="A188">
            <v>611040</v>
          </cell>
          <cell r="B188" t="str">
            <v>Refunds received</v>
          </cell>
          <cell r="C188">
            <v>0</v>
          </cell>
          <cell r="D188">
            <v>0</v>
          </cell>
          <cell r="E188">
            <v>9.08</v>
          </cell>
          <cell r="F188">
            <v>-9.08</v>
          </cell>
          <cell r="G188">
            <v>-9.08</v>
          </cell>
          <cell r="H188">
            <v>0</v>
          </cell>
          <cell r="I188">
            <v>0</v>
          </cell>
          <cell r="J188">
            <v>0</v>
          </cell>
        </row>
        <row r="189">
          <cell r="A189">
            <v>611050</v>
          </cell>
          <cell r="B189" t="str">
            <v>Miscellaneous Income</v>
          </cell>
          <cell r="C189">
            <v>0</v>
          </cell>
          <cell r="D189">
            <v>40400</v>
          </cell>
          <cell r="E189">
            <v>152126.39999999999</v>
          </cell>
          <cell r="F189">
            <v>-111726.39999999999</v>
          </cell>
          <cell r="G189">
            <v>-81680</v>
          </cell>
          <cell r="H189">
            <v>-30046.399999999994</v>
          </cell>
          <cell r="I189">
            <v>-34553.359999999993</v>
          </cell>
          <cell r="J189">
            <v>-64599.759999999987</v>
          </cell>
        </row>
        <row r="190">
          <cell r="A190">
            <v>611070</v>
          </cell>
          <cell r="B190" t="str">
            <v>Penalties from suppliers</v>
          </cell>
          <cell r="C190">
            <v>0</v>
          </cell>
          <cell r="D190">
            <v>6378.88</v>
          </cell>
          <cell r="E190">
            <v>83809.7</v>
          </cell>
          <cell r="F190">
            <v>-77430.820000000007</v>
          </cell>
          <cell r="G190">
            <v>-3342.25</v>
          </cell>
          <cell r="H190">
            <v>-74088.570000000007</v>
          </cell>
          <cell r="I190">
            <v>-85201.855500000005</v>
          </cell>
          <cell r="J190">
            <v>-159290.42550000001</v>
          </cell>
        </row>
        <row r="191">
          <cell r="A191">
            <v>611080</v>
          </cell>
          <cell r="B191" t="str">
            <v>Penalties From Contractor</v>
          </cell>
          <cell r="C191">
            <v>0</v>
          </cell>
          <cell r="D191">
            <v>0</v>
          </cell>
          <cell r="E191">
            <v>78400</v>
          </cell>
          <cell r="F191">
            <v>-78400</v>
          </cell>
          <cell r="G191">
            <v>-78400</v>
          </cell>
          <cell r="H191">
            <v>0</v>
          </cell>
          <cell r="I191">
            <v>0</v>
          </cell>
          <cell r="J191">
            <v>0</v>
          </cell>
        </row>
        <row r="192">
          <cell r="A192">
            <v>612010</v>
          </cell>
          <cell r="B192" t="str">
            <v>Interest Received and Receivabl</v>
          </cell>
          <cell r="C192">
            <v>0</v>
          </cell>
          <cell r="D192">
            <v>0</v>
          </cell>
          <cell r="E192">
            <v>21956186.079999998</v>
          </cell>
          <cell r="F192">
            <v>-21956186.079999998</v>
          </cell>
          <cell r="G192">
            <v>-15937489.699999999</v>
          </cell>
          <cell r="H192">
            <v>-6018696.379999999</v>
          </cell>
          <cell r="I192">
            <v>-6921500.8369999984</v>
          </cell>
          <cell r="J192">
            <v>-12940197.216999996</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Statement of Cash Flows"/>
      <sheetName val="Partners Equity Final "/>
      <sheetName val="PPE"/>
      <sheetName val="PPE of Qatar"/>
      <sheetName val="Related parties"/>
      <sheetName val="Statement of changes in PE"/>
      <sheetName val="Comparative 2007 changed"/>
      <sheetName val="Liquidity riks"/>
      <sheetName val="Lease"/>
      <sheetName val="PPE - QATAR"/>
      <sheetName val="IS"/>
      <sheetName val="NOTES"/>
      <sheetName val="Grouping -SA"/>
      <sheetName val="Grouping-Qatar"/>
      <sheetName val="Combined TB"/>
      <sheetName val="converted-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Rev"/>
      <sheetName val="Inc.Exmpt"/>
      <sheetName val="Subcon"/>
      <sheetName val="FA"/>
      <sheetName val="Ins."/>
      <sheetName val="Proff Fees"/>
      <sheetName val="Rent"/>
      <sheetName val="Provisions"/>
      <sheetName val="Equip Rent"/>
      <sheetName val="Loans"/>
      <sheetName val="Donations"/>
      <sheetName val="Royalties"/>
      <sheetName val="Rep."/>
      <sheetName val="A"/>
      <sheetName val="B"/>
      <sheetName val="C"/>
      <sheetName val="D"/>
      <sheetName val="E"/>
      <sheetName val="other expenses"/>
      <sheetName val="F"/>
      <sheetName val="G"/>
      <sheetName val="NORMAL"/>
      <sheetName val="Inc_Exmpt"/>
      <sheetName val="Ins_"/>
      <sheetName val="Proff_Fees"/>
      <sheetName val="Equip_Rent"/>
      <sheetName val="Rep_"/>
      <sheetName val="other_expenses"/>
    </sheetNames>
    <sheetDataSet>
      <sheetData sheetId="0" refreshError="1"/>
      <sheetData sheetId="1"/>
      <sheetData sheetId="2">
        <row r="36">
          <cell r="H36">
            <v>239034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of-contents"/>
      <sheetName val="Licence-fee"/>
      <sheetName val="Approval"/>
      <sheetName val="Summary-Final"/>
      <sheetName val="Summary-new (2)"/>
      <sheetName val="E-Summary"/>
      <sheetName val="CHARTS"/>
      <sheetName val="Depreciation-Charge"/>
      <sheetName val="Cash Flow"/>
      <sheetName val="Operating Cash 2001"/>
      <sheetName val="IncomeSt"/>
      <sheetName val="Summary "/>
      <sheetName val="Consistency-Report"/>
      <sheetName val="GroupBudget"/>
      <sheetName val="Group Detail"/>
      <sheetName val="Adwea"/>
      <sheetName val="Mirfa"/>
      <sheetName val="Unpc"/>
      <sheetName val="Bainounah"/>
      <sheetName val="Taweelah"/>
      <sheetName val="RASCO"/>
      <sheetName val="Adwec"/>
      <sheetName val="Transco"/>
      <sheetName val="ADDC"/>
      <sheetName val="AADC"/>
      <sheetName val="Wathba"/>
      <sheetName val="TB Table"/>
      <sheetName val="Jun2000"/>
      <sheetName val="Sep2000"/>
      <sheetName val="Vehicles Lease"/>
      <sheetName val="Remote Area consld"/>
      <sheetName val="Link"/>
      <sheetName val="Cost Category"/>
      <sheetName val="BD"/>
      <sheetName val="Sheet1"/>
      <sheetName val="Summary-new_(2)1"/>
      <sheetName val="Cash_Flow1"/>
      <sheetName val="Operating_Cash_20011"/>
      <sheetName val="Summary_1"/>
      <sheetName val="Group_Detail1"/>
      <sheetName val="TB_Table1"/>
      <sheetName val="Vehicles_Lease1"/>
      <sheetName val="Remote_Area_consld1"/>
      <sheetName val="Summary-new_(2)"/>
      <sheetName val="Cash_Flow"/>
      <sheetName val="Operating_Cash_2001"/>
      <sheetName val="Summary_"/>
      <sheetName val="Group_Detail"/>
      <sheetName val="TB_Table"/>
      <sheetName val="Vehicles_Lease"/>
      <sheetName val="Remote_Area_cons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1">
          <cell r="A11">
            <v>411000</v>
          </cell>
          <cell r="D11">
            <v>411000</v>
          </cell>
          <cell r="E11" t="str">
            <v>Depreciation</v>
          </cell>
        </row>
        <row r="12">
          <cell r="A12">
            <v>411100</v>
          </cell>
          <cell r="B12">
            <v>12326610</v>
          </cell>
          <cell r="C12">
            <v>12326610</v>
          </cell>
          <cell r="E12" t="str">
            <v>Property Plant and Equipment</v>
          </cell>
          <cell r="F12">
            <v>4807437.33</v>
          </cell>
          <cell r="G12">
            <v>5288181</v>
          </cell>
          <cell r="H12">
            <v>10095618.33</v>
          </cell>
          <cell r="I12">
            <v>16956776</v>
          </cell>
        </row>
        <row r="14">
          <cell r="B14">
            <v>12326610</v>
          </cell>
          <cell r="C14">
            <v>12326610</v>
          </cell>
          <cell r="E14" t="str">
            <v>Total Depreciation</v>
          </cell>
          <cell r="F14">
            <v>4807437.33</v>
          </cell>
          <cell r="G14">
            <v>5288181</v>
          </cell>
          <cell r="H14">
            <v>10095618.33</v>
          </cell>
          <cell r="I14">
            <v>16956776</v>
          </cell>
        </row>
        <row r="16">
          <cell r="A16">
            <v>413000</v>
          </cell>
          <cell r="D16">
            <v>413000</v>
          </cell>
          <cell r="E16" t="str">
            <v>Basic Salary</v>
          </cell>
        </row>
        <row r="17">
          <cell r="A17">
            <v>413010</v>
          </cell>
          <cell r="B17">
            <v>22863533</v>
          </cell>
          <cell r="C17">
            <v>22863533</v>
          </cell>
          <cell r="D17">
            <v>413010</v>
          </cell>
          <cell r="E17" t="str">
            <v>Salaries</v>
          </cell>
          <cell r="F17">
            <v>15031837.550000001</v>
          </cell>
          <cell r="G17">
            <v>12827948.855999999</v>
          </cell>
          <cell r="H17">
            <v>27859786.405999999</v>
          </cell>
          <cell r="I17">
            <v>26088491</v>
          </cell>
        </row>
        <row r="18">
          <cell r="A18">
            <v>413030</v>
          </cell>
          <cell r="B18">
            <v>0</v>
          </cell>
          <cell r="C18">
            <v>0</v>
          </cell>
          <cell r="D18">
            <v>413030</v>
          </cell>
          <cell r="E18" t="str">
            <v>Other Salaries &amp; Wages</v>
          </cell>
          <cell r="F18">
            <v>0</v>
          </cell>
          <cell r="G18">
            <v>0</v>
          </cell>
          <cell r="H18">
            <v>0</v>
          </cell>
          <cell r="I18">
            <v>0</v>
          </cell>
        </row>
        <row r="20">
          <cell r="B20">
            <v>22863533</v>
          </cell>
          <cell r="C20">
            <v>22863533</v>
          </cell>
          <cell r="E20" t="str">
            <v>Total of Basic Salary</v>
          </cell>
          <cell r="F20">
            <v>15031837.550000001</v>
          </cell>
          <cell r="G20">
            <v>12827948.855999999</v>
          </cell>
          <cell r="H20">
            <v>27859786.405999999</v>
          </cell>
          <cell r="I20">
            <v>26088491</v>
          </cell>
        </row>
        <row r="22">
          <cell r="A22">
            <v>415000</v>
          </cell>
          <cell r="D22">
            <v>415000</v>
          </cell>
          <cell r="E22" t="str">
            <v>Allowances</v>
          </cell>
        </row>
        <row r="23">
          <cell r="A23">
            <v>415010</v>
          </cell>
          <cell r="B23">
            <v>4079826</v>
          </cell>
          <cell r="C23">
            <v>4079826</v>
          </cell>
          <cell r="D23">
            <v>415010</v>
          </cell>
          <cell r="E23" t="str">
            <v>Supplementary Allowance</v>
          </cell>
          <cell r="F23">
            <v>1982519.08</v>
          </cell>
          <cell r="G23">
            <v>2254387.7459999998</v>
          </cell>
          <cell r="H23">
            <v>4236906.8259999994</v>
          </cell>
          <cell r="I23">
            <v>4754401</v>
          </cell>
        </row>
        <row r="24">
          <cell r="A24">
            <v>415020</v>
          </cell>
          <cell r="B24">
            <v>3500000</v>
          </cell>
          <cell r="C24">
            <v>3500000</v>
          </cell>
          <cell r="D24">
            <v>415020</v>
          </cell>
          <cell r="E24" t="str">
            <v>Pay in lieu of leave</v>
          </cell>
          <cell r="F24">
            <v>397565.76</v>
          </cell>
          <cell r="G24">
            <v>159351.18450000003</v>
          </cell>
          <cell r="H24">
            <v>556916.94449999998</v>
          </cell>
          <cell r="I24">
            <v>0</v>
          </cell>
        </row>
        <row r="25">
          <cell r="A25">
            <v>415030</v>
          </cell>
          <cell r="B25">
            <v>150000</v>
          </cell>
          <cell r="C25">
            <v>150000</v>
          </cell>
          <cell r="D25">
            <v>415030</v>
          </cell>
          <cell r="E25" t="str">
            <v>Overtime</v>
          </cell>
          <cell r="F25">
            <v>58415.519999999997</v>
          </cell>
          <cell r="G25">
            <v>65667.127500000002</v>
          </cell>
          <cell r="H25">
            <v>124082.64749999999</v>
          </cell>
          <cell r="I25">
            <v>183258</v>
          </cell>
        </row>
        <row r="26">
          <cell r="A26">
            <v>415040</v>
          </cell>
          <cell r="B26">
            <v>0</v>
          </cell>
          <cell r="C26">
            <v>0</v>
          </cell>
          <cell r="D26">
            <v>415040</v>
          </cell>
          <cell r="E26" t="str">
            <v>Excess Baggage</v>
          </cell>
          <cell r="F26">
            <v>0</v>
          </cell>
          <cell r="G26">
            <v>4566.3850000000002</v>
          </cell>
          <cell r="H26">
            <v>4566.3850000000002</v>
          </cell>
          <cell r="I26">
            <v>20000</v>
          </cell>
        </row>
        <row r="27">
          <cell r="A27">
            <v>415045</v>
          </cell>
          <cell r="B27">
            <v>0</v>
          </cell>
          <cell r="C27">
            <v>0</v>
          </cell>
          <cell r="D27">
            <v>415045</v>
          </cell>
          <cell r="E27" t="str">
            <v>Repatriation Shipment</v>
          </cell>
          <cell r="F27">
            <v>15041</v>
          </cell>
          <cell r="G27">
            <v>2554.1999999999998</v>
          </cell>
          <cell r="H27">
            <v>17595.2</v>
          </cell>
          <cell r="I27">
            <v>40000</v>
          </cell>
        </row>
        <row r="28">
          <cell r="A28">
            <v>415046</v>
          </cell>
          <cell r="B28">
            <v>0</v>
          </cell>
          <cell r="C28">
            <v>0</v>
          </cell>
          <cell r="D28">
            <v>415046</v>
          </cell>
          <cell r="E28" t="str">
            <v>Repatriation Insurance</v>
          </cell>
          <cell r="F28">
            <v>5750</v>
          </cell>
          <cell r="G28">
            <v>4300</v>
          </cell>
          <cell r="H28">
            <v>10050</v>
          </cell>
          <cell r="I28">
            <v>25000</v>
          </cell>
        </row>
        <row r="29">
          <cell r="A29">
            <v>415050</v>
          </cell>
          <cell r="B29">
            <v>727927</v>
          </cell>
          <cell r="C29">
            <v>727927</v>
          </cell>
          <cell r="D29">
            <v>415050</v>
          </cell>
          <cell r="E29" t="str">
            <v>Housing Allowance</v>
          </cell>
          <cell r="F29">
            <v>730806.8</v>
          </cell>
          <cell r="G29">
            <v>710594.95200000005</v>
          </cell>
          <cell r="H29">
            <v>1441401.7520000001</v>
          </cell>
          <cell r="I29">
            <v>1436875</v>
          </cell>
        </row>
        <row r="30">
          <cell r="A30">
            <v>415060</v>
          </cell>
          <cell r="B30">
            <v>0</v>
          </cell>
          <cell r="C30">
            <v>0</v>
          </cell>
          <cell r="D30">
            <v>415060</v>
          </cell>
          <cell r="E30" t="str">
            <v>Transportation Allowance</v>
          </cell>
          <cell r="F30">
            <v>0</v>
          </cell>
          <cell r="G30">
            <v>798095.75950000004</v>
          </cell>
          <cell r="H30">
            <v>798095.75950000004</v>
          </cell>
          <cell r="I30">
            <v>1307048</v>
          </cell>
        </row>
        <row r="31">
          <cell r="A31">
            <v>415080</v>
          </cell>
          <cell r="B31">
            <v>403200</v>
          </cell>
          <cell r="C31">
            <v>403200</v>
          </cell>
          <cell r="D31">
            <v>415080</v>
          </cell>
          <cell r="E31" t="str">
            <v>Child Allowance</v>
          </cell>
          <cell r="F31">
            <v>187736.77</v>
          </cell>
          <cell r="G31">
            <v>219589.13200000004</v>
          </cell>
          <cell r="H31">
            <v>407325.902</v>
          </cell>
          <cell r="I31">
            <v>583200</v>
          </cell>
        </row>
        <row r="32">
          <cell r="A32">
            <v>415090</v>
          </cell>
          <cell r="B32">
            <v>0</v>
          </cell>
          <cell r="C32">
            <v>0</v>
          </cell>
          <cell r="D32">
            <v>415090</v>
          </cell>
          <cell r="E32" t="str">
            <v>Water &amp; Electricity Allowance</v>
          </cell>
          <cell r="F32">
            <v>0</v>
          </cell>
          <cell r="G32">
            <v>0</v>
          </cell>
          <cell r="H32">
            <v>0</v>
          </cell>
          <cell r="I32">
            <v>0</v>
          </cell>
        </row>
        <row r="33">
          <cell r="A33">
            <v>415110</v>
          </cell>
          <cell r="B33">
            <v>522000</v>
          </cell>
          <cell r="C33">
            <v>522000</v>
          </cell>
          <cell r="D33">
            <v>415110</v>
          </cell>
          <cell r="E33" t="str">
            <v>Professional Allowance</v>
          </cell>
          <cell r="F33">
            <v>270006.44</v>
          </cell>
          <cell r="G33">
            <v>338611.13249999995</v>
          </cell>
          <cell r="H33">
            <v>608617.57250000001</v>
          </cell>
          <cell r="I33">
            <v>675000</v>
          </cell>
        </row>
        <row r="34">
          <cell r="A34">
            <v>415120</v>
          </cell>
          <cell r="B34">
            <v>787500</v>
          </cell>
          <cell r="C34">
            <v>787500</v>
          </cell>
          <cell r="D34">
            <v>415120</v>
          </cell>
          <cell r="E34" t="str">
            <v>Furniture Grant Expense</v>
          </cell>
          <cell r="F34">
            <v>194455.96</v>
          </cell>
          <cell r="G34">
            <v>271676.17149999994</v>
          </cell>
          <cell r="H34">
            <v>466132.1314999999</v>
          </cell>
          <cell r="I34">
            <v>1051000</v>
          </cell>
        </row>
        <row r="35">
          <cell r="A35">
            <v>415130</v>
          </cell>
          <cell r="B35">
            <v>0</v>
          </cell>
          <cell r="C35">
            <v>0</v>
          </cell>
          <cell r="D35">
            <v>415130</v>
          </cell>
          <cell r="E35" t="str">
            <v>Committee Allowance</v>
          </cell>
          <cell r="F35">
            <v>0</v>
          </cell>
          <cell r="G35">
            <v>0</v>
          </cell>
          <cell r="H35">
            <v>0</v>
          </cell>
          <cell r="I35">
            <v>0</v>
          </cell>
        </row>
        <row r="36">
          <cell r="A36">
            <v>415160</v>
          </cell>
          <cell r="B36">
            <v>1443012</v>
          </cell>
          <cell r="C36">
            <v>1443012</v>
          </cell>
          <cell r="D36">
            <v>415160</v>
          </cell>
          <cell r="E36" t="str">
            <v>End of Service Gratuity</v>
          </cell>
          <cell r="F36">
            <v>0</v>
          </cell>
          <cell r="G36">
            <v>1980016</v>
          </cell>
          <cell r="H36">
            <v>1980016</v>
          </cell>
          <cell r="I36">
            <v>2133151</v>
          </cell>
        </row>
        <row r="37">
          <cell r="A37">
            <v>415170</v>
          </cell>
          <cell r="B37">
            <v>634800</v>
          </cell>
          <cell r="C37">
            <v>634800</v>
          </cell>
          <cell r="D37">
            <v>415170</v>
          </cell>
          <cell r="E37" t="str">
            <v>Vacation Allowance</v>
          </cell>
          <cell r="F37">
            <v>652720</v>
          </cell>
          <cell r="G37">
            <v>33196</v>
          </cell>
          <cell r="H37">
            <v>685916</v>
          </cell>
          <cell r="I37">
            <v>828932</v>
          </cell>
        </row>
        <row r="38">
          <cell r="A38">
            <v>415180</v>
          </cell>
          <cell r="B38">
            <v>714832</v>
          </cell>
          <cell r="C38">
            <v>714832</v>
          </cell>
          <cell r="D38">
            <v>415180</v>
          </cell>
          <cell r="E38" t="str">
            <v>Employer's pension costs</v>
          </cell>
          <cell r="F38">
            <v>0</v>
          </cell>
          <cell r="G38">
            <v>814176</v>
          </cell>
          <cell r="H38">
            <v>814176</v>
          </cell>
          <cell r="I38">
            <v>1988654</v>
          </cell>
        </row>
        <row r="39">
          <cell r="A39">
            <v>415190</v>
          </cell>
          <cell r="B39">
            <v>0</v>
          </cell>
          <cell r="C39">
            <v>0</v>
          </cell>
          <cell r="D39">
            <v>415190</v>
          </cell>
          <cell r="E39" t="str">
            <v>Death Gratuity</v>
          </cell>
          <cell r="F39">
            <v>0</v>
          </cell>
          <cell r="G39">
            <v>0</v>
          </cell>
          <cell r="H39">
            <v>0</v>
          </cell>
          <cell r="I39">
            <v>0</v>
          </cell>
        </row>
        <row r="40">
          <cell r="A40">
            <v>415200</v>
          </cell>
          <cell r="B40">
            <v>0</v>
          </cell>
          <cell r="C40">
            <v>0</v>
          </cell>
          <cell r="D40">
            <v>415200</v>
          </cell>
          <cell r="E40" t="str">
            <v>Leave Expenses</v>
          </cell>
          <cell r="F40">
            <v>1298596.49</v>
          </cell>
          <cell r="G40">
            <v>1452323.9895000001</v>
          </cell>
          <cell r="H40">
            <v>2750920.4795000004</v>
          </cell>
          <cell r="I40">
            <v>0</v>
          </cell>
        </row>
        <row r="41">
          <cell r="A41">
            <v>415205</v>
          </cell>
          <cell r="B41">
            <v>0</v>
          </cell>
          <cell r="C41">
            <v>0</v>
          </cell>
          <cell r="D41">
            <v>415205</v>
          </cell>
          <cell r="E41" t="str">
            <v>Hajj Leave</v>
          </cell>
          <cell r="F41">
            <v>0</v>
          </cell>
          <cell r="G41">
            <v>0</v>
          </cell>
          <cell r="H41">
            <v>0</v>
          </cell>
          <cell r="I41">
            <v>0</v>
          </cell>
        </row>
        <row r="42">
          <cell r="A42">
            <v>415210</v>
          </cell>
          <cell r="B42">
            <v>1334273</v>
          </cell>
          <cell r="C42">
            <v>1334273</v>
          </cell>
          <cell r="D42">
            <v>415210</v>
          </cell>
          <cell r="E42" t="str">
            <v>Airfares for Annual Leave</v>
          </cell>
          <cell r="F42">
            <v>1492716.69</v>
          </cell>
          <cell r="G42">
            <v>114700.84449999996</v>
          </cell>
          <cell r="H42">
            <v>1607417.5344999998</v>
          </cell>
          <cell r="I42">
            <v>1614301</v>
          </cell>
        </row>
        <row r="43">
          <cell r="A43">
            <v>415220</v>
          </cell>
          <cell r="B43">
            <v>2700000</v>
          </cell>
          <cell r="C43">
            <v>2700000</v>
          </cell>
          <cell r="D43">
            <v>415220</v>
          </cell>
          <cell r="E43" t="str">
            <v>Education Allowance</v>
          </cell>
          <cell r="F43">
            <v>178654.5</v>
          </cell>
          <cell r="G43">
            <v>1010405.4</v>
          </cell>
          <cell r="H43">
            <v>1189059.8999999999</v>
          </cell>
          <cell r="I43">
            <v>2940000</v>
          </cell>
        </row>
        <row r="44">
          <cell r="A44">
            <v>415230</v>
          </cell>
          <cell r="B44">
            <v>0</v>
          </cell>
          <cell r="C44">
            <v>0</v>
          </cell>
          <cell r="D44">
            <v>415230</v>
          </cell>
          <cell r="E44" t="str">
            <v>Remote Area Allowance</v>
          </cell>
          <cell r="F44">
            <v>0</v>
          </cell>
          <cell r="G44">
            <v>0</v>
          </cell>
          <cell r="H44">
            <v>0</v>
          </cell>
          <cell r="I44">
            <v>0</v>
          </cell>
        </row>
        <row r="45">
          <cell r="A45">
            <v>415231</v>
          </cell>
          <cell r="B45">
            <v>0</v>
          </cell>
          <cell r="C45">
            <v>0</v>
          </cell>
          <cell r="D45">
            <v>415231</v>
          </cell>
          <cell r="E45" t="str">
            <v>Commuting Allowance</v>
          </cell>
          <cell r="F45">
            <v>46123.839999999997</v>
          </cell>
          <cell r="G45">
            <v>15271.88</v>
          </cell>
          <cell r="H45">
            <v>61395.719999999994</v>
          </cell>
          <cell r="I45">
            <v>0</v>
          </cell>
        </row>
        <row r="46">
          <cell r="A46">
            <v>415240</v>
          </cell>
          <cell r="B46">
            <v>975600</v>
          </cell>
          <cell r="C46">
            <v>975600</v>
          </cell>
          <cell r="D46">
            <v>415240</v>
          </cell>
          <cell r="E46" t="str">
            <v>Statutory Social Allowance</v>
          </cell>
          <cell r="F46">
            <v>475438.73</v>
          </cell>
          <cell r="G46">
            <v>573405</v>
          </cell>
          <cell r="H46">
            <v>1048843.73</v>
          </cell>
          <cell r="I46">
            <v>1261200</v>
          </cell>
        </row>
        <row r="47">
          <cell r="A47">
            <v>415250</v>
          </cell>
          <cell r="B47">
            <v>0</v>
          </cell>
          <cell r="C47">
            <v>0</v>
          </cell>
          <cell r="D47">
            <v>415250</v>
          </cell>
          <cell r="E47" t="str">
            <v>Special Car Allowance</v>
          </cell>
          <cell r="F47">
            <v>0</v>
          </cell>
          <cell r="G47">
            <v>12900</v>
          </cell>
          <cell r="H47">
            <v>12900</v>
          </cell>
          <cell r="I47">
            <v>0</v>
          </cell>
        </row>
        <row r="48">
          <cell r="A48">
            <v>415260</v>
          </cell>
          <cell r="B48">
            <v>249000</v>
          </cell>
          <cell r="C48">
            <v>249000</v>
          </cell>
          <cell r="D48">
            <v>415260</v>
          </cell>
          <cell r="E48" t="str">
            <v>Duty Travel Allowance</v>
          </cell>
          <cell r="F48">
            <v>401930</v>
          </cell>
          <cell r="G48">
            <v>329874.5</v>
          </cell>
          <cell r="H48">
            <v>731804.5</v>
          </cell>
          <cell r="I48">
            <v>1000000</v>
          </cell>
        </row>
        <row r="49">
          <cell r="A49">
            <v>415270</v>
          </cell>
          <cell r="B49">
            <v>0</v>
          </cell>
          <cell r="C49">
            <v>0</v>
          </cell>
          <cell r="D49">
            <v>415270</v>
          </cell>
          <cell r="E49" t="str">
            <v>Accomodation Shifting Grant</v>
          </cell>
          <cell r="F49">
            <v>15000</v>
          </cell>
          <cell r="G49">
            <v>0</v>
          </cell>
          <cell r="H49">
            <v>15000</v>
          </cell>
          <cell r="I49">
            <v>100000</v>
          </cell>
        </row>
        <row r="50">
          <cell r="A50">
            <v>415280</v>
          </cell>
          <cell r="B50">
            <v>0</v>
          </cell>
          <cell r="C50">
            <v>0</v>
          </cell>
          <cell r="D50">
            <v>415280</v>
          </cell>
          <cell r="E50" t="str">
            <v>Merit Bonus</v>
          </cell>
          <cell r="F50">
            <v>64500</v>
          </cell>
          <cell r="G50">
            <v>107500</v>
          </cell>
          <cell r="H50">
            <v>172000</v>
          </cell>
          <cell r="I50">
            <v>250000</v>
          </cell>
        </row>
        <row r="51">
          <cell r="A51">
            <v>415290</v>
          </cell>
          <cell r="B51">
            <v>0</v>
          </cell>
          <cell r="C51">
            <v>0</v>
          </cell>
          <cell r="D51">
            <v>415290</v>
          </cell>
          <cell r="E51" t="str">
            <v>Shift Allowance</v>
          </cell>
          <cell r="F51">
            <v>0</v>
          </cell>
          <cell r="G51">
            <v>0</v>
          </cell>
          <cell r="H51">
            <v>0</v>
          </cell>
          <cell r="I51">
            <v>0</v>
          </cell>
        </row>
        <row r="52">
          <cell r="A52">
            <v>415300</v>
          </cell>
          <cell r="B52">
            <v>12000</v>
          </cell>
          <cell r="C52">
            <v>12000</v>
          </cell>
          <cell r="D52">
            <v>415300</v>
          </cell>
          <cell r="E52" t="str">
            <v>Cashiers Allowance</v>
          </cell>
          <cell r="F52">
            <v>1500</v>
          </cell>
          <cell r="G52">
            <v>2717.2615000000001</v>
          </cell>
          <cell r="H52">
            <v>4217.2615000000005</v>
          </cell>
          <cell r="I52">
            <v>6000</v>
          </cell>
        </row>
        <row r="53">
          <cell r="A53">
            <v>415310</v>
          </cell>
          <cell r="B53">
            <v>0</v>
          </cell>
          <cell r="C53">
            <v>0</v>
          </cell>
          <cell r="D53">
            <v>415310</v>
          </cell>
          <cell r="E53" t="str">
            <v>Hazardous Material Handling Allowance</v>
          </cell>
          <cell r="F53">
            <v>0</v>
          </cell>
          <cell r="G53">
            <v>15050</v>
          </cell>
          <cell r="H53">
            <v>15050</v>
          </cell>
          <cell r="I53">
            <v>42000</v>
          </cell>
        </row>
        <row r="54">
          <cell r="A54">
            <v>415320</v>
          </cell>
          <cell r="B54">
            <v>18000</v>
          </cell>
          <cell r="C54">
            <v>18000</v>
          </cell>
          <cell r="D54">
            <v>415320</v>
          </cell>
          <cell r="E54" t="str">
            <v>Technical Allowance- Local Engineers</v>
          </cell>
          <cell r="F54">
            <v>24211.3</v>
          </cell>
          <cell r="G54">
            <v>38700</v>
          </cell>
          <cell r="H54">
            <v>62911.3</v>
          </cell>
          <cell r="I54">
            <v>171000</v>
          </cell>
        </row>
        <row r="55">
          <cell r="A55">
            <v>415330</v>
          </cell>
          <cell r="B55">
            <v>268200</v>
          </cell>
          <cell r="C55">
            <v>268200</v>
          </cell>
          <cell r="D55">
            <v>415330</v>
          </cell>
          <cell r="E55" t="str">
            <v>Computer Allowance</v>
          </cell>
          <cell r="F55">
            <v>142775.47</v>
          </cell>
          <cell r="G55">
            <v>95675</v>
          </cell>
          <cell r="H55">
            <v>238450.47</v>
          </cell>
          <cell r="I55">
            <v>195000</v>
          </cell>
        </row>
        <row r="56">
          <cell r="A56">
            <v>415340</v>
          </cell>
          <cell r="B56">
            <v>0</v>
          </cell>
          <cell r="C56">
            <v>0</v>
          </cell>
          <cell r="D56">
            <v>415340</v>
          </cell>
          <cell r="E56" t="str">
            <v>Repatriation Ticket</v>
          </cell>
          <cell r="F56">
            <v>17140</v>
          </cell>
          <cell r="G56">
            <v>7310</v>
          </cell>
          <cell r="H56">
            <v>24450</v>
          </cell>
          <cell r="I56">
            <v>50000</v>
          </cell>
        </row>
        <row r="57">
          <cell r="A57">
            <v>415350</v>
          </cell>
          <cell r="B57">
            <v>0</v>
          </cell>
          <cell r="C57">
            <v>0</v>
          </cell>
          <cell r="D57">
            <v>415350</v>
          </cell>
          <cell r="E57" t="str">
            <v>Telephone Allowance</v>
          </cell>
          <cell r="F57">
            <v>0</v>
          </cell>
          <cell r="G57">
            <v>0</v>
          </cell>
          <cell r="H57">
            <v>0</v>
          </cell>
          <cell r="I57">
            <v>0</v>
          </cell>
        </row>
        <row r="58">
          <cell r="A58">
            <v>415360</v>
          </cell>
          <cell r="B58">
            <v>0</v>
          </cell>
          <cell r="C58">
            <v>0</v>
          </cell>
          <cell r="D58">
            <v>415360</v>
          </cell>
          <cell r="E58" t="str">
            <v>Specialisation Allowance</v>
          </cell>
          <cell r="F58">
            <v>0</v>
          </cell>
          <cell r="G58">
            <v>0</v>
          </cell>
          <cell r="H58">
            <v>0</v>
          </cell>
          <cell r="I58">
            <v>233788</v>
          </cell>
        </row>
        <row r="59">
          <cell r="A59">
            <v>415370</v>
          </cell>
          <cell r="B59">
            <v>0</v>
          </cell>
          <cell r="C59">
            <v>0</v>
          </cell>
          <cell r="D59">
            <v>415370</v>
          </cell>
          <cell r="E59" t="str">
            <v>Other Allowance</v>
          </cell>
          <cell r="F59">
            <v>88253.06</v>
          </cell>
          <cell r="G59">
            <v>82620.2</v>
          </cell>
          <cell r="H59">
            <v>170873.26</v>
          </cell>
          <cell r="I59">
            <v>0</v>
          </cell>
        </row>
        <row r="61">
          <cell r="B61">
            <v>18520170</v>
          </cell>
          <cell r="C61">
            <v>18520170</v>
          </cell>
          <cell r="E61" t="str">
            <v>Total of Allowances</v>
          </cell>
          <cell r="F61">
            <v>8741857.410000002</v>
          </cell>
          <cell r="G61">
            <v>11515235.866</v>
          </cell>
          <cell r="H61">
            <v>20257093.275999997</v>
          </cell>
          <cell r="I61">
            <v>22889808</v>
          </cell>
        </row>
        <row r="63">
          <cell r="A63">
            <v>417000</v>
          </cell>
          <cell r="D63">
            <v>417000</v>
          </cell>
          <cell r="E63" t="str">
            <v>Fuel</v>
          </cell>
        </row>
        <row r="64">
          <cell r="A64">
            <v>417100</v>
          </cell>
          <cell r="B64">
            <v>0</v>
          </cell>
          <cell r="C64">
            <v>0</v>
          </cell>
          <cell r="D64">
            <v>417100</v>
          </cell>
          <cell r="E64" t="str">
            <v>Crude Oil</v>
          </cell>
          <cell r="F64">
            <v>0</v>
          </cell>
          <cell r="G64">
            <v>0</v>
          </cell>
          <cell r="H64">
            <v>0</v>
          </cell>
          <cell r="I64">
            <v>0</v>
          </cell>
        </row>
        <row r="65">
          <cell r="A65">
            <v>417200</v>
          </cell>
          <cell r="B65">
            <v>0</v>
          </cell>
          <cell r="C65">
            <v>0</v>
          </cell>
          <cell r="D65">
            <v>417200</v>
          </cell>
          <cell r="E65" t="str">
            <v>Fuel Oil</v>
          </cell>
          <cell r="F65">
            <v>0</v>
          </cell>
          <cell r="G65">
            <v>0</v>
          </cell>
          <cell r="H65">
            <v>0</v>
          </cell>
          <cell r="I65">
            <v>0</v>
          </cell>
        </row>
        <row r="66">
          <cell r="A66">
            <v>417300</v>
          </cell>
          <cell r="B66">
            <v>0</v>
          </cell>
          <cell r="C66">
            <v>0</v>
          </cell>
          <cell r="D66">
            <v>417300</v>
          </cell>
          <cell r="E66" t="str">
            <v>Gas Oil</v>
          </cell>
          <cell r="F66">
            <v>0</v>
          </cell>
          <cell r="G66">
            <v>0</v>
          </cell>
          <cell r="H66">
            <v>0</v>
          </cell>
          <cell r="I66">
            <v>0</v>
          </cell>
        </row>
        <row r="67">
          <cell r="A67">
            <v>417400</v>
          </cell>
          <cell r="B67">
            <v>0</v>
          </cell>
          <cell r="C67">
            <v>0</v>
          </cell>
          <cell r="D67">
            <v>417400</v>
          </cell>
          <cell r="E67" t="str">
            <v>Natural Gas</v>
          </cell>
          <cell r="F67">
            <v>0</v>
          </cell>
          <cell r="G67">
            <v>0</v>
          </cell>
          <cell r="H67">
            <v>0</v>
          </cell>
          <cell r="I67">
            <v>0</v>
          </cell>
        </row>
        <row r="68">
          <cell r="A68">
            <v>417500</v>
          </cell>
          <cell r="B68">
            <v>0</v>
          </cell>
          <cell r="C68">
            <v>0</v>
          </cell>
          <cell r="D68">
            <v>417500</v>
          </cell>
          <cell r="E68" t="str">
            <v>Diesal Oil</v>
          </cell>
          <cell r="F68">
            <v>0</v>
          </cell>
          <cell r="G68">
            <v>0</v>
          </cell>
          <cell r="H68">
            <v>0</v>
          </cell>
          <cell r="I68">
            <v>0</v>
          </cell>
        </row>
        <row r="70">
          <cell r="B70">
            <v>0</v>
          </cell>
          <cell r="C70">
            <v>0</v>
          </cell>
          <cell r="E70" t="str">
            <v>Total of Fuel</v>
          </cell>
          <cell r="F70">
            <v>0</v>
          </cell>
          <cell r="G70">
            <v>0</v>
          </cell>
          <cell r="H70">
            <v>0</v>
          </cell>
          <cell r="I70">
            <v>0</v>
          </cell>
        </row>
        <row r="72">
          <cell r="A72">
            <v>418000</v>
          </cell>
          <cell r="D72">
            <v>418000</v>
          </cell>
          <cell r="E72" t="str">
            <v>Plant Maintenance</v>
          </cell>
        </row>
        <row r="73">
          <cell r="A73">
            <v>418010</v>
          </cell>
          <cell r="B73">
            <v>0</v>
          </cell>
          <cell r="C73">
            <v>0</v>
          </cell>
          <cell r="D73">
            <v>418010</v>
          </cell>
          <cell r="E73" t="str">
            <v>Water Pump Maintenance - Direct Purh.</v>
          </cell>
          <cell r="F73">
            <v>0</v>
          </cell>
          <cell r="G73">
            <v>0</v>
          </cell>
          <cell r="H73">
            <v>0</v>
          </cell>
          <cell r="I73">
            <v>0</v>
          </cell>
        </row>
        <row r="74">
          <cell r="A74">
            <v>418020</v>
          </cell>
          <cell r="B74">
            <v>0</v>
          </cell>
          <cell r="C74">
            <v>0</v>
          </cell>
          <cell r="D74">
            <v>418020</v>
          </cell>
          <cell r="E74" t="str">
            <v>Water Pipes Maintenance- Direct Purh.</v>
          </cell>
          <cell r="F74">
            <v>0</v>
          </cell>
          <cell r="G74">
            <v>0</v>
          </cell>
          <cell r="H74">
            <v>0</v>
          </cell>
          <cell r="I74">
            <v>0</v>
          </cell>
        </row>
        <row r="75">
          <cell r="A75">
            <v>418030</v>
          </cell>
          <cell r="B75">
            <v>0</v>
          </cell>
          <cell r="C75">
            <v>0</v>
          </cell>
          <cell r="D75">
            <v>418030</v>
          </cell>
          <cell r="E75" t="str">
            <v>Water Maintenance- Cent. Workshop D</v>
          </cell>
          <cell r="F75">
            <v>0</v>
          </cell>
          <cell r="G75">
            <v>0</v>
          </cell>
          <cell r="H75">
            <v>0</v>
          </cell>
          <cell r="I75">
            <v>0</v>
          </cell>
        </row>
        <row r="76">
          <cell r="A76">
            <v>418040</v>
          </cell>
          <cell r="B76">
            <v>0</v>
          </cell>
          <cell r="C76">
            <v>0</v>
          </cell>
          <cell r="D76">
            <v>418040</v>
          </cell>
          <cell r="E76" t="str">
            <v>Other Water Maintenance</v>
          </cell>
          <cell r="F76">
            <v>0</v>
          </cell>
          <cell r="G76">
            <v>0</v>
          </cell>
          <cell r="H76">
            <v>0</v>
          </cell>
          <cell r="I76">
            <v>0</v>
          </cell>
        </row>
        <row r="77">
          <cell r="A77">
            <v>418050</v>
          </cell>
          <cell r="B77">
            <v>0</v>
          </cell>
          <cell r="C77">
            <v>0</v>
          </cell>
          <cell r="D77">
            <v>418050</v>
          </cell>
          <cell r="E77" t="str">
            <v>Electricity Poles &amp; Wires Maintenance</v>
          </cell>
          <cell r="F77">
            <v>0</v>
          </cell>
          <cell r="G77">
            <v>0</v>
          </cell>
          <cell r="H77">
            <v>0</v>
          </cell>
          <cell r="I77">
            <v>0</v>
          </cell>
        </row>
        <row r="78">
          <cell r="A78">
            <v>418060</v>
          </cell>
          <cell r="B78">
            <v>0</v>
          </cell>
          <cell r="C78">
            <v>0</v>
          </cell>
          <cell r="D78">
            <v>418060</v>
          </cell>
          <cell r="E78" t="str">
            <v>Electricity Transformer Maintenance</v>
          </cell>
          <cell r="F78">
            <v>0</v>
          </cell>
          <cell r="G78">
            <v>0</v>
          </cell>
          <cell r="H78">
            <v>0</v>
          </cell>
          <cell r="I78">
            <v>0</v>
          </cell>
        </row>
        <row r="79">
          <cell r="A79">
            <v>418070</v>
          </cell>
          <cell r="B79">
            <v>0</v>
          </cell>
          <cell r="C79">
            <v>0</v>
          </cell>
          <cell r="D79">
            <v>418070</v>
          </cell>
          <cell r="E79" t="str">
            <v>Electricity Switchgear Maintenance</v>
          </cell>
          <cell r="F79">
            <v>0</v>
          </cell>
          <cell r="G79">
            <v>0</v>
          </cell>
          <cell r="H79">
            <v>0</v>
          </cell>
          <cell r="I79">
            <v>0</v>
          </cell>
        </row>
        <row r="80">
          <cell r="A80">
            <v>418080</v>
          </cell>
          <cell r="B80">
            <v>0</v>
          </cell>
          <cell r="C80">
            <v>0</v>
          </cell>
          <cell r="D80">
            <v>418080</v>
          </cell>
          <cell r="E80" t="str">
            <v>Other Electricity Maintenance</v>
          </cell>
          <cell r="F80">
            <v>0</v>
          </cell>
          <cell r="G80">
            <v>0</v>
          </cell>
          <cell r="H80">
            <v>0</v>
          </cell>
          <cell r="I80">
            <v>0</v>
          </cell>
        </row>
        <row r="81">
          <cell r="A81">
            <v>418090</v>
          </cell>
          <cell r="B81">
            <v>0</v>
          </cell>
          <cell r="C81">
            <v>0</v>
          </cell>
          <cell r="D81">
            <v>418090</v>
          </cell>
          <cell r="E81" t="str">
            <v>Tools &amp; Equipment Maintenance</v>
          </cell>
          <cell r="F81">
            <v>0</v>
          </cell>
          <cell r="G81">
            <v>0</v>
          </cell>
          <cell r="H81">
            <v>0</v>
          </cell>
          <cell r="I81">
            <v>0</v>
          </cell>
        </row>
        <row r="82">
          <cell r="A82">
            <v>418100</v>
          </cell>
          <cell r="B82">
            <v>0</v>
          </cell>
          <cell r="C82">
            <v>0</v>
          </cell>
          <cell r="D82">
            <v>418100</v>
          </cell>
          <cell r="E82" t="str">
            <v>Small Generators Maintenance</v>
          </cell>
          <cell r="F82">
            <v>0</v>
          </cell>
          <cell r="G82">
            <v>0</v>
          </cell>
          <cell r="H82">
            <v>0</v>
          </cell>
          <cell r="I82">
            <v>0</v>
          </cell>
        </row>
        <row r="83">
          <cell r="A83">
            <v>418110</v>
          </cell>
          <cell r="B83">
            <v>0</v>
          </cell>
          <cell r="C83">
            <v>0</v>
          </cell>
          <cell r="D83">
            <v>418110</v>
          </cell>
          <cell r="E83" t="str">
            <v>Plant SMART Mainatencance</v>
          </cell>
          <cell r="F83">
            <v>0</v>
          </cell>
          <cell r="G83">
            <v>0</v>
          </cell>
          <cell r="H83">
            <v>0</v>
          </cell>
          <cell r="I83">
            <v>0</v>
          </cell>
        </row>
        <row r="84">
          <cell r="A84">
            <v>418120</v>
          </cell>
          <cell r="B84">
            <v>0</v>
          </cell>
          <cell r="C84">
            <v>0</v>
          </cell>
          <cell r="D84">
            <v>418120</v>
          </cell>
          <cell r="E84" t="str">
            <v>Plant MOPA Maintenance</v>
          </cell>
          <cell r="F84">
            <v>0</v>
          </cell>
          <cell r="G84">
            <v>0</v>
          </cell>
          <cell r="H84">
            <v>0</v>
          </cell>
          <cell r="I84">
            <v>0</v>
          </cell>
        </row>
        <row r="85">
          <cell r="A85">
            <v>418130</v>
          </cell>
          <cell r="B85">
            <v>0</v>
          </cell>
          <cell r="C85">
            <v>0</v>
          </cell>
          <cell r="D85">
            <v>418130</v>
          </cell>
          <cell r="E85" t="str">
            <v>Plant “MOMP” Maintenance</v>
          </cell>
          <cell r="F85">
            <v>0</v>
          </cell>
          <cell r="G85">
            <v>0</v>
          </cell>
          <cell r="H85">
            <v>0</v>
          </cell>
          <cell r="I85">
            <v>0</v>
          </cell>
        </row>
        <row r="86">
          <cell r="A86">
            <v>418140</v>
          </cell>
          <cell r="B86">
            <v>0</v>
          </cell>
          <cell r="C86">
            <v>0</v>
          </cell>
          <cell r="D86">
            <v>418140</v>
          </cell>
          <cell r="E86" t="str">
            <v>Plant Maintenance – PDPM1</v>
          </cell>
          <cell r="F86">
            <v>0</v>
          </cell>
          <cell r="G86">
            <v>0</v>
          </cell>
          <cell r="H86">
            <v>0</v>
          </cell>
          <cell r="I86">
            <v>0</v>
          </cell>
        </row>
        <row r="87">
          <cell r="A87">
            <v>418150</v>
          </cell>
          <cell r="B87">
            <v>0</v>
          </cell>
          <cell r="C87">
            <v>0</v>
          </cell>
          <cell r="D87">
            <v>418150</v>
          </cell>
          <cell r="E87" t="str">
            <v>Other Plant Contract Maintanance</v>
          </cell>
          <cell r="F87">
            <v>0</v>
          </cell>
          <cell r="G87">
            <v>0</v>
          </cell>
          <cell r="H87">
            <v>0</v>
          </cell>
          <cell r="I87">
            <v>0</v>
          </cell>
        </row>
        <row r="88">
          <cell r="A88">
            <v>418160</v>
          </cell>
          <cell r="B88">
            <v>0</v>
          </cell>
          <cell r="C88">
            <v>0</v>
          </cell>
          <cell r="D88">
            <v>418160</v>
          </cell>
          <cell r="E88" t="str">
            <v>Plant Maintenance</v>
          </cell>
          <cell r="F88">
            <v>0</v>
          </cell>
          <cell r="G88">
            <v>0</v>
          </cell>
          <cell r="H88">
            <v>0</v>
          </cell>
          <cell r="I88">
            <v>0</v>
          </cell>
        </row>
        <row r="89">
          <cell r="A89">
            <v>418170</v>
          </cell>
          <cell r="B89">
            <v>0</v>
          </cell>
          <cell r="C89">
            <v>0</v>
          </cell>
          <cell r="D89">
            <v>418170</v>
          </cell>
          <cell r="E89" t="str">
            <v>Motor Maintanance</v>
          </cell>
          <cell r="F89">
            <v>0</v>
          </cell>
          <cell r="G89">
            <v>0</v>
          </cell>
          <cell r="H89">
            <v>0</v>
          </cell>
          <cell r="I89">
            <v>0</v>
          </cell>
        </row>
        <row r="90">
          <cell r="A90">
            <v>418180</v>
          </cell>
          <cell r="B90">
            <v>0</v>
          </cell>
          <cell r="C90">
            <v>0</v>
          </cell>
          <cell r="D90">
            <v>418180</v>
          </cell>
          <cell r="E90" t="str">
            <v>Valves Actuator Maintenance</v>
          </cell>
          <cell r="F90">
            <v>0</v>
          </cell>
          <cell r="G90">
            <v>0</v>
          </cell>
          <cell r="H90">
            <v>0</v>
          </cell>
          <cell r="I90">
            <v>0</v>
          </cell>
        </row>
        <row r="91">
          <cell r="A91">
            <v>418190</v>
          </cell>
          <cell r="B91">
            <v>0</v>
          </cell>
          <cell r="C91">
            <v>0</v>
          </cell>
          <cell r="D91">
            <v>418190</v>
          </cell>
          <cell r="E91" t="str">
            <v>Compressed Air Maintance</v>
          </cell>
          <cell r="F91">
            <v>0</v>
          </cell>
          <cell r="G91">
            <v>0</v>
          </cell>
          <cell r="H91">
            <v>0</v>
          </cell>
          <cell r="I91">
            <v>0</v>
          </cell>
        </row>
        <row r="92">
          <cell r="A92">
            <v>418200</v>
          </cell>
          <cell r="B92">
            <v>0</v>
          </cell>
          <cell r="C92">
            <v>0</v>
          </cell>
          <cell r="D92">
            <v>418200</v>
          </cell>
          <cell r="E92" t="str">
            <v>Fuel Systems Maintanance</v>
          </cell>
          <cell r="F92">
            <v>0</v>
          </cell>
          <cell r="G92">
            <v>0</v>
          </cell>
          <cell r="H92">
            <v>0</v>
          </cell>
          <cell r="I92">
            <v>0</v>
          </cell>
        </row>
        <row r="93">
          <cell r="A93">
            <v>418210</v>
          </cell>
          <cell r="B93">
            <v>0</v>
          </cell>
          <cell r="C93">
            <v>0</v>
          </cell>
          <cell r="D93">
            <v>418210</v>
          </cell>
          <cell r="E93" t="str">
            <v>Remineralisation Systems Maintance</v>
          </cell>
          <cell r="F93">
            <v>0</v>
          </cell>
          <cell r="G93">
            <v>0</v>
          </cell>
          <cell r="H93">
            <v>0</v>
          </cell>
          <cell r="I93">
            <v>0</v>
          </cell>
        </row>
        <row r="94">
          <cell r="A94">
            <v>418220</v>
          </cell>
          <cell r="B94">
            <v>0</v>
          </cell>
          <cell r="C94">
            <v>0</v>
          </cell>
          <cell r="D94">
            <v>418220</v>
          </cell>
          <cell r="E94" t="str">
            <v xml:space="preserve">Sea Water Intake System Maintanance </v>
          </cell>
          <cell r="F94">
            <v>0</v>
          </cell>
          <cell r="G94">
            <v>0</v>
          </cell>
          <cell r="H94">
            <v>0</v>
          </cell>
          <cell r="I94">
            <v>0</v>
          </cell>
        </row>
        <row r="95">
          <cell r="A95">
            <v>418230</v>
          </cell>
          <cell r="B95">
            <v>0</v>
          </cell>
          <cell r="C95">
            <v>0</v>
          </cell>
          <cell r="D95">
            <v>418230</v>
          </cell>
          <cell r="E95" t="str">
            <v>400 KV Systems Maintenance</v>
          </cell>
          <cell r="F95">
            <v>0</v>
          </cell>
          <cell r="G95">
            <v>0</v>
          </cell>
          <cell r="H95">
            <v>0</v>
          </cell>
          <cell r="I95">
            <v>0</v>
          </cell>
        </row>
        <row r="96">
          <cell r="A96">
            <v>418240</v>
          </cell>
          <cell r="B96">
            <v>0</v>
          </cell>
          <cell r="C96">
            <v>0</v>
          </cell>
          <cell r="D96">
            <v>418240</v>
          </cell>
          <cell r="E96" t="str">
            <v>220 KV Systems Maintenance</v>
          </cell>
          <cell r="F96">
            <v>0</v>
          </cell>
          <cell r="G96">
            <v>0</v>
          </cell>
          <cell r="H96">
            <v>0</v>
          </cell>
          <cell r="I96">
            <v>0</v>
          </cell>
        </row>
        <row r="97">
          <cell r="A97">
            <v>418250</v>
          </cell>
          <cell r="B97">
            <v>0</v>
          </cell>
          <cell r="C97">
            <v>0</v>
          </cell>
          <cell r="D97">
            <v>418250</v>
          </cell>
          <cell r="E97" t="str">
            <v>132 KV Maintanance</v>
          </cell>
          <cell r="F97">
            <v>0</v>
          </cell>
          <cell r="G97">
            <v>0</v>
          </cell>
          <cell r="H97">
            <v>0</v>
          </cell>
          <cell r="I97">
            <v>0</v>
          </cell>
        </row>
        <row r="98">
          <cell r="A98">
            <v>418260</v>
          </cell>
          <cell r="B98">
            <v>0</v>
          </cell>
          <cell r="C98">
            <v>0</v>
          </cell>
          <cell r="D98">
            <v>418260</v>
          </cell>
          <cell r="E98" t="str">
            <v>11 KV Systems Maintenance</v>
          </cell>
          <cell r="F98">
            <v>0</v>
          </cell>
          <cell r="G98">
            <v>0</v>
          </cell>
          <cell r="H98">
            <v>0</v>
          </cell>
          <cell r="I98">
            <v>0</v>
          </cell>
        </row>
        <row r="99">
          <cell r="A99">
            <v>418270</v>
          </cell>
          <cell r="B99">
            <v>0</v>
          </cell>
          <cell r="C99">
            <v>0</v>
          </cell>
          <cell r="D99">
            <v>418270</v>
          </cell>
          <cell r="E99" t="str">
            <v>380V Systems Maintenance</v>
          </cell>
          <cell r="F99">
            <v>0</v>
          </cell>
          <cell r="G99">
            <v>0</v>
          </cell>
          <cell r="H99">
            <v>0</v>
          </cell>
          <cell r="I99">
            <v>0</v>
          </cell>
        </row>
        <row r="100">
          <cell r="A100">
            <v>418280</v>
          </cell>
          <cell r="B100">
            <v>0</v>
          </cell>
          <cell r="C100">
            <v>0</v>
          </cell>
          <cell r="D100">
            <v>418280</v>
          </cell>
          <cell r="E100" t="str">
            <v>220V Systems Maintenance</v>
          </cell>
          <cell r="F100">
            <v>0</v>
          </cell>
          <cell r="G100">
            <v>0</v>
          </cell>
          <cell r="H100">
            <v>0</v>
          </cell>
          <cell r="I100">
            <v>0</v>
          </cell>
        </row>
        <row r="101">
          <cell r="A101">
            <v>418290</v>
          </cell>
          <cell r="B101">
            <v>0</v>
          </cell>
          <cell r="C101">
            <v>0</v>
          </cell>
          <cell r="D101">
            <v>418290</v>
          </cell>
          <cell r="E101" t="str">
            <v>DC System Maintanance</v>
          </cell>
          <cell r="F101">
            <v>0</v>
          </cell>
          <cell r="G101">
            <v>0</v>
          </cell>
          <cell r="H101">
            <v>0</v>
          </cell>
          <cell r="I101">
            <v>0</v>
          </cell>
        </row>
        <row r="102">
          <cell r="A102">
            <v>418300</v>
          </cell>
          <cell r="B102">
            <v>0</v>
          </cell>
          <cell r="C102">
            <v>0</v>
          </cell>
          <cell r="D102">
            <v>418300</v>
          </cell>
          <cell r="E102" t="str">
            <v>Safety System Maintenance</v>
          </cell>
          <cell r="F102">
            <v>0</v>
          </cell>
          <cell r="G102">
            <v>0</v>
          </cell>
          <cell r="H102">
            <v>0</v>
          </cell>
          <cell r="I102">
            <v>0</v>
          </cell>
        </row>
        <row r="103">
          <cell r="A103">
            <v>418400</v>
          </cell>
          <cell r="B103">
            <v>0</v>
          </cell>
          <cell r="C103">
            <v>0</v>
          </cell>
          <cell r="D103">
            <v>418400</v>
          </cell>
          <cell r="E103" t="str">
            <v>Power Transmission System Maintenance</v>
          </cell>
          <cell r="F103">
            <v>0</v>
          </cell>
          <cell r="G103">
            <v>0</v>
          </cell>
          <cell r="H103">
            <v>0</v>
          </cell>
          <cell r="I103">
            <v>0</v>
          </cell>
        </row>
        <row r="104">
          <cell r="A104">
            <v>418410</v>
          </cell>
          <cell r="B104">
            <v>0</v>
          </cell>
          <cell r="C104">
            <v>0</v>
          </cell>
          <cell r="D104">
            <v>418410</v>
          </cell>
          <cell r="E104" t="str">
            <v>Substation Maintance</v>
          </cell>
          <cell r="F104">
            <v>0</v>
          </cell>
          <cell r="G104">
            <v>0</v>
          </cell>
          <cell r="H104">
            <v>0</v>
          </cell>
          <cell r="I104">
            <v>0</v>
          </cell>
        </row>
        <row r="105">
          <cell r="A105">
            <v>418420</v>
          </cell>
          <cell r="B105">
            <v>0</v>
          </cell>
          <cell r="C105">
            <v>0</v>
          </cell>
          <cell r="D105">
            <v>418420</v>
          </cell>
          <cell r="E105" t="str">
            <v>OHL Maintanance</v>
          </cell>
          <cell r="F105">
            <v>0</v>
          </cell>
          <cell r="G105">
            <v>0</v>
          </cell>
          <cell r="H105">
            <v>0</v>
          </cell>
          <cell r="I105">
            <v>0</v>
          </cell>
        </row>
        <row r="106">
          <cell r="A106">
            <v>418430</v>
          </cell>
          <cell r="B106">
            <v>0</v>
          </cell>
          <cell r="C106">
            <v>0</v>
          </cell>
          <cell r="D106">
            <v>418430</v>
          </cell>
          <cell r="E106" t="str">
            <v>U/G Cables Maintenance</v>
          </cell>
          <cell r="F106">
            <v>0</v>
          </cell>
          <cell r="G106">
            <v>0</v>
          </cell>
          <cell r="H106">
            <v>0</v>
          </cell>
          <cell r="I106">
            <v>0</v>
          </cell>
        </row>
        <row r="107">
          <cell r="A107">
            <v>418510</v>
          </cell>
          <cell r="B107">
            <v>0</v>
          </cell>
          <cell r="C107">
            <v>0</v>
          </cell>
          <cell r="D107">
            <v>418510</v>
          </cell>
          <cell r="E107" t="str">
            <v>pumping station maintanance</v>
          </cell>
          <cell r="F107">
            <v>0</v>
          </cell>
          <cell r="G107">
            <v>0</v>
          </cell>
          <cell r="H107">
            <v>0</v>
          </cell>
          <cell r="I107">
            <v>0</v>
          </cell>
        </row>
        <row r="108">
          <cell r="A108">
            <v>418520</v>
          </cell>
          <cell r="B108">
            <v>0</v>
          </cell>
          <cell r="C108">
            <v>0</v>
          </cell>
          <cell r="D108">
            <v>418520</v>
          </cell>
          <cell r="E108" t="str">
            <v>Pipelines Maintenance</v>
          </cell>
          <cell r="F108">
            <v>0</v>
          </cell>
          <cell r="G108">
            <v>0</v>
          </cell>
          <cell r="H108">
            <v>0</v>
          </cell>
          <cell r="I108">
            <v>0</v>
          </cell>
        </row>
        <row r="109">
          <cell r="A109">
            <v>418620</v>
          </cell>
          <cell r="B109">
            <v>0</v>
          </cell>
          <cell r="C109">
            <v>0</v>
          </cell>
          <cell r="D109">
            <v>418620</v>
          </cell>
          <cell r="E109" t="str">
            <v>Hire of Plant and Equipment</v>
          </cell>
          <cell r="F109">
            <v>0</v>
          </cell>
          <cell r="G109">
            <v>0</v>
          </cell>
          <cell r="H109">
            <v>0</v>
          </cell>
          <cell r="I109">
            <v>0</v>
          </cell>
        </row>
        <row r="110">
          <cell r="A110">
            <v>418630</v>
          </cell>
          <cell r="B110">
            <v>0</v>
          </cell>
          <cell r="C110">
            <v>0</v>
          </cell>
          <cell r="D110">
            <v>418630</v>
          </cell>
          <cell r="E110" t="str">
            <v>Process Buildings Maintenance</v>
          </cell>
          <cell r="F110">
            <v>0</v>
          </cell>
          <cell r="G110">
            <v>0</v>
          </cell>
          <cell r="H110">
            <v>0</v>
          </cell>
          <cell r="I110">
            <v>0</v>
          </cell>
        </row>
        <row r="111">
          <cell r="A111">
            <v>418640</v>
          </cell>
          <cell r="B111">
            <v>0</v>
          </cell>
          <cell r="C111">
            <v>0</v>
          </cell>
          <cell r="D111">
            <v>418640</v>
          </cell>
          <cell r="E111" t="str">
            <v>Energy Consumption</v>
          </cell>
          <cell r="F111">
            <v>0</v>
          </cell>
          <cell r="G111">
            <v>0</v>
          </cell>
          <cell r="H111">
            <v>0</v>
          </cell>
          <cell r="I111">
            <v>0</v>
          </cell>
        </row>
        <row r="113">
          <cell r="B113">
            <v>0</v>
          </cell>
          <cell r="C113">
            <v>0</v>
          </cell>
          <cell r="E113" t="str">
            <v>Total for Plant Maintenance</v>
          </cell>
          <cell r="F113">
            <v>0</v>
          </cell>
          <cell r="G113">
            <v>0</v>
          </cell>
          <cell r="H113">
            <v>0</v>
          </cell>
          <cell r="I113">
            <v>0</v>
          </cell>
        </row>
        <row r="115">
          <cell r="A115">
            <v>419000</v>
          </cell>
          <cell r="D115">
            <v>419000</v>
          </cell>
          <cell r="E115" t="str">
            <v>Materials</v>
          </cell>
        </row>
        <row r="116">
          <cell r="A116">
            <v>419010</v>
          </cell>
          <cell r="B116">
            <v>28500</v>
          </cell>
          <cell r="C116">
            <v>28500</v>
          </cell>
          <cell r="D116">
            <v>419010</v>
          </cell>
          <cell r="E116" t="str">
            <v>Stores Usage- Works Orders</v>
          </cell>
          <cell r="F116">
            <v>1512</v>
          </cell>
          <cell r="G116">
            <v>0</v>
          </cell>
          <cell r="H116">
            <v>1512</v>
          </cell>
          <cell r="I116">
            <v>40000</v>
          </cell>
        </row>
        <row r="117">
          <cell r="A117">
            <v>419020</v>
          </cell>
          <cell r="B117">
            <v>61000</v>
          </cell>
          <cell r="C117">
            <v>61000</v>
          </cell>
          <cell r="D117">
            <v>419020</v>
          </cell>
          <cell r="E117" t="str">
            <v>Stores Usage- Consumables</v>
          </cell>
          <cell r="F117">
            <v>0</v>
          </cell>
          <cell r="G117">
            <v>0</v>
          </cell>
          <cell r="H117">
            <v>0</v>
          </cell>
          <cell r="I117">
            <v>40000</v>
          </cell>
        </row>
        <row r="118">
          <cell r="A118">
            <v>419030</v>
          </cell>
          <cell r="B118">
            <v>828000</v>
          </cell>
          <cell r="C118">
            <v>828000</v>
          </cell>
          <cell r="D118">
            <v>419030</v>
          </cell>
          <cell r="E118" t="str">
            <v>Direct Purchases</v>
          </cell>
          <cell r="F118">
            <v>17831.25</v>
          </cell>
          <cell r="G118">
            <v>47171</v>
          </cell>
          <cell r="H118">
            <v>65002.25</v>
          </cell>
          <cell r="I118">
            <v>0</v>
          </cell>
        </row>
        <row r="119">
          <cell r="A119">
            <v>419040</v>
          </cell>
          <cell r="B119">
            <v>0</v>
          </cell>
          <cell r="C119">
            <v>0</v>
          </cell>
          <cell r="D119">
            <v>419040</v>
          </cell>
          <cell r="E119" t="str">
            <v>Outages</v>
          </cell>
          <cell r="F119">
            <v>0</v>
          </cell>
          <cell r="G119">
            <v>0</v>
          </cell>
          <cell r="H119">
            <v>0</v>
          </cell>
          <cell r="I119">
            <v>0</v>
          </cell>
        </row>
        <row r="120">
          <cell r="A120">
            <v>419050</v>
          </cell>
          <cell r="B120">
            <v>0</v>
          </cell>
          <cell r="C120">
            <v>0</v>
          </cell>
          <cell r="D120">
            <v>419050</v>
          </cell>
          <cell r="E120" t="str">
            <v>Major Non Capital Items</v>
          </cell>
          <cell r="F120">
            <v>0</v>
          </cell>
          <cell r="G120">
            <v>0</v>
          </cell>
          <cell r="H120">
            <v>0</v>
          </cell>
          <cell r="I120">
            <v>10000</v>
          </cell>
        </row>
        <row r="121">
          <cell r="A121">
            <v>419060</v>
          </cell>
          <cell r="B121">
            <v>112000</v>
          </cell>
          <cell r="C121">
            <v>112000</v>
          </cell>
          <cell r="D121">
            <v>419060</v>
          </cell>
          <cell r="E121" t="str">
            <v>Chemical Usage</v>
          </cell>
          <cell r="F121">
            <v>8190</v>
          </cell>
          <cell r="G121">
            <v>969.65</v>
          </cell>
          <cell r="H121">
            <v>9159.65</v>
          </cell>
          <cell r="I121">
            <v>70000</v>
          </cell>
        </row>
        <row r="122">
          <cell r="A122">
            <v>419070</v>
          </cell>
          <cell r="B122">
            <v>0</v>
          </cell>
          <cell r="C122">
            <v>0</v>
          </cell>
          <cell r="D122">
            <v>419070</v>
          </cell>
          <cell r="E122" t="str">
            <v>Lubricants Usage</v>
          </cell>
          <cell r="F122">
            <v>0</v>
          </cell>
          <cell r="G122">
            <v>0</v>
          </cell>
          <cell r="H122">
            <v>0</v>
          </cell>
          <cell r="I122">
            <v>10000</v>
          </cell>
        </row>
        <row r="124">
          <cell r="B124">
            <v>1029500</v>
          </cell>
          <cell r="C124">
            <v>1029500</v>
          </cell>
          <cell r="E124" t="str">
            <v>Total Materials</v>
          </cell>
          <cell r="F124">
            <v>27533.25</v>
          </cell>
          <cell r="G124">
            <v>48140.65</v>
          </cell>
          <cell r="H124">
            <v>75673.899999999994</v>
          </cell>
          <cell r="I124">
            <v>170000</v>
          </cell>
        </row>
        <row r="126">
          <cell r="A126">
            <v>420000</v>
          </cell>
          <cell r="D126">
            <v>420000</v>
          </cell>
          <cell r="E126" t="str">
            <v>Transmission use of System</v>
          </cell>
        </row>
        <row r="127">
          <cell r="A127">
            <v>420010</v>
          </cell>
          <cell r="B127">
            <v>0</v>
          </cell>
          <cell r="C127">
            <v>0</v>
          </cell>
          <cell r="D127">
            <v>420010</v>
          </cell>
          <cell r="E127" t="str">
            <v>TUOS Payments</v>
          </cell>
          <cell r="F127">
            <v>0</v>
          </cell>
          <cell r="G127">
            <v>0</v>
          </cell>
          <cell r="H127">
            <v>0</v>
          </cell>
          <cell r="I127">
            <v>0</v>
          </cell>
        </row>
        <row r="128">
          <cell r="A128">
            <v>420020</v>
          </cell>
          <cell r="B128">
            <v>0</v>
          </cell>
          <cell r="C128">
            <v>0</v>
          </cell>
          <cell r="D128">
            <v>420020</v>
          </cell>
          <cell r="E128" t="str">
            <v>Settlement System Charges</v>
          </cell>
          <cell r="F128">
            <v>0</v>
          </cell>
          <cell r="G128">
            <v>0</v>
          </cell>
          <cell r="H128">
            <v>0</v>
          </cell>
          <cell r="I128">
            <v>0</v>
          </cell>
        </row>
        <row r="130">
          <cell r="B130">
            <v>0</v>
          </cell>
          <cell r="C130">
            <v>0</v>
          </cell>
          <cell r="E130" t="str">
            <v>Total of System Charges</v>
          </cell>
          <cell r="F130">
            <v>0</v>
          </cell>
          <cell r="G130">
            <v>0</v>
          </cell>
          <cell r="H130">
            <v>0</v>
          </cell>
          <cell r="I130">
            <v>0</v>
          </cell>
        </row>
        <row r="132">
          <cell r="A132">
            <v>421000</v>
          </cell>
          <cell r="D132">
            <v>421000</v>
          </cell>
          <cell r="E132" t="str">
            <v>Purchase of Power &amp; Water</v>
          </cell>
        </row>
        <row r="133">
          <cell r="A133">
            <v>421110</v>
          </cell>
          <cell r="B133">
            <v>0</v>
          </cell>
          <cell r="C133">
            <v>0</v>
          </cell>
          <cell r="D133">
            <v>421110</v>
          </cell>
          <cell r="E133" t="str">
            <v>Capacity Payments UANPC</v>
          </cell>
          <cell r="F133">
            <v>0</v>
          </cell>
          <cell r="G133">
            <v>0</v>
          </cell>
          <cell r="H133">
            <v>0</v>
          </cell>
          <cell r="I133">
            <v>0</v>
          </cell>
        </row>
        <row r="134">
          <cell r="A134">
            <v>421120</v>
          </cell>
          <cell r="B134">
            <v>0</v>
          </cell>
          <cell r="C134">
            <v>0</v>
          </cell>
          <cell r="D134">
            <v>421120</v>
          </cell>
          <cell r="E134" t="str">
            <v>Capacity Payments ATPC</v>
          </cell>
          <cell r="F134">
            <v>0</v>
          </cell>
          <cell r="G134">
            <v>0</v>
          </cell>
          <cell r="H134">
            <v>0</v>
          </cell>
          <cell r="I134">
            <v>0</v>
          </cell>
        </row>
        <row r="135">
          <cell r="A135">
            <v>421130</v>
          </cell>
          <cell r="B135">
            <v>0</v>
          </cell>
          <cell r="C135">
            <v>0</v>
          </cell>
          <cell r="D135">
            <v>421130</v>
          </cell>
          <cell r="E135" t="str">
            <v>Capacity Payments AMPC</v>
          </cell>
          <cell r="F135">
            <v>0</v>
          </cell>
          <cell r="G135">
            <v>0</v>
          </cell>
          <cell r="H135">
            <v>0</v>
          </cell>
          <cell r="I135">
            <v>0</v>
          </cell>
        </row>
        <row r="136">
          <cell r="A136">
            <v>421140</v>
          </cell>
          <cell r="B136">
            <v>0</v>
          </cell>
          <cell r="C136">
            <v>0</v>
          </cell>
          <cell r="D136">
            <v>421140</v>
          </cell>
          <cell r="E136" t="str">
            <v>Capacity Payments BPC</v>
          </cell>
          <cell r="F136">
            <v>0</v>
          </cell>
          <cell r="G136">
            <v>0</v>
          </cell>
          <cell r="H136">
            <v>0</v>
          </cell>
          <cell r="I136">
            <v>0</v>
          </cell>
        </row>
        <row r="137">
          <cell r="A137">
            <v>421150</v>
          </cell>
          <cell r="B137">
            <v>0</v>
          </cell>
          <cell r="C137">
            <v>0</v>
          </cell>
          <cell r="D137">
            <v>421150</v>
          </cell>
          <cell r="E137" t="str">
            <v>Capacity Payments EPC</v>
          </cell>
          <cell r="F137">
            <v>0</v>
          </cell>
          <cell r="G137">
            <v>0</v>
          </cell>
          <cell r="H137">
            <v>0</v>
          </cell>
          <cell r="I137">
            <v>0</v>
          </cell>
        </row>
        <row r="138">
          <cell r="A138">
            <v>421170</v>
          </cell>
          <cell r="B138">
            <v>0</v>
          </cell>
          <cell r="C138">
            <v>0</v>
          </cell>
          <cell r="D138">
            <v>421170</v>
          </cell>
          <cell r="E138" t="str">
            <v>Capacity Payments GTTPC</v>
          </cell>
          <cell r="F138">
            <v>0</v>
          </cell>
          <cell r="G138">
            <v>0</v>
          </cell>
          <cell r="H138">
            <v>0</v>
          </cell>
          <cell r="I138">
            <v>0</v>
          </cell>
        </row>
        <row r="139">
          <cell r="A139">
            <v>421160</v>
          </cell>
          <cell r="B139">
            <v>0</v>
          </cell>
          <cell r="C139">
            <v>0</v>
          </cell>
          <cell r="D139">
            <v>421160</v>
          </cell>
          <cell r="E139" t="str">
            <v>Capacity Payments RASCO</v>
          </cell>
          <cell r="F139">
            <v>0</v>
          </cell>
          <cell r="G139">
            <v>0</v>
          </cell>
          <cell r="H139">
            <v>0</v>
          </cell>
          <cell r="I139">
            <v>0</v>
          </cell>
        </row>
        <row r="140">
          <cell r="A140">
            <v>421210</v>
          </cell>
          <cell r="B140">
            <v>0</v>
          </cell>
          <cell r="C140">
            <v>0</v>
          </cell>
          <cell r="D140">
            <v>421210</v>
          </cell>
          <cell r="E140" t="str">
            <v>Variable Payments UANPC</v>
          </cell>
          <cell r="F140">
            <v>0</v>
          </cell>
          <cell r="G140">
            <v>0</v>
          </cell>
          <cell r="H140">
            <v>0</v>
          </cell>
          <cell r="I140">
            <v>0</v>
          </cell>
        </row>
        <row r="141">
          <cell r="A141">
            <v>421220</v>
          </cell>
          <cell r="B141">
            <v>0</v>
          </cell>
          <cell r="C141">
            <v>0</v>
          </cell>
          <cell r="D141">
            <v>421220</v>
          </cell>
          <cell r="E141" t="str">
            <v>Variable Payments ATPC</v>
          </cell>
          <cell r="F141">
            <v>0</v>
          </cell>
          <cell r="G141">
            <v>0</v>
          </cell>
          <cell r="H141">
            <v>0</v>
          </cell>
          <cell r="I141">
            <v>0</v>
          </cell>
        </row>
        <row r="142">
          <cell r="A142">
            <v>421230</v>
          </cell>
          <cell r="B142">
            <v>0</v>
          </cell>
          <cell r="C142">
            <v>0</v>
          </cell>
          <cell r="D142">
            <v>421230</v>
          </cell>
          <cell r="E142" t="str">
            <v>Variable Payments AMPC</v>
          </cell>
          <cell r="F142">
            <v>0</v>
          </cell>
          <cell r="G142">
            <v>0</v>
          </cell>
          <cell r="H142">
            <v>0</v>
          </cell>
          <cell r="I142">
            <v>0</v>
          </cell>
        </row>
        <row r="143">
          <cell r="A143">
            <v>421240</v>
          </cell>
          <cell r="B143">
            <v>0</v>
          </cell>
          <cell r="C143">
            <v>0</v>
          </cell>
          <cell r="D143">
            <v>421240</v>
          </cell>
          <cell r="E143" t="str">
            <v>Variable Payments BPC</v>
          </cell>
          <cell r="F143">
            <v>0</v>
          </cell>
          <cell r="G143">
            <v>0</v>
          </cell>
          <cell r="H143">
            <v>0</v>
          </cell>
          <cell r="I143">
            <v>0</v>
          </cell>
        </row>
        <row r="144">
          <cell r="A144">
            <v>421250</v>
          </cell>
          <cell r="B144">
            <v>0</v>
          </cell>
          <cell r="C144">
            <v>0</v>
          </cell>
          <cell r="D144">
            <v>421250</v>
          </cell>
          <cell r="E144" t="str">
            <v>Variable Payments EPC</v>
          </cell>
          <cell r="F144">
            <v>0</v>
          </cell>
          <cell r="G144">
            <v>0</v>
          </cell>
          <cell r="H144">
            <v>0</v>
          </cell>
          <cell r="I144">
            <v>0</v>
          </cell>
        </row>
        <row r="145">
          <cell r="A145">
            <v>421260</v>
          </cell>
          <cell r="B145">
            <v>0</v>
          </cell>
          <cell r="C145">
            <v>0</v>
          </cell>
          <cell r="D145">
            <v>421260</v>
          </cell>
          <cell r="E145" t="str">
            <v>Variable Payments RASCO</v>
          </cell>
          <cell r="F145">
            <v>0</v>
          </cell>
          <cell r="G145">
            <v>0</v>
          </cell>
          <cell r="H145">
            <v>0</v>
          </cell>
          <cell r="I145">
            <v>0</v>
          </cell>
        </row>
        <row r="146">
          <cell r="A146">
            <v>421270</v>
          </cell>
          <cell r="B146">
            <v>0</v>
          </cell>
          <cell r="C146">
            <v>0</v>
          </cell>
          <cell r="D146">
            <v>421270</v>
          </cell>
          <cell r="E146" t="str">
            <v>Variable Payments -GTTPC</v>
          </cell>
          <cell r="F146">
            <v>0</v>
          </cell>
          <cell r="G146">
            <v>0</v>
          </cell>
          <cell r="H146">
            <v>0</v>
          </cell>
          <cell r="I146">
            <v>0</v>
          </cell>
        </row>
        <row r="147">
          <cell r="A147">
            <v>421310</v>
          </cell>
          <cell r="B147">
            <v>0</v>
          </cell>
          <cell r="C147">
            <v>0</v>
          </cell>
          <cell r="D147">
            <v>421310</v>
          </cell>
          <cell r="E147" t="str">
            <v>Suplimentals -Shared Facilites</v>
          </cell>
          <cell r="F147">
            <v>0</v>
          </cell>
          <cell r="G147">
            <v>0</v>
          </cell>
          <cell r="H147">
            <v>0</v>
          </cell>
          <cell r="I147">
            <v>0</v>
          </cell>
        </row>
        <row r="149">
          <cell r="B149">
            <v>0</v>
          </cell>
          <cell r="C149">
            <v>0</v>
          </cell>
          <cell r="E149" t="str">
            <v xml:space="preserve">Total Purchase of Power &amp; Water </v>
          </cell>
          <cell r="F149">
            <v>0</v>
          </cell>
          <cell r="G149">
            <v>0</v>
          </cell>
          <cell r="H149">
            <v>0</v>
          </cell>
          <cell r="I149">
            <v>0</v>
          </cell>
        </row>
        <row r="151">
          <cell r="A151">
            <v>423000</v>
          </cell>
          <cell r="D151">
            <v>423000</v>
          </cell>
          <cell r="E151" t="str">
            <v>Bulk Supply Tarrif Cost</v>
          </cell>
        </row>
        <row r="152">
          <cell r="A152">
            <v>423110</v>
          </cell>
          <cell r="B152">
            <v>0</v>
          </cell>
          <cell r="C152">
            <v>0</v>
          </cell>
          <cell r="D152">
            <v>423110</v>
          </cell>
          <cell r="E152" t="str">
            <v>Energy Payment</v>
          </cell>
          <cell r="F152">
            <v>0</v>
          </cell>
          <cell r="G152">
            <v>0</v>
          </cell>
          <cell r="H152">
            <v>0</v>
          </cell>
          <cell r="I152">
            <v>0</v>
          </cell>
        </row>
        <row r="153">
          <cell r="A153">
            <v>423120</v>
          </cell>
          <cell r="B153">
            <v>0</v>
          </cell>
          <cell r="C153">
            <v>0</v>
          </cell>
          <cell r="D153">
            <v>423120</v>
          </cell>
          <cell r="E153" t="str">
            <v>Output Payment</v>
          </cell>
          <cell r="F153">
            <v>0</v>
          </cell>
          <cell r="G153">
            <v>0</v>
          </cell>
          <cell r="H153">
            <v>0</v>
          </cell>
          <cell r="I153">
            <v>0</v>
          </cell>
        </row>
        <row r="154">
          <cell r="A154">
            <v>423130</v>
          </cell>
          <cell r="B154">
            <v>0</v>
          </cell>
          <cell r="C154">
            <v>0</v>
          </cell>
          <cell r="D154">
            <v>423130</v>
          </cell>
          <cell r="E154" t="str">
            <v>Demand Payment</v>
          </cell>
          <cell r="F154">
            <v>0</v>
          </cell>
          <cell r="G154">
            <v>0</v>
          </cell>
          <cell r="H154">
            <v>0</v>
          </cell>
          <cell r="I154">
            <v>0</v>
          </cell>
        </row>
        <row r="155">
          <cell r="A155">
            <v>423140</v>
          </cell>
          <cell r="B155">
            <v>0</v>
          </cell>
          <cell r="C155">
            <v>0</v>
          </cell>
          <cell r="D155">
            <v>423140</v>
          </cell>
          <cell r="E155" t="str">
            <v>Procurement Charges</v>
          </cell>
          <cell r="F155">
            <v>0</v>
          </cell>
          <cell r="G155">
            <v>0</v>
          </cell>
          <cell r="H155">
            <v>0</v>
          </cell>
          <cell r="I155">
            <v>0</v>
          </cell>
        </row>
        <row r="156">
          <cell r="A156">
            <v>423150</v>
          </cell>
          <cell r="B156">
            <v>0</v>
          </cell>
          <cell r="C156">
            <v>0</v>
          </cell>
          <cell r="D156">
            <v>423150</v>
          </cell>
          <cell r="E156" t="str">
            <v>Electricity- ADNOC</v>
          </cell>
          <cell r="F156">
            <v>0</v>
          </cell>
          <cell r="G156">
            <v>0</v>
          </cell>
          <cell r="H156">
            <v>0</v>
          </cell>
          <cell r="I156">
            <v>0</v>
          </cell>
        </row>
        <row r="158">
          <cell r="B158">
            <v>0</v>
          </cell>
          <cell r="C158">
            <v>0</v>
          </cell>
          <cell r="E158" t="str">
            <v>Total Bulk Supply Tarrif</v>
          </cell>
          <cell r="F158">
            <v>0</v>
          </cell>
          <cell r="G158">
            <v>0</v>
          </cell>
          <cell r="H158">
            <v>0</v>
          </cell>
          <cell r="I158">
            <v>0</v>
          </cell>
        </row>
        <row r="160">
          <cell r="A160">
            <v>422000</v>
          </cell>
          <cell r="D160">
            <v>422000</v>
          </cell>
          <cell r="E160" t="str">
            <v>Staff Costs</v>
          </cell>
        </row>
        <row r="161">
          <cell r="A161">
            <v>422010</v>
          </cell>
          <cell r="B161">
            <v>0</v>
          </cell>
          <cell r="C161">
            <v>0</v>
          </cell>
          <cell r="D161">
            <v>422010</v>
          </cell>
          <cell r="E161" t="str">
            <v>Staff Uniform</v>
          </cell>
          <cell r="F161">
            <v>0</v>
          </cell>
          <cell r="G161">
            <v>1657.65</v>
          </cell>
          <cell r="H161">
            <v>1657.65</v>
          </cell>
          <cell r="I161">
            <v>0</v>
          </cell>
        </row>
        <row r="162">
          <cell r="A162">
            <v>422020</v>
          </cell>
          <cell r="B162">
            <v>0</v>
          </cell>
          <cell r="C162">
            <v>0</v>
          </cell>
          <cell r="D162">
            <v>422020</v>
          </cell>
          <cell r="E162" t="str">
            <v>Protective Clothing</v>
          </cell>
          <cell r="F162">
            <v>0</v>
          </cell>
          <cell r="G162">
            <v>995.45</v>
          </cell>
          <cell r="H162">
            <v>995.45</v>
          </cell>
          <cell r="I162">
            <v>0</v>
          </cell>
        </row>
        <row r="163">
          <cell r="A163">
            <v>422030</v>
          </cell>
          <cell r="B163">
            <v>220000</v>
          </cell>
          <cell r="C163">
            <v>220000</v>
          </cell>
          <cell r="D163">
            <v>422030</v>
          </cell>
          <cell r="E163" t="str">
            <v>Travel Expenses on Mission</v>
          </cell>
          <cell r="F163">
            <v>82532</v>
          </cell>
          <cell r="G163">
            <v>48762</v>
          </cell>
          <cell r="H163">
            <v>131294</v>
          </cell>
          <cell r="I163">
            <v>200000</v>
          </cell>
        </row>
        <row r="164">
          <cell r="A164">
            <v>422040</v>
          </cell>
          <cell r="B164">
            <v>0</v>
          </cell>
          <cell r="C164">
            <v>0</v>
          </cell>
          <cell r="D164">
            <v>422040</v>
          </cell>
          <cell r="E164" t="str">
            <v>Subsistence</v>
          </cell>
          <cell r="F164">
            <v>0</v>
          </cell>
          <cell r="G164">
            <v>0</v>
          </cell>
          <cell r="H164">
            <v>0</v>
          </cell>
          <cell r="I164">
            <v>0</v>
          </cell>
        </row>
        <row r="165">
          <cell r="A165">
            <v>422050</v>
          </cell>
          <cell r="B165">
            <v>0</v>
          </cell>
          <cell r="C165">
            <v>0</v>
          </cell>
          <cell r="D165">
            <v>422050</v>
          </cell>
          <cell r="E165" t="str">
            <v>Compassionate Leave Air Ticket</v>
          </cell>
          <cell r="F165">
            <v>4517.5</v>
          </cell>
          <cell r="G165">
            <v>0</v>
          </cell>
          <cell r="H165">
            <v>4517.5</v>
          </cell>
          <cell r="I165">
            <v>25000</v>
          </cell>
        </row>
        <row r="166">
          <cell r="A166">
            <v>422055</v>
          </cell>
          <cell r="B166">
            <v>0</v>
          </cell>
          <cell r="C166">
            <v>0</v>
          </cell>
          <cell r="D166">
            <v>422055</v>
          </cell>
          <cell r="E166" t="str">
            <v>Initial Arrival Ticket</v>
          </cell>
          <cell r="F166">
            <v>45369.59</v>
          </cell>
          <cell r="G166">
            <v>28369.25</v>
          </cell>
          <cell r="H166">
            <v>73738.84</v>
          </cell>
          <cell r="I166">
            <v>108000</v>
          </cell>
        </row>
        <row r="167">
          <cell r="A167">
            <v>422056</v>
          </cell>
          <cell r="B167">
            <v>0</v>
          </cell>
          <cell r="C167">
            <v>0</v>
          </cell>
          <cell r="D167">
            <v>422056</v>
          </cell>
          <cell r="E167" t="str">
            <v>Initial Shipping Expenses</v>
          </cell>
          <cell r="F167">
            <v>0</v>
          </cell>
          <cell r="G167">
            <v>0</v>
          </cell>
          <cell r="H167">
            <v>0</v>
          </cell>
          <cell r="I167">
            <v>0</v>
          </cell>
        </row>
        <row r="168">
          <cell r="A168">
            <v>422060</v>
          </cell>
          <cell r="B168">
            <v>6000</v>
          </cell>
          <cell r="C168">
            <v>6000</v>
          </cell>
          <cell r="D168">
            <v>422060</v>
          </cell>
          <cell r="E168" t="str">
            <v>Transport</v>
          </cell>
          <cell r="F168">
            <v>0</v>
          </cell>
          <cell r="G168">
            <v>225.75</v>
          </cell>
          <cell r="H168">
            <v>225.75</v>
          </cell>
          <cell r="I168">
            <v>30000</v>
          </cell>
        </row>
        <row r="169">
          <cell r="A169">
            <v>422070</v>
          </cell>
          <cell r="B169">
            <v>0</v>
          </cell>
          <cell r="C169">
            <v>0</v>
          </cell>
          <cell r="D169">
            <v>422070</v>
          </cell>
          <cell r="E169" t="str">
            <v>Injury Compensation to staff</v>
          </cell>
          <cell r="F169">
            <v>0</v>
          </cell>
          <cell r="G169">
            <v>0</v>
          </cell>
          <cell r="H169">
            <v>0</v>
          </cell>
          <cell r="I169">
            <v>0</v>
          </cell>
        </row>
        <row r="170">
          <cell r="A170">
            <v>422080</v>
          </cell>
          <cell r="B170">
            <v>693990</v>
          </cell>
          <cell r="C170">
            <v>693990</v>
          </cell>
          <cell r="D170">
            <v>422080</v>
          </cell>
          <cell r="E170" t="str">
            <v>Recruitment Costs</v>
          </cell>
          <cell r="F170">
            <v>25922.27</v>
          </cell>
          <cell r="G170">
            <v>28999.156999999999</v>
          </cell>
          <cell r="H170">
            <v>54921.426999999996</v>
          </cell>
          <cell r="I170">
            <v>150000</v>
          </cell>
        </row>
        <row r="171">
          <cell r="A171">
            <v>422085</v>
          </cell>
          <cell r="B171">
            <v>0</v>
          </cell>
          <cell r="C171">
            <v>0</v>
          </cell>
          <cell r="D171">
            <v>422085</v>
          </cell>
          <cell r="E171" t="str">
            <v>Daily Allowance- New Employees</v>
          </cell>
          <cell r="F171">
            <v>750</v>
          </cell>
          <cell r="G171">
            <v>31282.5</v>
          </cell>
          <cell r="H171">
            <v>32032.5</v>
          </cell>
          <cell r="I171">
            <v>117000</v>
          </cell>
        </row>
        <row r="172">
          <cell r="A172">
            <v>422090</v>
          </cell>
          <cell r="B172">
            <v>0</v>
          </cell>
          <cell r="C172">
            <v>0</v>
          </cell>
          <cell r="D172">
            <v>422090</v>
          </cell>
          <cell r="E172" t="str">
            <v>Medical Expenses</v>
          </cell>
          <cell r="F172">
            <v>28317.5</v>
          </cell>
          <cell r="G172">
            <v>30532.15</v>
          </cell>
          <cell r="H172">
            <v>58849.65</v>
          </cell>
          <cell r="I172">
            <v>120600</v>
          </cell>
        </row>
        <row r="173">
          <cell r="A173">
            <v>422100</v>
          </cell>
          <cell r="B173">
            <v>0</v>
          </cell>
          <cell r="C173">
            <v>0</v>
          </cell>
          <cell r="D173">
            <v>422100</v>
          </cell>
          <cell r="E173" t="str">
            <v>Sundry staff expenses</v>
          </cell>
          <cell r="F173">
            <v>0</v>
          </cell>
          <cell r="G173">
            <v>0</v>
          </cell>
          <cell r="H173">
            <v>0</v>
          </cell>
          <cell r="I173">
            <v>0</v>
          </cell>
        </row>
        <row r="174">
          <cell r="A174">
            <v>422110</v>
          </cell>
          <cell r="B174">
            <v>78000</v>
          </cell>
          <cell r="C174">
            <v>78000</v>
          </cell>
          <cell r="D174">
            <v>422110</v>
          </cell>
          <cell r="E174" t="str">
            <v>Private Telephone Expenses</v>
          </cell>
          <cell r="F174">
            <v>0</v>
          </cell>
          <cell r="G174">
            <v>0</v>
          </cell>
          <cell r="H174">
            <v>0</v>
          </cell>
          <cell r="I174">
            <v>0</v>
          </cell>
        </row>
        <row r="175">
          <cell r="A175">
            <v>422120</v>
          </cell>
          <cell r="B175">
            <v>17360000</v>
          </cell>
          <cell r="C175">
            <v>17360000</v>
          </cell>
          <cell r="D175">
            <v>422120</v>
          </cell>
          <cell r="E175" t="str">
            <v>Rent on employees accomodation</v>
          </cell>
          <cell r="F175">
            <v>7046046.9699999997</v>
          </cell>
          <cell r="G175">
            <v>7046047.2919999994</v>
          </cell>
          <cell r="H175">
            <v>14092094.261999998</v>
          </cell>
          <cell r="I175">
            <v>16545000</v>
          </cell>
        </row>
        <row r="176">
          <cell r="A176">
            <v>422130</v>
          </cell>
          <cell r="B176">
            <v>50000</v>
          </cell>
          <cell r="C176">
            <v>50000</v>
          </cell>
          <cell r="D176">
            <v>422130</v>
          </cell>
          <cell r="E176" t="str">
            <v>Staff Entertainment</v>
          </cell>
          <cell r="F176">
            <v>15953</v>
          </cell>
          <cell r="G176">
            <v>0</v>
          </cell>
          <cell r="H176">
            <v>15953</v>
          </cell>
          <cell r="I176">
            <v>30000</v>
          </cell>
        </row>
        <row r="177">
          <cell r="A177">
            <v>422140</v>
          </cell>
          <cell r="B177">
            <v>246250</v>
          </cell>
          <cell r="C177">
            <v>246250</v>
          </cell>
          <cell r="D177">
            <v>422140</v>
          </cell>
          <cell r="E177" t="str">
            <v>Hotel Expenses</v>
          </cell>
          <cell r="F177">
            <v>87173.09</v>
          </cell>
          <cell r="G177">
            <v>63228.382500000007</v>
          </cell>
          <cell r="H177">
            <v>150401.4725</v>
          </cell>
          <cell r="I177">
            <v>180000</v>
          </cell>
        </row>
        <row r="178">
          <cell r="A178">
            <v>422150</v>
          </cell>
          <cell r="B178">
            <v>105000</v>
          </cell>
          <cell r="C178">
            <v>105000</v>
          </cell>
          <cell r="D178">
            <v>422150</v>
          </cell>
          <cell r="E178" t="str">
            <v>Expatriate Services</v>
          </cell>
          <cell r="F178">
            <v>98596</v>
          </cell>
          <cell r="G178">
            <v>58641.25</v>
          </cell>
          <cell r="H178">
            <v>157237.25</v>
          </cell>
          <cell r="I178">
            <v>18200</v>
          </cell>
        </row>
        <row r="179">
          <cell r="A179">
            <v>422160</v>
          </cell>
          <cell r="B179">
            <v>10490291</v>
          </cell>
          <cell r="C179">
            <v>10490291</v>
          </cell>
          <cell r="D179">
            <v>422160</v>
          </cell>
          <cell r="E179" t="str">
            <v>Training Courses</v>
          </cell>
          <cell r="F179">
            <v>400827.75</v>
          </cell>
          <cell r="G179">
            <v>66269.965999999986</v>
          </cell>
          <cell r="H179">
            <v>467097.71600000001</v>
          </cell>
          <cell r="I179">
            <v>2000691</v>
          </cell>
        </row>
        <row r="180">
          <cell r="A180">
            <v>422170</v>
          </cell>
          <cell r="B180">
            <v>5252150</v>
          </cell>
          <cell r="C180">
            <v>5252150</v>
          </cell>
          <cell r="D180">
            <v>422170</v>
          </cell>
          <cell r="E180" t="str">
            <v>Staff Training Expenses</v>
          </cell>
          <cell r="F180">
            <v>0</v>
          </cell>
          <cell r="G180">
            <v>6503.75</v>
          </cell>
          <cell r="H180">
            <v>6503.75</v>
          </cell>
          <cell r="I180">
            <v>703580</v>
          </cell>
        </row>
        <row r="181">
          <cell r="A181">
            <v>422180</v>
          </cell>
          <cell r="B181">
            <v>1652487</v>
          </cell>
          <cell r="C181">
            <v>1652487</v>
          </cell>
          <cell r="D181">
            <v>422180</v>
          </cell>
          <cell r="E181" t="str">
            <v>Academic Grants &amp; scholarships</v>
          </cell>
          <cell r="F181">
            <v>406750.45</v>
          </cell>
          <cell r="G181">
            <v>40354.467999999913</v>
          </cell>
          <cell r="H181">
            <v>447104.91799999995</v>
          </cell>
          <cell r="I181">
            <v>1713848</v>
          </cell>
        </row>
        <row r="182">
          <cell r="A182">
            <v>422190</v>
          </cell>
          <cell r="B182">
            <v>0</v>
          </cell>
          <cell r="C182">
            <v>0</v>
          </cell>
          <cell r="D182">
            <v>422190</v>
          </cell>
          <cell r="E182" t="str">
            <v>Man Power Agency Cost</v>
          </cell>
          <cell r="F182">
            <v>19869.650000000001</v>
          </cell>
          <cell r="G182">
            <v>18017.515999999996</v>
          </cell>
          <cell r="H182">
            <v>37887.165999999997</v>
          </cell>
          <cell r="I182">
            <v>63457</v>
          </cell>
        </row>
        <row r="184">
          <cell r="B184">
            <v>36154168</v>
          </cell>
          <cell r="C184">
            <v>36154168</v>
          </cell>
          <cell r="E184" t="str">
            <v>Total of Staff Costs</v>
          </cell>
          <cell r="F184">
            <v>8262625.7700000005</v>
          </cell>
          <cell r="G184">
            <v>7469886.5314999996</v>
          </cell>
          <cell r="H184">
            <v>15732512.301499998</v>
          </cell>
          <cell r="I184">
            <v>22005376</v>
          </cell>
        </row>
        <row r="186">
          <cell r="A186">
            <v>424000</v>
          </cell>
          <cell r="D186">
            <v>424000</v>
          </cell>
          <cell r="E186" t="str">
            <v>Office Expenses</v>
          </cell>
        </row>
        <row r="187">
          <cell r="A187">
            <v>424010</v>
          </cell>
          <cell r="B187">
            <v>150000</v>
          </cell>
          <cell r="C187">
            <v>150000</v>
          </cell>
          <cell r="D187">
            <v>424010</v>
          </cell>
          <cell r="E187" t="str">
            <v>Electricity Charges</v>
          </cell>
          <cell r="F187">
            <v>2216.25</v>
          </cell>
          <cell r="G187">
            <v>692.40750000000003</v>
          </cell>
          <cell r="H187">
            <v>2908.6575000000003</v>
          </cell>
          <cell r="I187">
            <v>150000</v>
          </cell>
        </row>
        <row r="188">
          <cell r="A188">
            <v>424020</v>
          </cell>
          <cell r="B188">
            <v>50000</v>
          </cell>
          <cell r="C188">
            <v>50000</v>
          </cell>
          <cell r="D188">
            <v>424020</v>
          </cell>
          <cell r="E188" t="str">
            <v>Water Charges</v>
          </cell>
          <cell r="F188">
            <v>0</v>
          </cell>
          <cell r="G188">
            <v>20077.237499999999</v>
          </cell>
          <cell r="H188">
            <v>20077.237499999999</v>
          </cell>
          <cell r="I188">
            <v>30000</v>
          </cell>
        </row>
        <row r="189">
          <cell r="A189">
            <v>424030</v>
          </cell>
          <cell r="B189">
            <v>2400</v>
          </cell>
          <cell r="C189">
            <v>2400</v>
          </cell>
          <cell r="D189">
            <v>424030</v>
          </cell>
          <cell r="E189" t="str">
            <v>Maintenance of non-process building</v>
          </cell>
          <cell r="F189">
            <v>237492</v>
          </cell>
          <cell r="G189">
            <v>135113.41750000004</v>
          </cell>
          <cell r="H189">
            <v>372605.41750000004</v>
          </cell>
          <cell r="I189">
            <v>25000</v>
          </cell>
        </row>
        <row r="190">
          <cell r="A190">
            <v>424040</v>
          </cell>
          <cell r="B190">
            <v>61000</v>
          </cell>
          <cell r="C190">
            <v>61000</v>
          </cell>
          <cell r="D190">
            <v>424040</v>
          </cell>
          <cell r="E190" t="str">
            <v>Maintenance of office furn &amp; equipment</v>
          </cell>
          <cell r="F190">
            <v>18432</v>
          </cell>
          <cell r="G190">
            <v>36229.65</v>
          </cell>
          <cell r="H190">
            <v>54661.65</v>
          </cell>
          <cell r="I190">
            <v>50000</v>
          </cell>
        </row>
        <row r="191">
          <cell r="A191">
            <v>424041</v>
          </cell>
          <cell r="B191">
            <v>4207200</v>
          </cell>
          <cell r="C191">
            <v>4207200</v>
          </cell>
          <cell r="D191">
            <v>424041</v>
          </cell>
          <cell r="E191" t="str">
            <v>Office Rent</v>
          </cell>
          <cell r="F191">
            <v>2142046.02</v>
          </cell>
          <cell r="G191">
            <v>0</v>
          </cell>
          <cell r="H191">
            <v>2142046.02</v>
          </cell>
          <cell r="I191">
            <v>894610</v>
          </cell>
        </row>
        <row r="192">
          <cell r="A192">
            <v>424050</v>
          </cell>
          <cell r="B192">
            <v>4819091</v>
          </cell>
          <cell r="C192">
            <v>4819091</v>
          </cell>
          <cell r="D192">
            <v>424050</v>
          </cell>
          <cell r="E192" t="str">
            <v>Computer Maintenance Cost</v>
          </cell>
          <cell r="F192">
            <v>346327.17</v>
          </cell>
          <cell r="G192">
            <v>0</v>
          </cell>
          <cell r="H192">
            <v>346327.17</v>
          </cell>
          <cell r="I192">
            <v>1500000</v>
          </cell>
        </row>
        <row r="193">
          <cell r="A193">
            <v>424060</v>
          </cell>
          <cell r="B193">
            <v>584000</v>
          </cell>
          <cell r="C193">
            <v>584000</v>
          </cell>
          <cell r="D193">
            <v>424060</v>
          </cell>
          <cell r="E193" t="str">
            <v>Stationery</v>
          </cell>
          <cell r="F193">
            <v>164328.44</v>
          </cell>
          <cell r="G193">
            <v>151298.44549999997</v>
          </cell>
          <cell r="H193">
            <v>315626.88549999997</v>
          </cell>
          <cell r="I193">
            <v>500000</v>
          </cell>
        </row>
        <row r="194">
          <cell r="A194">
            <v>424070</v>
          </cell>
          <cell r="B194">
            <v>165375</v>
          </cell>
          <cell r="C194">
            <v>165375</v>
          </cell>
          <cell r="D194">
            <v>424070</v>
          </cell>
          <cell r="E194" t="str">
            <v>Computer Stationery</v>
          </cell>
          <cell r="F194">
            <v>49766.400000000001</v>
          </cell>
          <cell r="G194">
            <v>16934.474999999999</v>
          </cell>
          <cell r="H194">
            <v>66700.875</v>
          </cell>
          <cell r="I194">
            <v>125000</v>
          </cell>
        </row>
        <row r="195">
          <cell r="A195">
            <v>424080</v>
          </cell>
          <cell r="B195">
            <v>498500</v>
          </cell>
          <cell r="C195">
            <v>498500</v>
          </cell>
          <cell r="D195">
            <v>424080</v>
          </cell>
          <cell r="E195" t="str">
            <v>Books Periodicals &amp; Journals</v>
          </cell>
          <cell r="F195">
            <v>5581.07</v>
          </cell>
          <cell r="G195">
            <v>6157.0194999999985</v>
          </cell>
          <cell r="H195">
            <v>11738.089499999998</v>
          </cell>
          <cell r="I195">
            <v>300000</v>
          </cell>
        </row>
        <row r="196">
          <cell r="A196">
            <v>424090</v>
          </cell>
          <cell r="B196">
            <v>48000</v>
          </cell>
          <cell r="C196">
            <v>48000</v>
          </cell>
          <cell r="D196">
            <v>424090</v>
          </cell>
          <cell r="E196" t="str">
            <v>Postage</v>
          </cell>
          <cell r="F196">
            <v>3278.5</v>
          </cell>
          <cell r="G196">
            <v>43857.85</v>
          </cell>
          <cell r="H196">
            <v>47136.35</v>
          </cell>
          <cell r="I196">
            <v>25000</v>
          </cell>
        </row>
        <row r="197">
          <cell r="A197">
            <v>424100</v>
          </cell>
          <cell r="B197">
            <v>2400</v>
          </cell>
          <cell r="C197">
            <v>2400</v>
          </cell>
          <cell r="D197">
            <v>424100</v>
          </cell>
          <cell r="E197" t="str">
            <v>Telex &amp; Cable</v>
          </cell>
          <cell r="F197">
            <v>0</v>
          </cell>
          <cell r="G197">
            <v>0</v>
          </cell>
          <cell r="H197">
            <v>0</v>
          </cell>
          <cell r="I197">
            <v>0</v>
          </cell>
        </row>
        <row r="198">
          <cell r="A198">
            <v>424110</v>
          </cell>
          <cell r="B198">
            <v>1000000</v>
          </cell>
          <cell r="C198">
            <v>1000000</v>
          </cell>
          <cell r="D198">
            <v>424110</v>
          </cell>
          <cell r="E198" t="str">
            <v>Official Telephone Expenses</v>
          </cell>
          <cell r="F198">
            <v>653362.77</v>
          </cell>
          <cell r="G198">
            <v>518762.21250000002</v>
          </cell>
          <cell r="H198">
            <v>1172124.9824999999</v>
          </cell>
          <cell r="I198">
            <v>1500000</v>
          </cell>
        </row>
        <row r="199">
          <cell r="A199">
            <v>424120</v>
          </cell>
          <cell r="B199">
            <v>72800</v>
          </cell>
          <cell r="C199">
            <v>72800</v>
          </cell>
          <cell r="D199">
            <v>424120</v>
          </cell>
          <cell r="E199" t="str">
            <v>Mobile Phone Expenses</v>
          </cell>
          <cell r="F199">
            <v>27008.99</v>
          </cell>
          <cell r="G199">
            <v>134430.08299999998</v>
          </cell>
          <cell r="H199">
            <v>161439.07299999997</v>
          </cell>
          <cell r="I199">
            <v>169760</v>
          </cell>
        </row>
        <row r="200">
          <cell r="A200">
            <v>424130</v>
          </cell>
          <cell r="B200">
            <v>71280</v>
          </cell>
          <cell r="C200">
            <v>71280</v>
          </cell>
          <cell r="D200">
            <v>424130</v>
          </cell>
          <cell r="E200" t="str">
            <v>Cleaning Expenses</v>
          </cell>
          <cell r="F200">
            <v>51695</v>
          </cell>
          <cell r="G200">
            <v>32593.784999999989</v>
          </cell>
          <cell r="H200">
            <v>84288.784999999989</v>
          </cell>
          <cell r="I200">
            <v>100000</v>
          </cell>
        </row>
        <row r="201">
          <cell r="A201">
            <v>424140</v>
          </cell>
          <cell r="B201">
            <v>0</v>
          </cell>
          <cell r="C201">
            <v>0</v>
          </cell>
          <cell r="D201">
            <v>424140</v>
          </cell>
          <cell r="E201" t="str">
            <v>Other Minor Maintenance Cost</v>
          </cell>
          <cell r="F201">
            <v>27560</v>
          </cell>
          <cell r="G201">
            <v>2920.6675000000014</v>
          </cell>
          <cell r="H201">
            <v>30480.667500000003</v>
          </cell>
          <cell r="I201">
            <v>50000</v>
          </cell>
        </row>
        <row r="202">
          <cell r="A202">
            <v>424150</v>
          </cell>
          <cell r="B202">
            <v>0</v>
          </cell>
          <cell r="C202">
            <v>0</v>
          </cell>
          <cell r="D202">
            <v>424150</v>
          </cell>
          <cell r="E202" t="str">
            <v>Sundry Expenses</v>
          </cell>
          <cell r="F202">
            <v>183278.25</v>
          </cell>
          <cell r="G202">
            <v>190032.05</v>
          </cell>
          <cell r="H202">
            <v>373310.3</v>
          </cell>
          <cell r="I202">
            <v>50000</v>
          </cell>
        </row>
        <row r="203">
          <cell r="A203">
            <v>424160</v>
          </cell>
          <cell r="B203">
            <v>1500000</v>
          </cell>
          <cell r="C203">
            <v>1500000</v>
          </cell>
          <cell r="D203">
            <v>424160</v>
          </cell>
          <cell r="E203" t="str">
            <v>Hire of Office Equipment</v>
          </cell>
          <cell r="F203">
            <v>0</v>
          </cell>
          <cell r="G203">
            <v>400000</v>
          </cell>
          <cell r="H203">
            <v>400000</v>
          </cell>
          <cell r="I203">
            <v>500000</v>
          </cell>
        </row>
        <row r="205">
          <cell r="B205">
            <v>13232046</v>
          </cell>
          <cell r="C205">
            <v>13232046</v>
          </cell>
          <cell r="E205" t="str">
            <v>Total Office Expenses</v>
          </cell>
          <cell r="F205">
            <v>3912372.86</v>
          </cell>
          <cell r="G205">
            <v>1689099.3004999999</v>
          </cell>
          <cell r="H205">
            <v>5601472.1604999993</v>
          </cell>
          <cell r="I205">
            <v>5969370</v>
          </cell>
        </row>
        <row r="207">
          <cell r="A207">
            <v>425000</v>
          </cell>
          <cell r="D207">
            <v>425000</v>
          </cell>
          <cell r="E207" t="str">
            <v>Vehicle Expenses</v>
          </cell>
        </row>
        <row r="208">
          <cell r="A208">
            <v>425010</v>
          </cell>
          <cell r="B208">
            <v>193000</v>
          </cell>
          <cell r="C208">
            <v>193000</v>
          </cell>
          <cell r="D208">
            <v>425010</v>
          </cell>
          <cell r="E208" t="str">
            <v>Fuel for vehicles</v>
          </cell>
          <cell r="F208">
            <v>138005.14000000001</v>
          </cell>
          <cell r="G208">
            <v>84065.042999999976</v>
          </cell>
          <cell r="H208">
            <v>222070.18299999999</v>
          </cell>
          <cell r="I208">
            <v>587400</v>
          </cell>
        </row>
        <row r="209">
          <cell r="A209">
            <v>425020</v>
          </cell>
          <cell r="B209">
            <v>82500</v>
          </cell>
          <cell r="C209">
            <v>82500</v>
          </cell>
          <cell r="D209">
            <v>425020</v>
          </cell>
          <cell r="E209" t="str">
            <v>Service &amp; Repair</v>
          </cell>
          <cell r="F209">
            <v>27068.29</v>
          </cell>
          <cell r="G209">
            <v>51328.798999999999</v>
          </cell>
          <cell r="H209">
            <v>78397.089000000007</v>
          </cell>
          <cell r="I209">
            <v>0</v>
          </cell>
        </row>
        <row r="210">
          <cell r="A210">
            <v>425030</v>
          </cell>
          <cell r="B210">
            <v>0</v>
          </cell>
          <cell r="C210">
            <v>0</v>
          </cell>
          <cell r="D210">
            <v>425030</v>
          </cell>
          <cell r="E210" t="str">
            <v>Depreciation Passenger Vehicles</v>
          </cell>
          <cell r="F210">
            <v>0</v>
          </cell>
          <cell r="G210">
            <v>0</v>
          </cell>
          <cell r="H210">
            <v>0</v>
          </cell>
          <cell r="I210">
            <v>0</v>
          </cell>
        </row>
        <row r="211">
          <cell r="A211">
            <v>425040</v>
          </cell>
          <cell r="B211">
            <v>0</v>
          </cell>
          <cell r="C211">
            <v>0</v>
          </cell>
          <cell r="D211">
            <v>425040</v>
          </cell>
          <cell r="E211" t="str">
            <v>Depreciation Commercial Vehicles</v>
          </cell>
          <cell r="F211">
            <v>0</v>
          </cell>
          <cell r="G211">
            <v>0</v>
          </cell>
          <cell r="H211">
            <v>0</v>
          </cell>
          <cell r="I211">
            <v>0</v>
          </cell>
        </row>
        <row r="212">
          <cell r="A212">
            <v>425050</v>
          </cell>
          <cell r="B212">
            <v>986850</v>
          </cell>
          <cell r="C212">
            <v>986850</v>
          </cell>
          <cell r="D212">
            <v>425050</v>
          </cell>
          <cell r="E212" t="str">
            <v>Vehicles Leasing Costs</v>
          </cell>
          <cell r="F212">
            <v>0</v>
          </cell>
          <cell r="G212">
            <v>0</v>
          </cell>
          <cell r="H212">
            <v>0</v>
          </cell>
          <cell r="I212">
            <v>1814240</v>
          </cell>
        </row>
        <row r="213">
          <cell r="A213">
            <v>425060</v>
          </cell>
          <cell r="B213">
            <v>2700000</v>
          </cell>
          <cell r="C213">
            <v>2700000</v>
          </cell>
          <cell r="D213">
            <v>425060</v>
          </cell>
          <cell r="E213" t="str">
            <v>Vehicle Insurance</v>
          </cell>
          <cell r="F213">
            <v>0</v>
          </cell>
          <cell r="G213">
            <v>0</v>
          </cell>
          <cell r="H213">
            <v>0</v>
          </cell>
          <cell r="I213">
            <v>0</v>
          </cell>
        </row>
        <row r="214">
          <cell r="A214">
            <v>425070</v>
          </cell>
          <cell r="B214">
            <v>3800</v>
          </cell>
          <cell r="C214">
            <v>3800</v>
          </cell>
          <cell r="D214">
            <v>425070</v>
          </cell>
          <cell r="E214" t="str">
            <v>Vehicle registeration fees</v>
          </cell>
          <cell r="F214">
            <v>0</v>
          </cell>
          <cell r="G214">
            <v>0</v>
          </cell>
          <cell r="H214">
            <v>0</v>
          </cell>
          <cell r="I214">
            <v>0</v>
          </cell>
        </row>
        <row r="216">
          <cell r="B216">
            <v>3966150</v>
          </cell>
          <cell r="C216">
            <v>3966150</v>
          </cell>
          <cell r="E216" t="str">
            <v>Total Vehicle Expenses</v>
          </cell>
          <cell r="F216">
            <v>165073.43000000002</v>
          </cell>
          <cell r="G216">
            <v>135393.84199999998</v>
          </cell>
          <cell r="H216">
            <v>300467.272</v>
          </cell>
          <cell r="I216">
            <v>2401640</v>
          </cell>
        </row>
        <row r="218">
          <cell r="A218">
            <v>426000</v>
          </cell>
          <cell r="D218">
            <v>426000</v>
          </cell>
          <cell r="E218" t="str">
            <v>Professional Fees &amp; Expenses</v>
          </cell>
        </row>
        <row r="219">
          <cell r="A219">
            <v>426110</v>
          </cell>
          <cell r="B219">
            <v>1000000</v>
          </cell>
          <cell r="C219">
            <v>1000000</v>
          </cell>
          <cell r="D219">
            <v>426110</v>
          </cell>
          <cell r="E219" t="str">
            <v>Audit Fees</v>
          </cell>
          <cell r="F219">
            <v>0</v>
          </cell>
          <cell r="G219">
            <v>45000</v>
          </cell>
          <cell r="H219">
            <v>45000</v>
          </cell>
          <cell r="I219">
            <v>50000</v>
          </cell>
        </row>
        <row r="220">
          <cell r="A220">
            <v>426120</v>
          </cell>
          <cell r="B220">
            <v>0</v>
          </cell>
          <cell r="C220">
            <v>0</v>
          </cell>
          <cell r="D220">
            <v>426120</v>
          </cell>
          <cell r="E220" t="str">
            <v>Accounting Fees</v>
          </cell>
          <cell r="F220">
            <v>0</v>
          </cell>
          <cell r="G220">
            <v>0</v>
          </cell>
          <cell r="H220">
            <v>0</v>
          </cell>
          <cell r="I220">
            <v>0</v>
          </cell>
        </row>
        <row r="221">
          <cell r="A221">
            <v>426130</v>
          </cell>
          <cell r="B221">
            <v>2360000</v>
          </cell>
          <cell r="C221">
            <v>2360000</v>
          </cell>
          <cell r="D221">
            <v>426130</v>
          </cell>
          <cell r="E221" t="str">
            <v>Legal Fees- Local</v>
          </cell>
          <cell r="F221">
            <v>125000</v>
          </cell>
          <cell r="G221">
            <v>0</v>
          </cell>
          <cell r="H221">
            <v>125000</v>
          </cell>
          <cell r="I221">
            <v>200000</v>
          </cell>
        </row>
        <row r="222">
          <cell r="A222">
            <v>426140</v>
          </cell>
          <cell r="B222">
            <v>6116000</v>
          </cell>
          <cell r="C222">
            <v>6116000</v>
          </cell>
          <cell r="D222">
            <v>426140</v>
          </cell>
          <cell r="E222" t="str">
            <v>Legal Fees- International</v>
          </cell>
          <cell r="F222">
            <v>608941.89</v>
          </cell>
          <cell r="G222">
            <v>134101.95000000001</v>
          </cell>
          <cell r="H222">
            <v>743043.84000000008</v>
          </cell>
          <cell r="I222">
            <v>4876325</v>
          </cell>
        </row>
        <row r="223">
          <cell r="A223">
            <v>426150</v>
          </cell>
          <cell r="B223">
            <v>404000</v>
          </cell>
          <cell r="C223">
            <v>404000</v>
          </cell>
          <cell r="D223">
            <v>426150</v>
          </cell>
          <cell r="E223" t="str">
            <v>Technical Advice- Local</v>
          </cell>
          <cell r="F223">
            <v>0</v>
          </cell>
          <cell r="G223">
            <v>1935000</v>
          </cell>
          <cell r="H223">
            <v>1935000</v>
          </cell>
          <cell r="I223">
            <v>200000</v>
          </cell>
        </row>
        <row r="224">
          <cell r="A224">
            <v>426160</v>
          </cell>
          <cell r="B224">
            <v>6440000</v>
          </cell>
          <cell r="C224">
            <v>6440000</v>
          </cell>
          <cell r="D224">
            <v>426160</v>
          </cell>
          <cell r="E224" t="str">
            <v>Technical Advice- International</v>
          </cell>
          <cell r="F224">
            <v>4108067.03</v>
          </cell>
          <cell r="G224">
            <v>2770686.5315000014</v>
          </cell>
          <cell r="H224">
            <v>6878753.5615000017</v>
          </cell>
          <cell r="I224">
            <v>700000</v>
          </cell>
        </row>
        <row r="225">
          <cell r="A225">
            <v>426170</v>
          </cell>
          <cell r="B225">
            <v>324000</v>
          </cell>
          <cell r="C225">
            <v>324000</v>
          </cell>
          <cell r="D225">
            <v>426170</v>
          </cell>
          <cell r="E225" t="str">
            <v>Financial Advice- Local</v>
          </cell>
          <cell r="F225">
            <v>0</v>
          </cell>
          <cell r="G225">
            <v>0</v>
          </cell>
          <cell r="H225">
            <v>0</v>
          </cell>
          <cell r="I225">
            <v>0</v>
          </cell>
        </row>
        <row r="226">
          <cell r="A226">
            <v>426180</v>
          </cell>
          <cell r="B226">
            <v>0</v>
          </cell>
          <cell r="C226">
            <v>0</v>
          </cell>
          <cell r="D226">
            <v>426180</v>
          </cell>
          <cell r="E226" t="str">
            <v>Financial Advice- International</v>
          </cell>
          <cell r="F226">
            <v>201072.4</v>
          </cell>
          <cell r="G226">
            <v>0</v>
          </cell>
          <cell r="H226">
            <v>201072.4</v>
          </cell>
          <cell r="I226">
            <v>10332900</v>
          </cell>
        </row>
        <row r="227">
          <cell r="A227">
            <v>426190</v>
          </cell>
          <cell r="B227">
            <v>5211000</v>
          </cell>
          <cell r="C227">
            <v>5211000</v>
          </cell>
          <cell r="D227">
            <v>426190</v>
          </cell>
          <cell r="E227" t="str">
            <v>Management Consultancy Fees &amp; RD</v>
          </cell>
          <cell r="F227">
            <v>2215124.73</v>
          </cell>
          <cell r="G227">
            <v>3538382.9894999997</v>
          </cell>
          <cell r="H227">
            <v>5753507.7194999997</v>
          </cell>
          <cell r="I227">
            <v>5500000</v>
          </cell>
        </row>
        <row r="229">
          <cell r="B229">
            <v>21855000</v>
          </cell>
          <cell r="C229">
            <v>21855000</v>
          </cell>
          <cell r="E229" t="str">
            <v>Total Professional Fees &amp; Expenses</v>
          </cell>
          <cell r="F229">
            <v>7258206.0500000007</v>
          </cell>
          <cell r="G229">
            <v>8423171.4710000008</v>
          </cell>
          <cell r="H229">
            <v>15681377.521000002</v>
          </cell>
          <cell r="I229">
            <v>21859225</v>
          </cell>
        </row>
        <row r="231">
          <cell r="A231">
            <v>427000</v>
          </cell>
          <cell r="D231">
            <v>427000</v>
          </cell>
          <cell r="E231" t="str">
            <v>Insurance</v>
          </cell>
        </row>
        <row r="232">
          <cell r="A232">
            <v>427010</v>
          </cell>
          <cell r="B232">
            <v>3963000</v>
          </cell>
          <cell r="C232">
            <v>3963000</v>
          </cell>
          <cell r="D232">
            <v>427010</v>
          </cell>
          <cell r="E232" t="str">
            <v>Works Services Insurance</v>
          </cell>
          <cell r="F232">
            <v>0</v>
          </cell>
          <cell r="G232">
            <v>0</v>
          </cell>
          <cell r="H232">
            <v>0</v>
          </cell>
          <cell r="I232">
            <v>0</v>
          </cell>
        </row>
        <row r="233">
          <cell r="A233">
            <v>427020</v>
          </cell>
          <cell r="B233">
            <v>10015000</v>
          </cell>
          <cell r="C233">
            <v>10015000</v>
          </cell>
          <cell r="D233">
            <v>427020</v>
          </cell>
          <cell r="E233" t="str">
            <v>Fire &amp; Perils Insurance</v>
          </cell>
          <cell r="F233">
            <v>0</v>
          </cell>
          <cell r="G233">
            <v>0</v>
          </cell>
          <cell r="H233">
            <v>0</v>
          </cell>
          <cell r="I233">
            <v>0</v>
          </cell>
        </row>
        <row r="234">
          <cell r="A234">
            <v>427025</v>
          </cell>
          <cell r="B234">
            <v>3878000</v>
          </cell>
          <cell r="C234">
            <v>3878000</v>
          </cell>
          <cell r="D234">
            <v>427025</v>
          </cell>
          <cell r="E234" t="str">
            <v>Medical Insurance</v>
          </cell>
          <cell r="F234">
            <v>266675.19</v>
          </cell>
          <cell r="G234">
            <v>363585.93599999999</v>
          </cell>
          <cell r="H234">
            <v>630261.12599999993</v>
          </cell>
          <cell r="I234">
            <v>660000</v>
          </cell>
        </row>
        <row r="235">
          <cell r="A235">
            <v>427030</v>
          </cell>
          <cell r="B235">
            <v>0</v>
          </cell>
          <cell r="C235">
            <v>0</v>
          </cell>
          <cell r="D235">
            <v>427030</v>
          </cell>
          <cell r="E235" t="str">
            <v>Other Insurance</v>
          </cell>
          <cell r="F235">
            <v>0</v>
          </cell>
          <cell r="G235">
            <v>0</v>
          </cell>
          <cell r="H235">
            <v>0</v>
          </cell>
          <cell r="I235">
            <v>0</v>
          </cell>
        </row>
        <row r="237">
          <cell r="B237">
            <v>17856000</v>
          </cell>
          <cell r="C237">
            <v>17856000</v>
          </cell>
          <cell r="E237" t="str">
            <v>Total Insurance Expenses</v>
          </cell>
          <cell r="F237">
            <v>266675.19</v>
          </cell>
          <cell r="G237">
            <v>363585.93599999999</v>
          </cell>
          <cell r="H237">
            <v>630261.12599999993</v>
          </cell>
          <cell r="I237">
            <v>660000</v>
          </cell>
        </row>
        <row r="239">
          <cell r="A239">
            <v>428000</v>
          </cell>
          <cell r="D239">
            <v>428000</v>
          </cell>
          <cell r="E239" t="str">
            <v>General Overhead Expenses</v>
          </cell>
        </row>
        <row r="240">
          <cell r="A240">
            <v>428010</v>
          </cell>
          <cell r="B240">
            <v>0</v>
          </cell>
          <cell r="C240">
            <v>0</v>
          </cell>
          <cell r="D240">
            <v>428010</v>
          </cell>
          <cell r="E240" t="str">
            <v>Depreciation Furniture &amp; Fixtures</v>
          </cell>
          <cell r="F240">
            <v>0</v>
          </cell>
          <cell r="G240">
            <v>0</v>
          </cell>
          <cell r="H240">
            <v>0</v>
          </cell>
          <cell r="I240">
            <v>0</v>
          </cell>
        </row>
        <row r="241">
          <cell r="A241">
            <v>428015</v>
          </cell>
          <cell r="B241">
            <v>0</v>
          </cell>
          <cell r="C241">
            <v>0</v>
          </cell>
          <cell r="D241">
            <v>428015</v>
          </cell>
          <cell r="E241" t="str">
            <v>Depreciation Office Equipment</v>
          </cell>
          <cell r="F241">
            <v>0</v>
          </cell>
          <cell r="G241">
            <v>0</v>
          </cell>
          <cell r="H241">
            <v>0</v>
          </cell>
          <cell r="I241">
            <v>0</v>
          </cell>
        </row>
        <row r="242">
          <cell r="A242">
            <v>428016</v>
          </cell>
          <cell r="B242">
            <v>0</v>
          </cell>
          <cell r="C242">
            <v>0</v>
          </cell>
          <cell r="D242">
            <v>428016</v>
          </cell>
          <cell r="E242" t="str">
            <v>Depreciation ADWEA Club Equipment</v>
          </cell>
          <cell r="F242">
            <v>0</v>
          </cell>
          <cell r="G242">
            <v>0</v>
          </cell>
          <cell r="H242">
            <v>0</v>
          </cell>
          <cell r="I242">
            <v>0</v>
          </cell>
        </row>
        <row r="243">
          <cell r="A243">
            <v>428020</v>
          </cell>
          <cell r="B243">
            <v>0</v>
          </cell>
          <cell r="C243">
            <v>0</v>
          </cell>
          <cell r="D243">
            <v>428020</v>
          </cell>
          <cell r="E243" t="str">
            <v>Depreciation Computer Equipment</v>
          </cell>
          <cell r="F243">
            <v>0</v>
          </cell>
          <cell r="G243">
            <v>0</v>
          </cell>
          <cell r="H243">
            <v>0</v>
          </cell>
          <cell r="I243">
            <v>0</v>
          </cell>
        </row>
        <row r="244">
          <cell r="A244">
            <v>428030</v>
          </cell>
          <cell r="B244">
            <v>0</v>
          </cell>
          <cell r="C244">
            <v>0</v>
          </cell>
          <cell r="D244">
            <v>428030</v>
          </cell>
          <cell r="E244" t="str">
            <v>Depreciation Computer Software</v>
          </cell>
          <cell r="F244">
            <v>0</v>
          </cell>
          <cell r="G244">
            <v>0</v>
          </cell>
          <cell r="H244">
            <v>0</v>
          </cell>
          <cell r="I244">
            <v>0</v>
          </cell>
        </row>
        <row r="245">
          <cell r="A245">
            <v>428040</v>
          </cell>
          <cell r="B245">
            <v>0</v>
          </cell>
          <cell r="C245">
            <v>0</v>
          </cell>
          <cell r="D245">
            <v>428040</v>
          </cell>
          <cell r="E245" t="str">
            <v>Depreciation IT Network Infrastructure</v>
          </cell>
          <cell r="F245">
            <v>0</v>
          </cell>
          <cell r="G245">
            <v>0</v>
          </cell>
          <cell r="H245">
            <v>0</v>
          </cell>
          <cell r="I245">
            <v>0</v>
          </cell>
        </row>
        <row r="246">
          <cell r="A246">
            <v>428050</v>
          </cell>
          <cell r="B246">
            <v>0</v>
          </cell>
          <cell r="C246">
            <v>0</v>
          </cell>
          <cell r="D246">
            <v>428050</v>
          </cell>
          <cell r="E246" t="str">
            <v>Depreication Radios</v>
          </cell>
          <cell r="F246">
            <v>0</v>
          </cell>
          <cell r="G246">
            <v>0</v>
          </cell>
          <cell r="H246">
            <v>0</v>
          </cell>
          <cell r="I246">
            <v>0</v>
          </cell>
        </row>
        <row r="247">
          <cell r="A247">
            <v>428051</v>
          </cell>
          <cell r="B247">
            <v>0</v>
          </cell>
          <cell r="C247">
            <v>0</v>
          </cell>
          <cell r="D247">
            <v>428051</v>
          </cell>
          <cell r="E247" t="str">
            <v>Depreciation- Telecoms</v>
          </cell>
          <cell r="F247">
            <v>0</v>
          </cell>
          <cell r="G247">
            <v>0</v>
          </cell>
          <cell r="H247">
            <v>0</v>
          </cell>
          <cell r="I247">
            <v>0</v>
          </cell>
        </row>
        <row r="248">
          <cell r="A248">
            <v>428052</v>
          </cell>
          <cell r="B248">
            <v>0</v>
          </cell>
          <cell r="C248">
            <v>0</v>
          </cell>
          <cell r="D248">
            <v>428052</v>
          </cell>
          <cell r="E248" t="str">
            <v>Depreciation- Security Systems</v>
          </cell>
          <cell r="F248">
            <v>0</v>
          </cell>
          <cell r="G248">
            <v>0</v>
          </cell>
          <cell r="H248">
            <v>0</v>
          </cell>
          <cell r="I248">
            <v>0</v>
          </cell>
        </row>
        <row r="249">
          <cell r="A249">
            <v>428053</v>
          </cell>
          <cell r="B249">
            <v>0</v>
          </cell>
          <cell r="C249">
            <v>0</v>
          </cell>
          <cell r="D249">
            <v>428053</v>
          </cell>
          <cell r="E249" t="str">
            <v>Depreciation- Hydraulic Lab</v>
          </cell>
          <cell r="F249">
            <v>0</v>
          </cell>
          <cell r="G249">
            <v>0</v>
          </cell>
          <cell r="H249">
            <v>0</v>
          </cell>
          <cell r="I249">
            <v>0</v>
          </cell>
        </row>
        <row r="250">
          <cell r="A250">
            <v>428060</v>
          </cell>
          <cell r="B250">
            <v>0</v>
          </cell>
          <cell r="C250">
            <v>0</v>
          </cell>
          <cell r="D250">
            <v>428060</v>
          </cell>
          <cell r="E250" t="str">
            <v>Amortization- Intangible Asset</v>
          </cell>
          <cell r="F250">
            <v>0</v>
          </cell>
          <cell r="G250">
            <v>0</v>
          </cell>
          <cell r="H250">
            <v>0</v>
          </cell>
          <cell r="I250">
            <v>0</v>
          </cell>
        </row>
        <row r="251">
          <cell r="A251">
            <v>428070</v>
          </cell>
          <cell r="B251">
            <v>0</v>
          </cell>
          <cell r="C251">
            <v>0</v>
          </cell>
          <cell r="D251">
            <v>428070</v>
          </cell>
          <cell r="E251" t="str">
            <v>Maintenance of Fire Systems</v>
          </cell>
          <cell r="F251">
            <v>0</v>
          </cell>
          <cell r="G251">
            <v>0</v>
          </cell>
          <cell r="H251">
            <v>0</v>
          </cell>
          <cell r="I251">
            <v>0</v>
          </cell>
        </row>
        <row r="252">
          <cell r="A252">
            <v>428080</v>
          </cell>
          <cell r="B252">
            <v>0</v>
          </cell>
          <cell r="C252">
            <v>0</v>
          </cell>
          <cell r="D252">
            <v>428080</v>
          </cell>
          <cell r="E252" t="str">
            <v>Maintenance of site security systems</v>
          </cell>
          <cell r="F252">
            <v>0</v>
          </cell>
          <cell r="G252">
            <v>0</v>
          </cell>
          <cell r="H252">
            <v>0</v>
          </cell>
          <cell r="I252">
            <v>0</v>
          </cell>
        </row>
        <row r="253">
          <cell r="A253">
            <v>428081</v>
          </cell>
          <cell r="B253">
            <v>0</v>
          </cell>
          <cell r="C253">
            <v>0</v>
          </cell>
          <cell r="D253">
            <v>428081</v>
          </cell>
          <cell r="E253" t="str">
            <v>Tanker Hire Costs</v>
          </cell>
          <cell r="F253">
            <v>0</v>
          </cell>
          <cell r="G253">
            <v>0</v>
          </cell>
          <cell r="H253">
            <v>0</v>
          </cell>
          <cell r="I253">
            <v>0</v>
          </cell>
        </row>
        <row r="254">
          <cell r="A254">
            <v>428090</v>
          </cell>
          <cell r="B254">
            <v>200000</v>
          </cell>
          <cell r="C254">
            <v>200000</v>
          </cell>
          <cell r="D254">
            <v>428090</v>
          </cell>
          <cell r="E254" t="str">
            <v>Advertising Costs &amp; Sponsorship</v>
          </cell>
          <cell r="F254">
            <v>266110</v>
          </cell>
          <cell r="G254">
            <v>236532.25</v>
          </cell>
          <cell r="H254">
            <v>502642.25</v>
          </cell>
          <cell r="I254">
            <v>500000</v>
          </cell>
        </row>
        <row r="255">
          <cell r="A255">
            <v>428095</v>
          </cell>
          <cell r="B255">
            <v>0</v>
          </cell>
          <cell r="C255">
            <v>0</v>
          </cell>
          <cell r="D255">
            <v>428095</v>
          </cell>
          <cell r="E255" t="str">
            <v>Licence Fee</v>
          </cell>
          <cell r="F255">
            <v>0</v>
          </cell>
          <cell r="G255">
            <v>0</v>
          </cell>
          <cell r="H255">
            <v>0</v>
          </cell>
          <cell r="I255">
            <v>0</v>
          </cell>
        </row>
        <row r="256">
          <cell r="A256">
            <v>428100</v>
          </cell>
          <cell r="B256">
            <v>0</v>
          </cell>
          <cell r="C256">
            <v>0</v>
          </cell>
          <cell r="D256">
            <v>428100</v>
          </cell>
          <cell r="E256" t="str">
            <v>Refreshments</v>
          </cell>
          <cell r="F256">
            <v>82231.3</v>
          </cell>
          <cell r="G256">
            <v>90462.54</v>
          </cell>
          <cell r="H256">
            <v>172693.84</v>
          </cell>
          <cell r="I256">
            <v>125000</v>
          </cell>
        </row>
        <row r="257">
          <cell r="A257">
            <v>428110</v>
          </cell>
          <cell r="B257">
            <v>0</v>
          </cell>
          <cell r="C257">
            <v>0</v>
          </cell>
          <cell r="D257">
            <v>428110</v>
          </cell>
          <cell r="E257" t="str">
            <v>Doubtful Debts Provision Expense</v>
          </cell>
          <cell r="F257">
            <v>0</v>
          </cell>
          <cell r="G257">
            <v>0</v>
          </cell>
          <cell r="H257">
            <v>0</v>
          </cell>
          <cell r="I257">
            <v>0</v>
          </cell>
        </row>
        <row r="258">
          <cell r="A258">
            <v>428130</v>
          </cell>
          <cell r="B258">
            <v>0</v>
          </cell>
          <cell r="C258">
            <v>0</v>
          </cell>
          <cell r="D258">
            <v>428130</v>
          </cell>
          <cell r="E258" t="str">
            <v>Provision for Capital Spares</v>
          </cell>
          <cell r="F258">
            <v>0</v>
          </cell>
          <cell r="G258">
            <v>0</v>
          </cell>
          <cell r="H258">
            <v>0</v>
          </cell>
          <cell r="I258">
            <v>0</v>
          </cell>
        </row>
        <row r="259">
          <cell r="A259">
            <v>428140</v>
          </cell>
          <cell r="B259">
            <v>1000000</v>
          </cell>
          <cell r="C259">
            <v>1000000</v>
          </cell>
          <cell r="D259">
            <v>428140</v>
          </cell>
          <cell r="E259" t="str">
            <v>Profit/Loss on Foreign Exchange</v>
          </cell>
          <cell r="F259">
            <v>0</v>
          </cell>
          <cell r="G259">
            <v>0</v>
          </cell>
          <cell r="H259">
            <v>0</v>
          </cell>
          <cell r="I259">
            <v>0</v>
          </cell>
        </row>
        <row r="260">
          <cell r="A260">
            <v>428150</v>
          </cell>
          <cell r="B260">
            <v>0</v>
          </cell>
          <cell r="C260">
            <v>0</v>
          </cell>
          <cell r="D260">
            <v>428150</v>
          </cell>
          <cell r="E260" t="str">
            <v>Profit/Loss on Sale of Fixed Assets</v>
          </cell>
          <cell r="F260">
            <v>0</v>
          </cell>
          <cell r="G260">
            <v>0</v>
          </cell>
          <cell r="H260">
            <v>0</v>
          </cell>
          <cell r="I260">
            <v>0</v>
          </cell>
        </row>
        <row r="261">
          <cell r="A261">
            <v>428170</v>
          </cell>
          <cell r="B261">
            <v>0</v>
          </cell>
          <cell r="C261">
            <v>0</v>
          </cell>
          <cell r="D261">
            <v>428170</v>
          </cell>
          <cell r="E261" t="str">
            <v>Miscellaneous Expenses</v>
          </cell>
          <cell r="F261">
            <v>2879</v>
          </cell>
          <cell r="G261">
            <v>45933.868499999997</v>
          </cell>
          <cell r="H261">
            <v>48812.868499999997</v>
          </cell>
          <cell r="I261">
            <v>10000</v>
          </cell>
        </row>
        <row r="262">
          <cell r="A262">
            <v>428190</v>
          </cell>
          <cell r="B262">
            <v>0</v>
          </cell>
          <cell r="C262">
            <v>0</v>
          </cell>
          <cell r="D262">
            <v>428190</v>
          </cell>
          <cell r="E262" t="str">
            <v>Software Support Expenses</v>
          </cell>
          <cell r="F262">
            <v>0</v>
          </cell>
          <cell r="G262">
            <v>1119.7414999999999</v>
          </cell>
          <cell r="H262">
            <v>1119.7414999999999</v>
          </cell>
          <cell r="I262">
            <v>0</v>
          </cell>
        </row>
        <row r="263">
          <cell r="A263">
            <v>428200</v>
          </cell>
          <cell r="B263">
            <v>0</v>
          </cell>
          <cell r="C263">
            <v>0</v>
          </cell>
          <cell r="D263">
            <v>428200</v>
          </cell>
          <cell r="E263" t="str">
            <v>Bank Charges</v>
          </cell>
          <cell r="F263">
            <v>4733.1000000000004</v>
          </cell>
          <cell r="G263">
            <v>5547</v>
          </cell>
          <cell r="H263">
            <v>10280.1</v>
          </cell>
          <cell r="I263">
            <v>20000</v>
          </cell>
        </row>
        <row r="264">
          <cell r="A264">
            <v>428220</v>
          </cell>
          <cell r="B264">
            <v>0</v>
          </cell>
          <cell r="C264">
            <v>0</v>
          </cell>
          <cell r="D264">
            <v>428220</v>
          </cell>
          <cell r="E264" t="str">
            <v>Conference Fees</v>
          </cell>
          <cell r="F264">
            <v>280618.55</v>
          </cell>
          <cell r="G264">
            <v>70645.774999999994</v>
          </cell>
          <cell r="H264">
            <v>351264.32499999995</v>
          </cell>
          <cell r="I264">
            <v>400000</v>
          </cell>
        </row>
        <row r="265">
          <cell r="A265">
            <v>428230</v>
          </cell>
          <cell r="B265">
            <v>0</v>
          </cell>
          <cell r="C265">
            <v>0</v>
          </cell>
          <cell r="D265">
            <v>428230</v>
          </cell>
          <cell r="E265" t="str">
            <v>Leased Line EXE</v>
          </cell>
          <cell r="F265">
            <v>0</v>
          </cell>
          <cell r="G265">
            <v>0</v>
          </cell>
          <cell r="H265">
            <v>0</v>
          </cell>
          <cell r="I265">
            <v>0</v>
          </cell>
        </row>
        <row r="266">
          <cell r="A266">
            <v>428240</v>
          </cell>
          <cell r="B266">
            <v>0</v>
          </cell>
          <cell r="C266">
            <v>0</v>
          </cell>
          <cell r="D266">
            <v>428240</v>
          </cell>
          <cell r="E266" t="str">
            <v>Dalma Expenses</v>
          </cell>
          <cell r="F266">
            <v>0</v>
          </cell>
          <cell r="G266">
            <v>0</v>
          </cell>
          <cell r="H266">
            <v>0</v>
          </cell>
          <cell r="I266">
            <v>0</v>
          </cell>
        </row>
        <row r="268">
          <cell r="B268">
            <v>1200000</v>
          </cell>
          <cell r="C268">
            <v>1200000</v>
          </cell>
          <cell r="E268" t="str">
            <v>Total of General Overhead Expenses</v>
          </cell>
          <cell r="F268">
            <v>636571.94999999995</v>
          </cell>
          <cell r="G268">
            <v>450241.17499999993</v>
          </cell>
          <cell r="H268">
            <v>1086813.125</v>
          </cell>
          <cell r="I268">
            <v>1055000</v>
          </cell>
        </row>
        <row r="270">
          <cell r="A270">
            <v>429000</v>
          </cell>
          <cell r="D270">
            <v>429000</v>
          </cell>
          <cell r="E270" t="str">
            <v>Interest</v>
          </cell>
        </row>
        <row r="271">
          <cell r="A271">
            <v>429010</v>
          </cell>
          <cell r="B271">
            <v>0</v>
          </cell>
          <cell r="C271">
            <v>0</v>
          </cell>
          <cell r="D271">
            <v>429010</v>
          </cell>
          <cell r="E271" t="str">
            <v>Interest Paid and Payable</v>
          </cell>
          <cell r="F271">
            <v>0</v>
          </cell>
          <cell r="G271">
            <v>0</v>
          </cell>
          <cell r="H271">
            <v>0</v>
          </cell>
          <cell r="I271">
            <v>0</v>
          </cell>
        </row>
        <row r="273">
          <cell r="B273">
            <v>0</v>
          </cell>
          <cell r="C273">
            <v>0</v>
          </cell>
          <cell r="E273" t="str">
            <v>Total of Interest Expenses</v>
          </cell>
          <cell r="F273">
            <v>0</v>
          </cell>
          <cell r="G273">
            <v>0</v>
          </cell>
          <cell r="H273">
            <v>0</v>
          </cell>
          <cell r="I273">
            <v>0</v>
          </cell>
        </row>
        <row r="275">
          <cell r="A275">
            <v>430000</v>
          </cell>
          <cell r="D275">
            <v>430000</v>
          </cell>
          <cell r="E275" t="str">
            <v>Research &amp; Development</v>
          </cell>
        </row>
        <row r="276">
          <cell r="A276">
            <v>430010</v>
          </cell>
          <cell r="B276">
            <v>0</v>
          </cell>
          <cell r="C276">
            <v>0</v>
          </cell>
          <cell r="D276">
            <v>430010</v>
          </cell>
          <cell r="E276" t="str">
            <v>Research &amp; Development Expenses</v>
          </cell>
          <cell r="F276">
            <v>0</v>
          </cell>
          <cell r="G276">
            <v>0</v>
          </cell>
          <cell r="H276">
            <v>0</v>
          </cell>
          <cell r="I276">
            <v>0</v>
          </cell>
        </row>
        <row r="277">
          <cell r="A277">
            <v>430020</v>
          </cell>
          <cell r="B277">
            <v>0</v>
          </cell>
          <cell r="C277">
            <v>0</v>
          </cell>
          <cell r="D277">
            <v>430020</v>
          </cell>
          <cell r="E277" t="str">
            <v>Amortisation of capitalised R &amp; D</v>
          </cell>
          <cell r="F277">
            <v>0</v>
          </cell>
          <cell r="G277">
            <v>0</v>
          </cell>
          <cell r="H277">
            <v>0</v>
          </cell>
          <cell r="I277">
            <v>0</v>
          </cell>
        </row>
        <row r="279">
          <cell r="B279">
            <v>0</v>
          </cell>
          <cell r="C279">
            <v>0</v>
          </cell>
          <cell r="E279" t="str">
            <v>Total of Research &amp; Development</v>
          </cell>
          <cell r="F279">
            <v>0</v>
          </cell>
          <cell r="G279">
            <v>0</v>
          </cell>
          <cell r="H279">
            <v>0</v>
          </cell>
          <cell r="I279">
            <v>0</v>
          </cell>
        </row>
        <row r="281">
          <cell r="B281">
            <v>149003177</v>
          </cell>
          <cell r="C281">
            <v>149003177</v>
          </cell>
          <cell r="E281" t="str">
            <v>Total Operating Expenses</v>
          </cell>
          <cell r="F281">
            <v>49110190.790000007</v>
          </cell>
          <cell r="G281">
            <v>48210884.627999999</v>
          </cell>
          <cell r="H281">
            <v>97321075.417999998</v>
          </cell>
          <cell r="I281">
            <v>120055686</v>
          </cell>
        </row>
        <row r="282">
          <cell r="D282" t="str">
            <v>Capital Expenditure</v>
          </cell>
        </row>
        <row r="283">
          <cell r="E283" t="str">
            <v>Fixed Assets</v>
          </cell>
        </row>
        <row r="284">
          <cell r="A284">
            <v>111000</v>
          </cell>
          <cell r="D284">
            <v>111000</v>
          </cell>
          <cell r="E284" t="str">
            <v>Plant &amp; Equipment</v>
          </cell>
        </row>
        <row r="285">
          <cell r="A285">
            <v>111010</v>
          </cell>
          <cell r="B285">
            <v>0</v>
          </cell>
          <cell r="C285">
            <v>0</v>
          </cell>
          <cell r="D285">
            <v>111010</v>
          </cell>
          <cell r="E285" t="str">
            <v>Boilers  cost or GPV</v>
          </cell>
          <cell r="F285">
            <v>0</v>
          </cell>
          <cell r="G285">
            <v>0</v>
          </cell>
          <cell r="H285">
            <v>0</v>
          </cell>
          <cell r="I285">
            <v>0</v>
          </cell>
        </row>
        <row r="286">
          <cell r="A286">
            <v>111020</v>
          </cell>
          <cell r="B286">
            <v>0</v>
          </cell>
          <cell r="C286">
            <v>0</v>
          </cell>
          <cell r="D286">
            <v>111020</v>
          </cell>
          <cell r="E286" t="str">
            <v>Turbine &amp; Generator  cost or G</v>
          </cell>
          <cell r="F286">
            <v>0</v>
          </cell>
          <cell r="G286">
            <v>0</v>
          </cell>
          <cell r="H286">
            <v>0</v>
          </cell>
          <cell r="I286">
            <v>0</v>
          </cell>
        </row>
        <row r="287">
          <cell r="A287">
            <v>111030</v>
          </cell>
          <cell r="B287">
            <v>0</v>
          </cell>
          <cell r="C287">
            <v>0</v>
          </cell>
          <cell r="D287">
            <v>111030</v>
          </cell>
          <cell r="E287" t="str">
            <v>Distiller  cost or GPV</v>
          </cell>
          <cell r="F287">
            <v>0</v>
          </cell>
          <cell r="G287">
            <v>0</v>
          </cell>
          <cell r="H287">
            <v>0</v>
          </cell>
          <cell r="I287">
            <v>0</v>
          </cell>
        </row>
        <row r="288">
          <cell r="A288">
            <v>111040</v>
          </cell>
          <cell r="B288">
            <v>0</v>
          </cell>
          <cell r="C288">
            <v>0</v>
          </cell>
          <cell r="D288">
            <v>111040</v>
          </cell>
          <cell r="E288" t="str">
            <v>HV System  cost or GPV</v>
          </cell>
          <cell r="F288">
            <v>0</v>
          </cell>
          <cell r="G288">
            <v>0</v>
          </cell>
          <cell r="H288">
            <v>0</v>
          </cell>
          <cell r="I288">
            <v>0</v>
          </cell>
        </row>
        <row r="289">
          <cell r="A289">
            <v>111041</v>
          </cell>
          <cell r="B289">
            <v>0</v>
          </cell>
          <cell r="C289">
            <v>0</v>
          </cell>
          <cell r="D289">
            <v>111041</v>
          </cell>
          <cell r="E289" t="str">
            <v>33KV Systems - cost or GPV</v>
          </cell>
          <cell r="F289">
            <v>0</v>
          </cell>
          <cell r="G289">
            <v>0</v>
          </cell>
          <cell r="H289">
            <v>0</v>
          </cell>
          <cell r="I289">
            <v>0</v>
          </cell>
        </row>
        <row r="290">
          <cell r="A290">
            <v>111042</v>
          </cell>
          <cell r="B290">
            <v>0</v>
          </cell>
          <cell r="C290">
            <v>0</v>
          </cell>
          <cell r="D290">
            <v>111042</v>
          </cell>
          <cell r="E290" t="str">
            <v>132 KV Systems - cost or GPV</v>
          </cell>
          <cell r="F290">
            <v>0</v>
          </cell>
          <cell r="G290">
            <v>0</v>
          </cell>
          <cell r="H290">
            <v>0</v>
          </cell>
          <cell r="I290">
            <v>0</v>
          </cell>
        </row>
        <row r="291">
          <cell r="A291">
            <v>111043</v>
          </cell>
          <cell r="B291">
            <v>0</v>
          </cell>
          <cell r="C291">
            <v>0</v>
          </cell>
          <cell r="D291">
            <v>111043</v>
          </cell>
          <cell r="E291" t="str">
            <v>220 KV Systems  cost or GPV</v>
          </cell>
          <cell r="F291">
            <v>0</v>
          </cell>
          <cell r="G291">
            <v>0</v>
          </cell>
          <cell r="H291">
            <v>0</v>
          </cell>
          <cell r="I291">
            <v>0</v>
          </cell>
        </row>
        <row r="292">
          <cell r="A292">
            <v>111044</v>
          </cell>
          <cell r="B292">
            <v>0</v>
          </cell>
          <cell r="C292">
            <v>0</v>
          </cell>
          <cell r="D292">
            <v>111044</v>
          </cell>
          <cell r="E292" t="str">
            <v>400 KV Systems  cost or GPV</v>
          </cell>
          <cell r="F292">
            <v>0</v>
          </cell>
          <cell r="G292">
            <v>0</v>
          </cell>
          <cell r="H292">
            <v>0</v>
          </cell>
          <cell r="I292">
            <v>0</v>
          </cell>
        </row>
        <row r="293">
          <cell r="A293">
            <v>111050</v>
          </cell>
          <cell r="B293">
            <v>0</v>
          </cell>
          <cell r="C293">
            <v>0</v>
          </cell>
          <cell r="D293">
            <v>111050</v>
          </cell>
          <cell r="E293" t="str">
            <v>LV System  cost or GPV</v>
          </cell>
          <cell r="F293">
            <v>0</v>
          </cell>
          <cell r="G293">
            <v>0</v>
          </cell>
          <cell r="H293">
            <v>0</v>
          </cell>
          <cell r="I293">
            <v>0</v>
          </cell>
        </row>
        <row r="294">
          <cell r="A294">
            <v>111051</v>
          </cell>
          <cell r="B294">
            <v>0</v>
          </cell>
          <cell r="C294">
            <v>0</v>
          </cell>
          <cell r="D294">
            <v>111051</v>
          </cell>
          <cell r="E294" t="str">
            <v>11KV Systems - cost or GPV</v>
          </cell>
          <cell r="F294">
            <v>0</v>
          </cell>
          <cell r="G294">
            <v>0</v>
          </cell>
          <cell r="H294">
            <v>0</v>
          </cell>
          <cell r="I294">
            <v>0</v>
          </cell>
        </row>
        <row r="295">
          <cell r="A295">
            <v>111052</v>
          </cell>
          <cell r="B295">
            <v>0</v>
          </cell>
          <cell r="C295">
            <v>0</v>
          </cell>
          <cell r="D295">
            <v>111052</v>
          </cell>
          <cell r="E295" t="str">
            <v>380v Systems - cost or GPV</v>
          </cell>
          <cell r="F295">
            <v>0</v>
          </cell>
          <cell r="G295">
            <v>0</v>
          </cell>
          <cell r="H295">
            <v>0</v>
          </cell>
          <cell r="I295">
            <v>0</v>
          </cell>
        </row>
        <row r="296">
          <cell r="A296">
            <v>111053</v>
          </cell>
          <cell r="B296">
            <v>0</v>
          </cell>
          <cell r="C296">
            <v>0</v>
          </cell>
          <cell r="D296">
            <v>111053</v>
          </cell>
          <cell r="E296" t="str">
            <v>220v Systems  cost or GPV</v>
          </cell>
          <cell r="F296">
            <v>0</v>
          </cell>
          <cell r="G296">
            <v>0</v>
          </cell>
          <cell r="H296">
            <v>0</v>
          </cell>
          <cell r="I296">
            <v>0</v>
          </cell>
        </row>
        <row r="297">
          <cell r="A297">
            <v>111060</v>
          </cell>
          <cell r="B297">
            <v>0</v>
          </cell>
          <cell r="C297">
            <v>0</v>
          </cell>
          <cell r="D297">
            <v>111060</v>
          </cell>
          <cell r="E297" t="str">
            <v>Sea Water Pumping Station  cos</v>
          </cell>
          <cell r="F297">
            <v>0</v>
          </cell>
          <cell r="G297">
            <v>0</v>
          </cell>
          <cell r="H297">
            <v>0</v>
          </cell>
          <cell r="I297">
            <v>0</v>
          </cell>
        </row>
        <row r="298">
          <cell r="A298">
            <v>111070</v>
          </cell>
          <cell r="B298">
            <v>0</v>
          </cell>
          <cell r="C298">
            <v>0</v>
          </cell>
          <cell r="D298">
            <v>111070</v>
          </cell>
          <cell r="E298" t="str">
            <v>Crude Oil System  cost or GPV</v>
          </cell>
          <cell r="F298">
            <v>0</v>
          </cell>
          <cell r="G298">
            <v>0</v>
          </cell>
          <cell r="H298">
            <v>0</v>
          </cell>
          <cell r="I298">
            <v>0</v>
          </cell>
        </row>
        <row r="299">
          <cell r="A299">
            <v>111080</v>
          </cell>
          <cell r="B299">
            <v>0</v>
          </cell>
          <cell r="C299">
            <v>0</v>
          </cell>
          <cell r="D299">
            <v>111080</v>
          </cell>
          <cell r="E299" t="str">
            <v>Gas Oil System  cost or GPV</v>
          </cell>
          <cell r="F299">
            <v>0</v>
          </cell>
          <cell r="G299">
            <v>0</v>
          </cell>
          <cell r="H299">
            <v>0</v>
          </cell>
          <cell r="I299">
            <v>0</v>
          </cell>
        </row>
        <row r="300">
          <cell r="A300">
            <v>111090</v>
          </cell>
          <cell r="B300">
            <v>0</v>
          </cell>
          <cell r="C300">
            <v>0</v>
          </cell>
          <cell r="D300">
            <v>111090</v>
          </cell>
          <cell r="E300" t="str">
            <v>Fuel Oil System  cost or GPV</v>
          </cell>
          <cell r="F300">
            <v>0</v>
          </cell>
          <cell r="G300">
            <v>0</v>
          </cell>
          <cell r="H300">
            <v>0</v>
          </cell>
          <cell r="I300">
            <v>0</v>
          </cell>
        </row>
        <row r="301">
          <cell r="A301">
            <v>111100</v>
          </cell>
          <cell r="B301">
            <v>0</v>
          </cell>
          <cell r="C301">
            <v>0</v>
          </cell>
          <cell r="D301">
            <v>111100</v>
          </cell>
          <cell r="E301" t="str">
            <v>Fuel Gas System  cost or GPV</v>
          </cell>
          <cell r="F301">
            <v>0</v>
          </cell>
          <cell r="G301">
            <v>0</v>
          </cell>
          <cell r="H301">
            <v>0</v>
          </cell>
          <cell r="I301">
            <v>0</v>
          </cell>
        </row>
        <row r="302">
          <cell r="A302">
            <v>111110</v>
          </cell>
          <cell r="B302">
            <v>0</v>
          </cell>
          <cell r="C302">
            <v>0</v>
          </cell>
          <cell r="D302">
            <v>111110</v>
          </cell>
          <cell r="E302" t="str">
            <v>Diesel Oil System  cost or GPV</v>
          </cell>
          <cell r="F302">
            <v>0</v>
          </cell>
          <cell r="G302">
            <v>0</v>
          </cell>
          <cell r="H302">
            <v>0</v>
          </cell>
          <cell r="I302">
            <v>0</v>
          </cell>
        </row>
        <row r="303">
          <cell r="A303">
            <v>111120</v>
          </cell>
          <cell r="B303">
            <v>0</v>
          </cell>
          <cell r="C303">
            <v>0</v>
          </cell>
          <cell r="D303">
            <v>111120</v>
          </cell>
          <cell r="E303" t="str">
            <v>Town Water Storage Tanks  cost</v>
          </cell>
          <cell r="F303">
            <v>0</v>
          </cell>
          <cell r="G303">
            <v>0</v>
          </cell>
          <cell r="H303">
            <v>0</v>
          </cell>
          <cell r="I303">
            <v>0</v>
          </cell>
        </row>
        <row r="304">
          <cell r="A304">
            <v>111130</v>
          </cell>
          <cell r="B304">
            <v>0</v>
          </cell>
          <cell r="C304">
            <v>0</v>
          </cell>
          <cell r="D304">
            <v>111130</v>
          </cell>
          <cell r="E304" t="str">
            <v>Water Treatment System  cost o</v>
          </cell>
          <cell r="F304">
            <v>0</v>
          </cell>
          <cell r="G304">
            <v>0</v>
          </cell>
          <cell r="H304">
            <v>0</v>
          </cell>
          <cell r="I304">
            <v>0</v>
          </cell>
        </row>
        <row r="305">
          <cell r="A305">
            <v>111140</v>
          </cell>
          <cell r="B305">
            <v>0</v>
          </cell>
          <cell r="C305">
            <v>0</v>
          </cell>
          <cell r="D305">
            <v>111140</v>
          </cell>
          <cell r="E305" t="str">
            <v>Diesel Generators  cost or GPV</v>
          </cell>
          <cell r="F305">
            <v>0</v>
          </cell>
          <cell r="G305">
            <v>0</v>
          </cell>
          <cell r="H305">
            <v>0</v>
          </cell>
          <cell r="I305">
            <v>0</v>
          </cell>
        </row>
        <row r="306">
          <cell r="A306">
            <v>111150</v>
          </cell>
          <cell r="B306">
            <v>0</v>
          </cell>
          <cell r="C306">
            <v>0</v>
          </cell>
          <cell r="D306">
            <v>111150</v>
          </cell>
          <cell r="E306" t="str">
            <v>Compressed Air Station  cost o</v>
          </cell>
          <cell r="F306">
            <v>0</v>
          </cell>
          <cell r="G306">
            <v>0</v>
          </cell>
          <cell r="H306">
            <v>0</v>
          </cell>
          <cell r="I306">
            <v>0</v>
          </cell>
        </row>
        <row r="307">
          <cell r="A307">
            <v>111160</v>
          </cell>
          <cell r="B307">
            <v>0</v>
          </cell>
          <cell r="C307">
            <v>0</v>
          </cell>
          <cell r="D307">
            <v>111160</v>
          </cell>
          <cell r="E307" t="str">
            <v>Remineralisation &amp; CO2 Plant -</v>
          </cell>
          <cell r="F307">
            <v>0</v>
          </cell>
          <cell r="G307">
            <v>0</v>
          </cell>
          <cell r="H307">
            <v>0</v>
          </cell>
          <cell r="I307">
            <v>0</v>
          </cell>
        </row>
        <row r="308">
          <cell r="A308">
            <v>111170</v>
          </cell>
          <cell r="B308">
            <v>0</v>
          </cell>
          <cell r="C308">
            <v>0</v>
          </cell>
          <cell r="D308">
            <v>111170</v>
          </cell>
          <cell r="E308" t="str">
            <v>Chlorination Plant  cost or GP</v>
          </cell>
          <cell r="F308">
            <v>0</v>
          </cell>
          <cell r="G308">
            <v>0</v>
          </cell>
          <cell r="H308">
            <v>0</v>
          </cell>
          <cell r="I308">
            <v>0</v>
          </cell>
        </row>
        <row r="309">
          <cell r="A309">
            <v>111180</v>
          </cell>
          <cell r="B309">
            <v>0</v>
          </cell>
          <cell r="C309">
            <v>0</v>
          </cell>
          <cell r="D309">
            <v>111180</v>
          </cell>
          <cell r="E309" t="str">
            <v>Outfall System  cost or GPV</v>
          </cell>
          <cell r="F309">
            <v>0</v>
          </cell>
          <cell r="G309">
            <v>0</v>
          </cell>
          <cell r="H309">
            <v>0</v>
          </cell>
          <cell r="I309">
            <v>0</v>
          </cell>
        </row>
        <row r="310">
          <cell r="A310">
            <v>111190</v>
          </cell>
          <cell r="B310">
            <v>0</v>
          </cell>
          <cell r="C310">
            <v>0</v>
          </cell>
          <cell r="D310">
            <v>111190</v>
          </cell>
          <cell r="E310" t="str">
            <v>Tools  cost or GPV</v>
          </cell>
          <cell r="F310">
            <v>0</v>
          </cell>
          <cell r="G310">
            <v>0</v>
          </cell>
          <cell r="H310">
            <v>0</v>
          </cell>
          <cell r="I310">
            <v>0</v>
          </cell>
        </row>
        <row r="311">
          <cell r="A311">
            <v>111200</v>
          </cell>
          <cell r="B311">
            <v>0</v>
          </cell>
          <cell r="C311">
            <v>0</v>
          </cell>
          <cell r="D311">
            <v>111200</v>
          </cell>
          <cell r="E311" t="str">
            <v>Mobile Plant &amp; Equipment  cost</v>
          </cell>
          <cell r="F311">
            <v>0</v>
          </cell>
          <cell r="G311">
            <v>0</v>
          </cell>
          <cell r="H311">
            <v>0</v>
          </cell>
          <cell r="I311">
            <v>0</v>
          </cell>
        </row>
        <row r="312">
          <cell r="A312">
            <v>111210</v>
          </cell>
          <cell r="B312">
            <v>0</v>
          </cell>
          <cell r="C312">
            <v>0</v>
          </cell>
          <cell r="D312">
            <v>111210</v>
          </cell>
          <cell r="E312" t="str">
            <v>Meters cost or GPV</v>
          </cell>
          <cell r="F312">
            <v>0</v>
          </cell>
          <cell r="G312">
            <v>0</v>
          </cell>
          <cell r="H312">
            <v>0</v>
          </cell>
          <cell r="I312">
            <v>0</v>
          </cell>
        </row>
        <row r="313">
          <cell r="A313">
            <v>111400</v>
          </cell>
          <cell r="B313">
            <v>0</v>
          </cell>
          <cell r="C313">
            <v>0</v>
          </cell>
          <cell r="D313">
            <v>111400</v>
          </cell>
          <cell r="E313" t="str">
            <v>Power Transmission Facilities</v>
          </cell>
          <cell r="F313">
            <v>0</v>
          </cell>
          <cell r="G313">
            <v>0</v>
          </cell>
          <cell r="H313">
            <v>0</v>
          </cell>
          <cell r="I313">
            <v>0</v>
          </cell>
        </row>
        <row r="314">
          <cell r="A314">
            <v>111410</v>
          </cell>
          <cell r="B314">
            <v>0</v>
          </cell>
          <cell r="C314">
            <v>0</v>
          </cell>
          <cell r="D314">
            <v>111410</v>
          </cell>
          <cell r="E314" t="str">
            <v>Substations  cost or GPV</v>
          </cell>
          <cell r="F314">
            <v>0</v>
          </cell>
          <cell r="G314">
            <v>0</v>
          </cell>
          <cell r="H314">
            <v>0</v>
          </cell>
          <cell r="I314">
            <v>0</v>
          </cell>
        </row>
        <row r="315">
          <cell r="A315">
            <v>111411</v>
          </cell>
          <cell r="B315">
            <v>0</v>
          </cell>
          <cell r="C315">
            <v>0</v>
          </cell>
          <cell r="D315">
            <v>111411</v>
          </cell>
          <cell r="E315" t="str">
            <v>400 KV substation - cost or GP</v>
          </cell>
          <cell r="F315">
            <v>0</v>
          </cell>
          <cell r="G315">
            <v>0</v>
          </cell>
          <cell r="H315">
            <v>0</v>
          </cell>
          <cell r="I315">
            <v>0</v>
          </cell>
        </row>
        <row r="316">
          <cell r="A316">
            <v>111412</v>
          </cell>
          <cell r="B316">
            <v>0</v>
          </cell>
          <cell r="C316">
            <v>0</v>
          </cell>
          <cell r="D316">
            <v>111412</v>
          </cell>
          <cell r="E316" t="str">
            <v>220 KV substation  cost or GPV</v>
          </cell>
          <cell r="F316">
            <v>0</v>
          </cell>
          <cell r="G316">
            <v>0</v>
          </cell>
          <cell r="H316">
            <v>0</v>
          </cell>
          <cell r="I316">
            <v>0</v>
          </cell>
        </row>
        <row r="317">
          <cell r="A317">
            <v>111413</v>
          </cell>
          <cell r="B317">
            <v>0</v>
          </cell>
          <cell r="C317">
            <v>0</v>
          </cell>
          <cell r="D317">
            <v>111413</v>
          </cell>
          <cell r="E317" t="str">
            <v>132 KV substation  cost or GPV</v>
          </cell>
          <cell r="F317">
            <v>0</v>
          </cell>
          <cell r="G317">
            <v>0</v>
          </cell>
          <cell r="H317">
            <v>0</v>
          </cell>
          <cell r="I317">
            <v>0</v>
          </cell>
        </row>
        <row r="318">
          <cell r="A318">
            <v>111420</v>
          </cell>
          <cell r="B318">
            <v>0</v>
          </cell>
          <cell r="C318">
            <v>0</v>
          </cell>
          <cell r="D318">
            <v>111420</v>
          </cell>
          <cell r="E318" t="str">
            <v>OHL  cost or GPV</v>
          </cell>
          <cell r="F318">
            <v>0</v>
          </cell>
          <cell r="G318">
            <v>0</v>
          </cell>
          <cell r="H318">
            <v>0</v>
          </cell>
          <cell r="I318">
            <v>0</v>
          </cell>
        </row>
        <row r="319">
          <cell r="A319">
            <v>111421</v>
          </cell>
          <cell r="B319">
            <v>0</v>
          </cell>
          <cell r="C319">
            <v>0</v>
          </cell>
          <cell r="D319">
            <v>111421</v>
          </cell>
          <cell r="E319" t="str">
            <v>400 KV OHL  cost or GPV</v>
          </cell>
          <cell r="F319">
            <v>0</v>
          </cell>
          <cell r="G319">
            <v>0</v>
          </cell>
          <cell r="H319">
            <v>0</v>
          </cell>
          <cell r="I319">
            <v>0</v>
          </cell>
        </row>
        <row r="320">
          <cell r="A320">
            <v>111422</v>
          </cell>
          <cell r="B320">
            <v>0</v>
          </cell>
          <cell r="C320">
            <v>0</v>
          </cell>
          <cell r="D320">
            <v>111422</v>
          </cell>
          <cell r="E320" t="str">
            <v>220 KV OHL  cost or GPV</v>
          </cell>
          <cell r="F320">
            <v>0</v>
          </cell>
          <cell r="G320">
            <v>0</v>
          </cell>
          <cell r="H320">
            <v>0</v>
          </cell>
          <cell r="I320">
            <v>0</v>
          </cell>
        </row>
        <row r="321">
          <cell r="A321">
            <v>111423</v>
          </cell>
          <cell r="B321">
            <v>0</v>
          </cell>
          <cell r="C321">
            <v>0</v>
          </cell>
          <cell r="D321">
            <v>111423</v>
          </cell>
          <cell r="E321" t="str">
            <v>132 KV OHL  cost or GPV</v>
          </cell>
          <cell r="F321">
            <v>0</v>
          </cell>
          <cell r="G321">
            <v>0</v>
          </cell>
          <cell r="H321">
            <v>0</v>
          </cell>
          <cell r="I321">
            <v>0</v>
          </cell>
        </row>
        <row r="322">
          <cell r="A322">
            <v>111430</v>
          </cell>
          <cell r="B322">
            <v>0</v>
          </cell>
          <cell r="C322">
            <v>0</v>
          </cell>
          <cell r="D322">
            <v>111430</v>
          </cell>
          <cell r="E322" t="str">
            <v>U/G Cables  cost or GPV</v>
          </cell>
          <cell r="F322">
            <v>0</v>
          </cell>
          <cell r="G322">
            <v>0</v>
          </cell>
          <cell r="H322">
            <v>0</v>
          </cell>
          <cell r="I322">
            <v>0</v>
          </cell>
        </row>
        <row r="323">
          <cell r="A323">
            <v>111431</v>
          </cell>
          <cell r="B323">
            <v>0</v>
          </cell>
          <cell r="C323">
            <v>0</v>
          </cell>
          <cell r="D323">
            <v>111431</v>
          </cell>
          <cell r="E323" t="str">
            <v>U/G Cables 132 KV Oilfields  c</v>
          </cell>
          <cell r="F323">
            <v>0</v>
          </cell>
          <cell r="G323">
            <v>0</v>
          </cell>
          <cell r="H323">
            <v>0</v>
          </cell>
          <cell r="I323">
            <v>0</v>
          </cell>
        </row>
        <row r="324">
          <cell r="A324">
            <v>111432</v>
          </cell>
          <cell r="B324">
            <v>0</v>
          </cell>
          <cell r="C324">
            <v>0</v>
          </cell>
          <cell r="D324">
            <v>111432</v>
          </cell>
          <cell r="E324" t="str">
            <v>U/G Cables 132 KV XLBE  cost o</v>
          </cell>
          <cell r="F324">
            <v>0</v>
          </cell>
          <cell r="G324">
            <v>0</v>
          </cell>
          <cell r="H324">
            <v>0</v>
          </cell>
          <cell r="I324">
            <v>0</v>
          </cell>
        </row>
        <row r="325">
          <cell r="A325">
            <v>111433</v>
          </cell>
          <cell r="B325">
            <v>0</v>
          </cell>
          <cell r="C325">
            <v>0</v>
          </cell>
          <cell r="D325">
            <v>111433</v>
          </cell>
          <cell r="E325" t="str">
            <v>U/G Cables 220 KV - cost or GP</v>
          </cell>
          <cell r="F325">
            <v>0</v>
          </cell>
          <cell r="G325">
            <v>0</v>
          </cell>
          <cell r="H325">
            <v>0</v>
          </cell>
          <cell r="I325">
            <v>0</v>
          </cell>
        </row>
        <row r="326">
          <cell r="A326">
            <v>111500</v>
          </cell>
          <cell r="B326">
            <v>0</v>
          </cell>
          <cell r="C326">
            <v>0</v>
          </cell>
          <cell r="D326">
            <v>111500</v>
          </cell>
          <cell r="E326" t="str">
            <v>Water Transmission Facilities</v>
          </cell>
          <cell r="F326">
            <v>0</v>
          </cell>
          <cell r="G326">
            <v>0</v>
          </cell>
          <cell r="H326">
            <v>0</v>
          </cell>
          <cell r="I326">
            <v>0</v>
          </cell>
        </row>
        <row r="327">
          <cell r="A327">
            <v>111510</v>
          </cell>
          <cell r="B327">
            <v>0</v>
          </cell>
          <cell r="C327">
            <v>0</v>
          </cell>
          <cell r="D327">
            <v>111510</v>
          </cell>
          <cell r="E327" t="str">
            <v>Pumping stations  cost or GPV</v>
          </cell>
          <cell r="F327">
            <v>0</v>
          </cell>
          <cell r="G327">
            <v>0</v>
          </cell>
          <cell r="H327">
            <v>0</v>
          </cell>
          <cell r="I327">
            <v>0</v>
          </cell>
        </row>
        <row r="328">
          <cell r="A328">
            <v>111511</v>
          </cell>
          <cell r="B328">
            <v>0</v>
          </cell>
          <cell r="C328">
            <v>0</v>
          </cell>
          <cell r="D328">
            <v>111511</v>
          </cell>
          <cell r="E328" t="str">
            <v>Pumping stations elec/mechl -</v>
          </cell>
          <cell r="F328">
            <v>0</v>
          </cell>
          <cell r="G328">
            <v>0</v>
          </cell>
          <cell r="H328">
            <v>0</v>
          </cell>
          <cell r="I328">
            <v>0</v>
          </cell>
        </row>
        <row r="329">
          <cell r="A329">
            <v>111512</v>
          </cell>
          <cell r="B329">
            <v>0</v>
          </cell>
          <cell r="C329">
            <v>0</v>
          </cell>
          <cell r="D329">
            <v>111512</v>
          </cell>
          <cell r="E329" t="str">
            <v>Pumping stations civil - cost</v>
          </cell>
          <cell r="F329">
            <v>0</v>
          </cell>
          <cell r="G329">
            <v>0</v>
          </cell>
          <cell r="H329">
            <v>0</v>
          </cell>
          <cell r="I329">
            <v>0</v>
          </cell>
        </row>
        <row r="330">
          <cell r="A330">
            <v>111520</v>
          </cell>
          <cell r="B330">
            <v>0</v>
          </cell>
          <cell r="C330">
            <v>0</v>
          </cell>
          <cell r="D330">
            <v>111520</v>
          </cell>
          <cell r="E330" t="str">
            <v>Pipelines  cost or GPV</v>
          </cell>
          <cell r="F330">
            <v>0</v>
          </cell>
          <cell r="G330">
            <v>0</v>
          </cell>
          <cell r="H330">
            <v>0</v>
          </cell>
          <cell r="I330">
            <v>0</v>
          </cell>
        </row>
        <row r="331">
          <cell r="A331">
            <v>111521</v>
          </cell>
          <cell r="B331">
            <v>0</v>
          </cell>
          <cell r="C331">
            <v>0</v>
          </cell>
          <cell r="D331">
            <v>111521</v>
          </cell>
          <cell r="E331" t="str">
            <v>1200CS Pipelines - cost or GPV</v>
          </cell>
          <cell r="F331">
            <v>0</v>
          </cell>
          <cell r="G331">
            <v>0</v>
          </cell>
          <cell r="H331">
            <v>0</v>
          </cell>
          <cell r="I331">
            <v>0</v>
          </cell>
        </row>
        <row r="332">
          <cell r="A332">
            <v>111522</v>
          </cell>
          <cell r="B332">
            <v>0</v>
          </cell>
          <cell r="C332">
            <v>0</v>
          </cell>
          <cell r="D332">
            <v>111522</v>
          </cell>
          <cell r="E332" t="str">
            <v>1200DI Pipelines - cost or GPV</v>
          </cell>
          <cell r="F332">
            <v>0</v>
          </cell>
          <cell r="G332">
            <v>0</v>
          </cell>
          <cell r="H332">
            <v>0</v>
          </cell>
          <cell r="I332">
            <v>0</v>
          </cell>
        </row>
        <row r="333">
          <cell r="A333">
            <v>111523</v>
          </cell>
          <cell r="B333">
            <v>0</v>
          </cell>
          <cell r="C333">
            <v>0</v>
          </cell>
          <cell r="D333">
            <v>111523</v>
          </cell>
          <cell r="E333" t="str">
            <v>900CS Pipelines - cost or GPV</v>
          </cell>
          <cell r="F333">
            <v>0</v>
          </cell>
          <cell r="G333">
            <v>0</v>
          </cell>
          <cell r="H333">
            <v>0</v>
          </cell>
          <cell r="I333">
            <v>0</v>
          </cell>
        </row>
        <row r="334">
          <cell r="A334">
            <v>111524</v>
          </cell>
          <cell r="B334">
            <v>0</v>
          </cell>
          <cell r="C334">
            <v>0</v>
          </cell>
          <cell r="D334">
            <v>111524</v>
          </cell>
          <cell r="E334" t="str">
            <v>800GRP Pipelines - cost or GPV</v>
          </cell>
          <cell r="F334">
            <v>0</v>
          </cell>
          <cell r="G334">
            <v>0</v>
          </cell>
          <cell r="H334">
            <v>0</v>
          </cell>
          <cell r="I334">
            <v>0</v>
          </cell>
        </row>
        <row r="335">
          <cell r="A335">
            <v>111525</v>
          </cell>
          <cell r="B335">
            <v>0</v>
          </cell>
          <cell r="C335">
            <v>0</v>
          </cell>
          <cell r="D335">
            <v>111525</v>
          </cell>
          <cell r="E335" t="str">
            <v>600DI Pipelines - cost or GPV</v>
          </cell>
          <cell r="F335">
            <v>0</v>
          </cell>
          <cell r="G335">
            <v>0</v>
          </cell>
          <cell r="H335">
            <v>0</v>
          </cell>
          <cell r="I335">
            <v>0</v>
          </cell>
        </row>
        <row r="336">
          <cell r="A336">
            <v>111526</v>
          </cell>
          <cell r="B336">
            <v>0</v>
          </cell>
          <cell r="C336">
            <v>0</v>
          </cell>
          <cell r="D336">
            <v>111526</v>
          </cell>
          <cell r="E336" t="str">
            <v>Capitalised valves  cost or GP</v>
          </cell>
          <cell r="F336">
            <v>0</v>
          </cell>
          <cell r="G336">
            <v>0</v>
          </cell>
          <cell r="H336">
            <v>0</v>
          </cell>
          <cell r="I336">
            <v>0</v>
          </cell>
        </row>
        <row r="337">
          <cell r="A337">
            <v>111600</v>
          </cell>
          <cell r="B337">
            <v>0</v>
          </cell>
          <cell r="C337">
            <v>0</v>
          </cell>
          <cell r="D337">
            <v>111600</v>
          </cell>
          <cell r="E337" t="str">
            <v>Network Management Facilities</v>
          </cell>
          <cell r="F337">
            <v>0</v>
          </cell>
          <cell r="G337">
            <v>0</v>
          </cell>
          <cell r="H337">
            <v>0</v>
          </cell>
          <cell r="I337">
            <v>0</v>
          </cell>
        </row>
        <row r="338">
          <cell r="A338">
            <v>111610</v>
          </cell>
          <cell r="B338">
            <v>0</v>
          </cell>
          <cell r="C338">
            <v>0</v>
          </cell>
          <cell r="D338">
            <v>111610</v>
          </cell>
          <cell r="E338" t="str">
            <v>Network Management - cost or G</v>
          </cell>
          <cell r="F338">
            <v>0</v>
          </cell>
          <cell r="G338">
            <v>0</v>
          </cell>
          <cell r="H338">
            <v>0</v>
          </cell>
          <cell r="I338">
            <v>0</v>
          </cell>
        </row>
        <row r="339">
          <cell r="A339">
            <v>111611</v>
          </cell>
          <cell r="B339">
            <v>0</v>
          </cell>
          <cell r="C339">
            <v>0</v>
          </cell>
          <cell r="D339">
            <v>111611</v>
          </cell>
          <cell r="E339" t="str">
            <v>Network Control Centre - cost</v>
          </cell>
          <cell r="F339">
            <v>0</v>
          </cell>
          <cell r="G339">
            <v>0</v>
          </cell>
          <cell r="H339">
            <v>0</v>
          </cell>
          <cell r="I339">
            <v>0</v>
          </cell>
        </row>
        <row r="340">
          <cell r="A340">
            <v>111612</v>
          </cell>
          <cell r="B340">
            <v>0</v>
          </cell>
          <cell r="C340">
            <v>0</v>
          </cell>
          <cell r="D340">
            <v>111612</v>
          </cell>
          <cell r="E340" t="str">
            <v>Telecommunications System  cos</v>
          </cell>
          <cell r="F340">
            <v>0</v>
          </cell>
          <cell r="G340">
            <v>0</v>
          </cell>
          <cell r="H340">
            <v>0</v>
          </cell>
          <cell r="I340">
            <v>0</v>
          </cell>
        </row>
        <row r="341">
          <cell r="A341">
            <v>111613</v>
          </cell>
          <cell r="B341">
            <v>0</v>
          </cell>
          <cell r="C341">
            <v>0</v>
          </cell>
          <cell r="D341">
            <v>111613</v>
          </cell>
          <cell r="E341" t="str">
            <v>Telecontrol System  cost or GP</v>
          </cell>
          <cell r="F341">
            <v>0</v>
          </cell>
          <cell r="G341">
            <v>0</v>
          </cell>
          <cell r="H341">
            <v>0</v>
          </cell>
          <cell r="I341">
            <v>0</v>
          </cell>
        </row>
        <row r="342">
          <cell r="A342">
            <v>111710</v>
          </cell>
          <cell r="B342">
            <v>0</v>
          </cell>
          <cell r="C342">
            <v>0</v>
          </cell>
          <cell r="D342">
            <v>111710</v>
          </cell>
          <cell r="E342" t="str">
            <v>Plant Spares</v>
          </cell>
          <cell r="F342">
            <v>0</v>
          </cell>
          <cell r="G342">
            <v>0</v>
          </cell>
          <cell r="H342">
            <v>0</v>
          </cell>
          <cell r="I342">
            <v>0</v>
          </cell>
        </row>
        <row r="343">
          <cell r="A343">
            <v>111711</v>
          </cell>
          <cell r="B343">
            <v>0</v>
          </cell>
          <cell r="C343">
            <v>0</v>
          </cell>
          <cell r="D343">
            <v>111711</v>
          </cell>
          <cell r="E343" t="str">
            <v>Plant Spares  cost</v>
          </cell>
          <cell r="F343">
            <v>0</v>
          </cell>
          <cell r="G343">
            <v>0</v>
          </cell>
          <cell r="H343">
            <v>0</v>
          </cell>
          <cell r="I343">
            <v>0</v>
          </cell>
        </row>
        <row r="344">
          <cell r="A344">
            <v>111712</v>
          </cell>
          <cell r="B344">
            <v>0</v>
          </cell>
          <cell r="C344">
            <v>0</v>
          </cell>
          <cell r="D344">
            <v>111712</v>
          </cell>
          <cell r="E344" t="str">
            <v>Provision for Obsolete Plant S</v>
          </cell>
          <cell r="F344">
            <v>0</v>
          </cell>
          <cell r="G344">
            <v>0</v>
          </cell>
          <cell r="H344">
            <v>0</v>
          </cell>
          <cell r="I344">
            <v>0</v>
          </cell>
        </row>
        <row r="345">
          <cell r="A345">
            <v>111713</v>
          </cell>
          <cell r="B345">
            <v>0</v>
          </cell>
          <cell r="C345">
            <v>0</v>
          </cell>
          <cell r="D345">
            <v>111713</v>
          </cell>
          <cell r="E345" t="str">
            <v>Provision for Damaged Plant Sp</v>
          </cell>
          <cell r="F345">
            <v>0</v>
          </cell>
          <cell r="G345">
            <v>0</v>
          </cell>
          <cell r="H345">
            <v>0</v>
          </cell>
          <cell r="I345">
            <v>0</v>
          </cell>
        </row>
        <row r="346">
          <cell r="A346">
            <v>111714</v>
          </cell>
          <cell r="B346">
            <v>0</v>
          </cell>
          <cell r="C346">
            <v>0</v>
          </cell>
          <cell r="D346">
            <v>111714</v>
          </cell>
          <cell r="E346" t="str">
            <v>Provision for Plant Spares no</v>
          </cell>
          <cell r="F346">
            <v>0</v>
          </cell>
          <cell r="G346">
            <v>0</v>
          </cell>
          <cell r="H346">
            <v>0</v>
          </cell>
          <cell r="I346">
            <v>0</v>
          </cell>
        </row>
        <row r="347">
          <cell r="A347">
            <v>111715</v>
          </cell>
          <cell r="B347">
            <v>0</v>
          </cell>
          <cell r="C347">
            <v>0</v>
          </cell>
          <cell r="D347">
            <v>111715</v>
          </cell>
          <cell r="E347" t="str">
            <v>General Provision for Plant Sp</v>
          </cell>
          <cell r="F347">
            <v>0</v>
          </cell>
          <cell r="G347">
            <v>0</v>
          </cell>
          <cell r="H347">
            <v>0</v>
          </cell>
          <cell r="I347">
            <v>0</v>
          </cell>
        </row>
        <row r="349">
          <cell r="B349">
            <v>0</v>
          </cell>
          <cell r="C349">
            <v>0</v>
          </cell>
          <cell r="E349" t="str">
            <v>Total For Plant &amp; Equipment</v>
          </cell>
          <cell r="F349">
            <v>0</v>
          </cell>
          <cell r="G349">
            <v>0</v>
          </cell>
          <cell r="H349">
            <v>0</v>
          </cell>
          <cell r="I349">
            <v>0</v>
          </cell>
        </row>
        <row r="351">
          <cell r="A351">
            <v>112000</v>
          </cell>
          <cell r="D351">
            <v>112000</v>
          </cell>
          <cell r="E351" t="str">
            <v>Land and Buildings  cost or GP</v>
          </cell>
        </row>
        <row r="352">
          <cell r="A352">
            <v>112010</v>
          </cell>
          <cell r="B352">
            <v>0</v>
          </cell>
          <cell r="C352">
            <v>0</v>
          </cell>
          <cell r="D352">
            <v>112010</v>
          </cell>
          <cell r="E352" t="str">
            <v>Leasehold Land  cost or GPV</v>
          </cell>
          <cell r="F352">
            <v>0</v>
          </cell>
          <cell r="G352">
            <v>0</v>
          </cell>
          <cell r="H352">
            <v>0</v>
          </cell>
          <cell r="I352">
            <v>0</v>
          </cell>
        </row>
        <row r="353">
          <cell r="A353">
            <v>112020</v>
          </cell>
          <cell r="B353">
            <v>0</v>
          </cell>
          <cell r="C353">
            <v>0</v>
          </cell>
          <cell r="D353">
            <v>112020</v>
          </cell>
          <cell r="E353" t="str">
            <v>Process buildings  cost or GPV</v>
          </cell>
          <cell r="F353">
            <v>0</v>
          </cell>
          <cell r="G353">
            <v>0</v>
          </cell>
          <cell r="H353">
            <v>0</v>
          </cell>
          <cell r="I353">
            <v>0</v>
          </cell>
        </row>
        <row r="354">
          <cell r="A354">
            <v>112030</v>
          </cell>
          <cell r="B354">
            <v>0</v>
          </cell>
          <cell r="C354">
            <v>0</v>
          </cell>
          <cell r="D354">
            <v>112030</v>
          </cell>
          <cell r="E354" t="str">
            <v>Non-Process buildings  cost or</v>
          </cell>
          <cell r="F354">
            <v>0</v>
          </cell>
          <cell r="G354">
            <v>0</v>
          </cell>
          <cell r="H354">
            <v>0</v>
          </cell>
          <cell r="I354">
            <v>0</v>
          </cell>
        </row>
        <row r="356">
          <cell r="B356">
            <v>0</v>
          </cell>
          <cell r="C356">
            <v>0</v>
          </cell>
          <cell r="E356" t="str">
            <v>Total for Land &amp; Building</v>
          </cell>
          <cell r="F356">
            <v>0</v>
          </cell>
          <cell r="G356">
            <v>0</v>
          </cell>
          <cell r="H356">
            <v>0</v>
          </cell>
          <cell r="I356">
            <v>0</v>
          </cell>
        </row>
        <row r="358">
          <cell r="A358">
            <v>113000</v>
          </cell>
          <cell r="D358">
            <v>113000</v>
          </cell>
          <cell r="E358" t="str">
            <v>Motor Vehicles  cost or GPV</v>
          </cell>
        </row>
        <row r="359">
          <cell r="A359">
            <v>113010</v>
          </cell>
          <cell r="B359">
            <v>1910000</v>
          </cell>
          <cell r="C359">
            <v>1910000</v>
          </cell>
          <cell r="D359">
            <v>113010</v>
          </cell>
          <cell r="E359" t="str">
            <v>Passenger Vehicles  cost or GP</v>
          </cell>
          <cell r="F359">
            <v>658000</v>
          </cell>
          <cell r="G359">
            <v>12300</v>
          </cell>
          <cell r="H359">
            <v>670300</v>
          </cell>
          <cell r="I359">
            <v>0</v>
          </cell>
        </row>
        <row r="360">
          <cell r="A360">
            <v>113020</v>
          </cell>
          <cell r="B360">
            <v>0</v>
          </cell>
          <cell r="C360">
            <v>0</v>
          </cell>
          <cell r="D360">
            <v>113020</v>
          </cell>
          <cell r="E360" t="str">
            <v>Commercial Vehicles  cost or G</v>
          </cell>
          <cell r="F360">
            <v>0</v>
          </cell>
          <cell r="G360">
            <v>0</v>
          </cell>
          <cell r="H360">
            <v>0</v>
          </cell>
          <cell r="I360">
            <v>0</v>
          </cell>
        </row>
        <row r="362">
          <cell r="B362">
            <v>1910000</v>
          </cell>
          <cell r="C362">
            <v>1910000</v>
          </cell>
          <cell r="E362" t="str">
            <v>Total For Motor Vehicles</v>
          </cell>
          <cell r="F362">
            <v>658000</v>
          </cell>
          <cell r="G362">
            <v>12300</v>
          </cell>
          <cell r="H362">
            <v>670300</v>
          </cell>
          <cell r="I362">
            <v>0</v>
          </cell>
        </row>
        <row r="364">
          <cell r="A364">
            <v>114000</v>
          </cell>
          <cell r="D364">
            <v>114000</v>
          </cell>
          <cell r="E364" t="str">
            <v>IT and Comms  cost or GPV</v>
          </cell>
        </row>
        <row r="365">
          <cell r="A365">
            <v>114010</v>
          </cell>
          <cell r="B365">
            <v>19717000</v>
          </cell>
          <cell r="C365">
            <v>19717000</v>
          </cell>
          <cell r="D365">
            <v>114010</v>
          </cell>
          <cell r="E365" t="str">
            <v>Computer Equipt  cost or GPV</v>
          </cell>
          <cell r="F365">
            <v>182175.71</v>
          </cell>
          <cell r="G365">
            <v>550000</v>
          </cell>
          <cell r="H365">
            <v>732175.71</v>
          </cell>
          <cell r="I365">
            <v>12550000</v>
          </cell>
        </row>
        <row r="366">
          <cell r="A366">
            <v>114020</v>
          </cell>
          <cell r="B366">
            <v>19663000</v>
          </cell>
          <cell r="C366">
            <v>19663000</v>
          </cell>
          <cell r="D366">
            <v>114020</v>
          </cell>
          <cell r="E366" t="str">
            <v>Computer Software  cost or GPV</v>
          </cell>
          <cell r="F366">
            <v>18366.889999999665</v>
          </cell>
          <cell r="G366">
            <v>250000</v>
          </cell>
          <cell r="H366">
            <v>268366.88999999966</v>
          </cell>
          <cell r="I366">
            <v>40175000</v>
          </cell>
        </row>
        <row r="367">
          <cell r="A367">
            <v>114030</v>
          </cell>
          <cell r="B367">
            <v>1918000</v>
          </cell>
          <cell r="C367">
            <v>1918000</v>
          </cell>
          <cell r="D367">
            <v>114030</v>
          </cell>
          <cell r="E367" t="str">
            <v>IT Network Infrastructure  cos</v>
          </cell>
          <cell r="F367">
            <v>74630</v>
          </cell>
          <cell r="G367">
            <v>36640</v>
          </cell>
          <cell r="H367">
            <v>111270</v>
          </cell>
          <cell r="I367">
            <v>1150000</v>
          </cell>
        </row>
        <row r="368">
          <cell r="A368">
            <v>114040</v>
          </cell>
          <cell r="B368">
            <v>0</v>
          </cell>
          <cell r="C368">
            <v>0</v>
          </cell>
          <cell r="D368">
            <v>114040</v>
          </cell>
          <cell r="E368" t="str">
            <v>Radios  cost or GPV</v>
          </cell>
          <cell r="F368">
            <v>0</v>
          </cell>
          <cell r="G368">
            <v>0</v>
          </cell>
          <cell r="H368">
            <v>0</v>
          </cell>
          <cell r="I368">
            <v>0</v>
          </cell>
        </row>
        <row r="369">
          <cell r="A369">
            <v>114050</v>
          </cell>
          <cell r="B369">
            <v>0</v>
          </cell>
          <cell r="C369">
            <v>0</v>
          </cell>
          <cell r="D369">
            <v>114050</v>
          </cell>
          <cell r="E369" t="str">
            <v>Telecoms  cost or GPV</v>
          </cell>
          <cell r="F369">
            <v>27185</v>
          </cell>
          <cell r="G369">
            <v>7460</v>
          </cell>
          <cell r="H369">
            <v>34645</v>
          </cell>
          <cell r="I369">
            <v>250000</v>
          </cell>
        </row>
        <row r="370">
          <cell r="A370">
            <v>114060</v>
          </cell>
          <cell r="B370">
            <v>0</v>
          </cell>
          <cell r="C370">
            <v>0</v>
          </cell>
          <cell r="D370">
            <v>114060</v>
          </cell>
          <cell r="E370" t="str">
            <v>Security Systems - cost or GPV</v>
          </cell>
          <cell r="F370">
            <v>0</v>
          </cell>
          <cell r="G370">
            <v>7500</v>
          </cell>
          <cell r="H370">
            <v>7500</v>
          </cell>
          <cell r="I370">
            <v>45000</v>
          </cell>
        </row>
        <row r="372">
          <cell r="B372">
            <v>41298000</v>
          </cell>
          <cell r="C372">
            <v>41298000</v>
          </cell>
          <cell r="E372" t="str">
            <v>Total For IT &amp; Computers</v>
          </cell>
          <cell r="F372">
            <v>302357.59999999963</v>
          </cell>
          <cell r="G372">
            <v>851600</v>
          </cell>
          <cell r="H372">
            <v>1153957.5999999996</v>
          </cell>
          <cell r="I372">
            <v>54170000</v>
          </cell>
        </row>
        <row r="374">
          <cell r="A374">
            <v>115000</v>
          </cell>
          <cell r="D374">
            <v>115000</v>
          </cell>
          <cell r="E374" t="str">
            <v>Furniture &amp; Office equiment co</v>
          </cell>
        </row>
        <row r="375">
          <cell r="A375">
            <v>115010</v>
          </cell>
          <cell r="B375">
            <v>2000000</v>
          </cell>
          <cell r="C375">
            <v>2000000</v>
          </cell>
          <cell r="D375">
            <v>115010</v>
          </cell>
          <cell r="E375" t="str">
            <v>Furniture &amp; Fittings  cost or</v>
          </cell>
          <cell r="F375">
            <v>331392</v>
          </cell>
          <cell r="G375">
            <v>115284</v>
          </cell>
          <cell r="H375">
            <v>446676</v>
          </cell>
          <cell r="I375">
            <v>0</v>
          </cell>
        </row>
        <row r="376">
          <cell r="A376">
            <v>115020</v>
          </cell>
          <cell r="B376">
            <v>1000000</v>
          </cell>
          <cell r="C376">
            <v>1000000</v>
          </cell>
          <cell r="D376">
            <v>115020</v>
          </cell>
          <cell r="E376" t="str">
            <v>Office equipment cost or GPV</v>
          </cell>
          <cell r="F376">
            <v>57868</v>
          </cell>
          <cell r="G376">
            <v>10700</v>
          </cell>
          <cell r="H376">
            <v>68568</v>
          </cell>
          <cell r="I376">
            <v>250000</v>
          </cell>
        </row>
        <row r="377">
          <cell r="A377">
            <v>115500</v>
          </cell>
          <cell r="B377">
            <v>0</v>
          </cell>
          <cell r="C377">
            <v>0</v>
          </cell>
          <cell r="D377">
            <v>115500</v>
          </cell>
          <cell r="E377" t="str">
            <v>ADWEA Club Equipment- cost or</v>
          </cell>
          <cell r="F377">
            <v>0</v>
          </cell>
          <cell r="G377">
            <v>0</v>
          </cell>
          <cell r="H377">
            <v>0</v>
          </cell>
          <cell r="I377">
            <v>0</v>
          </cell>
        </row>
        <row r="378">
          <cell r="A378">
            <v>115510</v>
          </cell>
          <cell r="B378">
            <v>0</v>
          </cell>
          <cell r="C378">
            <v>0</v>
          </cell>
          <cell r="D378">
            <v>115510</v>
          </cell>
          <cell r="E378" t="str">
            <v>Swimming Pool Equipment- cost</v>
          </cell>
          <cell r="F378">
            <v>0</v>
          </cell>
          <cell r="G378">
            <v>0</v>
          </cell>
          <cell r="H378">
            <v>0</v>
          </cell>
          <cell r="I378">
            <v>0</v>
          </cell>
        </row>
        <row r="379">
          <cell r="A379">
            <v>115520</v>
          </cell>
          <cell r="B379">
            <v>0</v>
          </cell>
          <cell r="C379">
            <v>0</v>
          </cell>
          <cell r="D379">
            <v>115520</v>
          </cell>
          <cell r="E379" t="str">
            <v>GYM Equipment - cost or GPV</v>
          </cell>
          <cell r="F379">
            <v>0</v>
          </cell>
          <cell r="G379">
            <v>0</v>
          </cell>
          <cell r="H379">
            <v>0</v>
          </cell>
          <cell r="I379">
            <v>0</v>
          </cell>
        </row>
        <row r="380">
          <cell r="A380">
            <v>115530</v>
          </cell>
          <cell r="B380">
            <v>0</v>
          </cell>
          <cell r="C380">
            <v>0</v>
          </cell>
          <cell r="D380">
            <v>115530</v>
          </cell>
          <cell r="E380" t="str">
            <v>SPA Equipment- cost or GPV</v>
          </cell>
          <cell r="F380">
            <v>0</v>
          </cell>
          <cell r="G380">
            <v>0</v>
          </cell>
          <cell r="H380">
            <v>0</v>
          </cell>
          <cell r="I380">
            <v>0</v>
          </cell>
        </row>
        <row r="381">
          <cell r="A381">
            <v>115540</v>
          </cell>
          <cell r="B381">
            <v>0</v>
          </cell>
          <cell r="C381">
            <v>0</v>
          </cell>
          <cell r="D381">
            <v>115540</v>
          </cell>
          <cell r="E381" t="str">
            <v>Stadium Equipment- cost or GPV</v>
          </cell>
          <cell r="F381">
            <v>0</v>
          </cell>
          <cell r="G381">
            <v>0</v>
          </cell>
          <cell r="H381">
            <v>0</v>
          </cell>
          <cell r="I381">
            <v>0</v>
          </cell>
        </row>
        <row r="382">
          <cell r="A382">
            <v>115550</v>
          </cell>
          <cell r="B382">
            <v>0</v>
          </cell>
          <cell r="C382">
            <v>0</v>
          </cell>
          <cell r="D382">
            <v>115550</v>
          </cell>
          <cell r="E382" t="str">
            <v>Other equipment- cost or GPV</v>
          </cell>
          <cell r="F382">
            <v>0</v>
          </cell>
          <cell r="G382">
            <v>0</v>
          </cell>
          <cell r="H382">
            <v>0</v>
          </cell>
          <cell r="I382">
            <v>0</v>
          </cell>
        </row>
        <row r="384">
          <cell r="B384">
            <v>3000000</v>
          </cell>
          <cell r="C384">
            <v>3000000</v>
          </cell>
          <cell r="E384" t="str">
            <v>Total For Furniture &amp; Office Equip.</v>
          </cell>
          <cell r="F384">
            <v>389260</v>
          </cell>
          <cell r="G384">
            <v>125984</v>
          </cell>
          <cell r="H384">
            <v>515244</v>
          </cell>
          <cell r="I384">
            <v>250000</v>
          </cell>
        </row>
        <row r="386">
          <cell r="D386">
            <v>116000</v>
          </cell>
          <cell r="E386" t="str">
            <v>Capital Work in Progress</v>
          </cell>
        </row>
        <row r="387">
          <cell r="A387">
            <v>116010</v>
          </cell>
          <cell r="B387">
            <v>0</v>
          </cell>
          <cell r="C387">
            <v>0</v>
          </cell>
          <cell r="D387">
            <v>116010</v>
          </cell>
          <cell r="E387" t="str">
            <v>Capital Work in Progress</v>
          </cell>
          <cell r="F387">
            <v>0</v>
          </cell>
          <cell r="G387">
            <v>0</v>
          </cell>
          <cell r="H387">
            <v>0</v>
          </cell>
          <cell r="I387">
            <v>0</v>
          </cell>
        </row>
        <row r="389">
          <cell r="B389">
            <v>0</v>
          </cell>
          <cell r="C389">
            <v>0</v>
          </cell>
          <cell r="E389" t="str">
            <v>Total For Work In Progress</v>
          </cell>
          <cell r="F389">
            <v>0</v>
          </cell>
          <cell r="G389">
            <v>0</v>
          </cell>
          <cell r="H389">
            <v>0</v>
          </cell>
          <cell r="I389">
            <v>0</v>
          </cell>
        </row>
        <row r="391">
          <cell r="A391">
            <v>118000</v>
          </cell>
          <cell r="D391">
            <v>118000</v>
          </cell>
          <cell r="E391" t="str">
            <v>Laboratories</v>
          </cell>
        </row>
        <row r="392">
          <cell r="A392">
            <v>118010</v>
          </cell>
          <cell r="B392">
            <v>0</v>
          </cell>
          <cell r="C392">
            <v>0</v>
          </cell>
          <cell r="D392">
            <v>118010</v>
          </cell>
          <cell r="E392" t="str">
            <v>Haydraulic Lab</v>
          </cell>
          <cell r="F392">
            <v>0</v>
          </cell>
          <cell r="G392">
            <v>30000</v>
          </cell>
          <cell r="H392">
            <v>30000</v>
          </cell>
          <cell r="I392">
            <v>4000000</v>
          </cell>
        </row>
        <row r="393">
          <cell r="A393">
            <v>118020</v>
          </cell>
          <cell r="B393">
            <v>0</v>
          </cell>
          <cell r="C393">
            <v>0</v>
          </cell>
          <cell r="D393">
            <v>118020</v>
          </cell>
          <cell r="E393" t="str">
            <v>Solar Plant</v>
          </cell>
          <cell r="F393">
            <v>2900</v>
          </cell>
          <cell r="G393">
            <v>0</v>
          </cell>
          <cell r="H393">
            <v>2900</v>
          </cell>
          <cell r="I393">
            <v>200000</v>
          </cell>
        </row>
        <row r="394">
          <cell r="A394">
            <v>118030</v>
          </cell>
          <cell r="B394">
            <v>0</v>
          </cell>
          <cell r="C394">
            <v>0</v>
          </cell>
          <cell r="D394">
            <v>118030</v>
          </cell>
          <cell r="E394" t="str">
            <v>Materials testing Lab</v>
          </cell>
          <cell r="F394">
            <v>4825</v>
          </cell>
          <cell r="G394">
            <v>47600</v>
          </cell>
          <cell r="H394">
            <v>52425</v>
          </cell>
          <cell r="I394">
            <v>1800000</v>
          </cell>
        </row>
        <row r="395">
          <cell r="A395">
            <v>118040</v>
          </cell>
          <cell r="B395">
            <v>0</v>
          </cell>
          <cell r="C395">
            <v>0</v>
          </cell>
          <cell r="D395">
            <v>118040</v>
          </cell>
          <cell r="E395" t="str">
            <v>Training center umm al nar</v>
          </cell>
          <cell r="F395">
            <v>0</v>
          </cell>
          <cell r="G395">
            <v>0</v>
          </cell>
          <cell r="H395">
            <v>0</v>
          </cell>
          <cell r="I395">
            <v>0</v>
          </cell>
        </row>
        <row r="396">
          <cell r="A396">
            <v>118050</v>
          </cell>
          <cell r="B396">
            <v>0</v>
          </cell>
          <cell r="C396">
            <v>0</v>
          </cell>
          <cell r="D396">
            <v>118050</v>
          </cell>
          <cell r="E396" t="str">
            <v>Elecrical Power Research Lab</v>
          </cell>
          <cell r="F396">
            <v>0</v>
          </cell>
          <cell r="G396">
            <v>0</v>
          </cell>
          <cell r="H396">
            <v>0</v>
          </cell>
          <cell r="I396">
            <v>0</v>
          </cell>
        </row>
        <row r="397">
          <cell r="A397">
            <v>118060</v>
          </cell>
          <cell r="B397">
            <v>0</v>
          </cell>
          <cell r="C397">
            <v>0</v>
          </cell>
          <cell r="D397">
            <v>118060</v>
          </cell>
          <cell r="E397" t="str">
            <v>Central Lab</v>
          </cell>
          <cell r="F397">
            <v>0</v>
          </cell>
          <cell r="G397">
            <v>0</v>
          </cell>
          <cell r="H397">
            <v>0</v>
          </cell>
          <cell r="I397">
            <v>0</v>
          </cell>
        </row>
        <row r="399">
          <cell r="B399">
            <v>0</v>
          </cell>
          <cell r="C399">
            <v>0</v>
          </cell>
          <cell r="E399" t="str">
            <v>Total For Laboriatories</v>
          </cell>
          <cell r="F399">
            <v>7725</v>
          </cell>
          <cell r="G399">
            <v>77600</v>
          </cell>
          <cell r="H399">
            <v>85325</v>
          </cell>
          <cell r="I399">
            <v>6000000</v>
          </cell>
        </row>
        <row r="401">
          <cell r="A401">
            <v>120000</v>
          </cell>
          <cell r="D401">
            <v>120000</v>
          </cell>
          <cell r="E401" t="str">
            <v>Intangible Assets - cost or GP</v>
          </cell>
        </row>
        <row r="402">
          <cell r="A402">
            <v>121000</v>
          </cell>
          <cell r="B402">
            <v>0</v>
          </cell>
          <cell r="C402">
            <v>0</v>
          </cell>
          <cell r="D402">
            <v>121000</v>
          </cell>
          <cell r="E402" t="str">
            <v>Intangible Assets - cost or GP</v>
          </cell>
          <cell r="F402">
            <v>0</v>
          </cell>
          <cell r="G402">
            <v>0</v>
          </cell>
          <cell r="H402">
            <v>0</v>
          </cell>
          <cell r="I402">
            <v>0</v>
          </cell>
        </row>
        <row r="403">
          <cell r="A403">
            <v>121010</v>
          </cell>
          <cell r="B403">
            <v>0</v>
          </cell>
          <cell r="C403">
            <v>0</v>
          </cell>
          <cell r="D403">
            <v>121010</v>
          </cell>
          <cell r="E403" t="str">
            <v>Intangible Assets  cost or GPV</v>
          </cell>
          <cell r="F403">
            <v>0</v>
          </cell>
          <cell r="G403">
            <v>0</v>
          </cell>
          <cell r="H403">
            <v>0</v>
          </cell>
          <cell r="I403">
            <v>0</v>
          </cell>
        </row>
        <row r="404">
          <cell r="A404">
            <v>121020</v>
          </cell>
          <cell r="B404">
            <v>20000000</v>
          </cell>
          <cell r="C404">
            <v>20000000</v>
          </cell>
          <cell r="D404">
            <v>121020</v>
          </cell>
          <cell r="E404" t="str">
            <v>Capitalised R&amp;D  cost or GPV</v>
          </cell>
          <cell r="F404">
            <v>0</v>
          </cell>
          <cell r="G404">
            <v>0</v>
          </cell>
          <cell r="H404">
            <v>0</v>
          </cell>
          <cell r="I404">
            <v>0</v>
          </cell>
        </row>
        <row r="406">
          <cell r="B406">
            <v>20000000</v>
          </cell>
          <cell r="C406">
            <v>20000000</v>
          </cell>
          <cell r="E406" t="str">
            <v>Total For Intangible Assets</v>
          </cell>
          <cell r="F406">
            <v>0</v>
          </cell>
          <cell r="G406">
            <v>0</v>
          </cell>
          <cell r="H406">
            <v>0</v>
          </cell>
          <cell r="I406">
            <v>0</v>
          </cell>
        </row>
        <row r="407">
          <cell r="E407" t="str">
            <v>Current Assets</v>
          </cell>
        </row>
        <row r="408">
          <cell r="A408">
            <v>171000</v>
          </cell>
          <cell r="D408">
            <v>171000</v>
          </cell>
          <cell r="E408" t="str">
            <v>Stock and Work in Progress</v>
          </cell>
        </row>
        <row r="409">
          <cell r="A409">
            <v>171100</v>
          </cell>
          <cell r="B409">
            <v>0</v>
          </cell>
          <cell r="C409">
            <v>0</v>
          </cell>
          <cell r="D409">
            <v>171100</v>
          </cell>
          <cell r="E409" t="str">
            <v>Consumables Stores</v>
          </cell>
          <cell r="F409">
            <v>0</v>
          </cell>
          <cell r="G409">
            <v>0</v>
          </cell>
          <cell r="H409">
            <v>0</v>
          </cell>
          <cell r="I409">
            <v>0</v>
          </cell>
        </row>
        <row r="410">
          <cell r="A410">
            <v>171110</v>
          </cell>
          <cell r="B410">
            <v>0</v>
          </cell>
          <cell r="C410">
            <v>0</v>
          </cell>
          <cell r="D410">
            <v>171110</v>
          </cell>
          <cell r="E410" t="str">
            <v>Consumables Stores  - Cost</v>
          </cell>
          <cell r="F410">
            <v>0</v>
          </cell>
          <cell r="G410">
            <v>0</v>
          </cell>
          <cell r="H410">
            <v>0</v>
          </cell>
          <cell r="I410">
            <v>0</v>
          </cell>
        </row>
        <row r="411">
          <cell r="A411">
            <v>171120</v>
          </cell>
          <cell r="B411">
            <v>0</v>
          </cell>
          <cell r="C411">
            <v>0</v>
          </cell>
          <cell r="D411">
            <v>171120</v>
          </cell>
          <cell r="E411" t="str">
            <v>Consumables Stores - Provision</v>
          </cell>
          <cell r="F411">
            <v>0</v>
          </cell>
          <cell r="G411">
            <v>0</v>
          </cell>
          <cell r="H411">
            <v>0</v>
          </cell>
          <cell r="I411">
            <v>0</v>
          </cell>
        </row>
        <row r="412">
          <cell r="A412">
            <v>171130</v>
          </cell>
          <cell r="B412">
            <v>0</v>
          </cell>
          <cell r="C412">
            <v>0</v>
          </cell>
          <cell r="D412">
            <v>171130</v>
          </cell>
          <cell r="E412" t="str">
            <v>Consumables Stores - Provision</v>
          </cell>
          <cell r="F412">
            <v>0</v>
          </cell>
          <cell r="G412">
            <v>0</v>
          </cell>
          <cell r="H412">
            <v>0</v>
          </cell>
          <cell r="I412">
            <v>0</v>
          </cell>
        </row>
        <row r="413">
          <cell r="A413">
            <v>171140</v>
          </cell>
          <cell r="B413">
            <v>0</v>
          </cell>
          <cell r="C413">
            <v>0</v>
          </cell>
          <cell r="D413">
            <v>171140</v>
          </cell>
          <cell r="E413" t="str">
            <v>Consumables Stores  General Pr</v>
          </cell>
          <cell r="F413">
            <v>0</v>
          </cell>
          <cell r="G413">
            <v>0</v>
          </cell>
          <cell r="H413">
            <v>0</v>
          </cell>
          <cell r="I413">
            <v>0</v>
          </cell>
        </row>
        <row r="414">
          <cell r="A414">
            <v>171200</v>
          </cell>
          <cell r="B414">
            <v>0</v>
          </cell>
          <cell r="C414">
            <v>0</v>
          </cell>
          <cell r="D414">
            <v>171200</v>
          </cell>
          <cell r="E414" t="str">
            <v>Fuels &amp; Lubricants</v>
          </cell>
          <cell r="F414">
            <v>0</v>
          </cell>
          <cell r="G414">
            <v>0</v>
          </cell>
          <cell r="H414">
            <v>0</v>
          </cell>
          <cell r="I414">
            <v>0</v>
          </cell>
        </row>
        <row r="415">
          <cell r="A415">
            <v>171210</v>
          </cell>
          <cell r="B415">
            <v>0</v>
          </cell>
          <cell r="C415">
            <v>0</v>
          </cell>
          <cell r="D415">
            <v>171210</v>
          </cell>
          <cell r="E415" t="str">
            <v>Crude Oil - cost</v>
          </cell>
          <cell r="F415">
            <v>0</v>
          </cell>
          <cell r="G415">
            <v>0</v>
          </cell>
          <cell r="H415">
            <v>0</v>
          </cell>
          <cell r="I415">
            <v>0</v>
          </cell>
        </row>
        <row r="416">
          <cell r="A416">
            <v>171220</v>
          </cell>
          <cell r="B416">
            <v>0</v>
          </cell>
          <cell r="C416">
            <v>0</v>
          </cell>
          <cell r="D416">
            <v>171220</v>
          </cell>
          <cell r="E416" t="str">
            <v>Fuel oil - cost</v>
          </cell>
          <cell r="F416">
            <v>0</v>
          </cell>
          <cell r="G416">
            <v>0</v>
          </cell>
          <cell r="H416">
            <v>0</v>
          </cell>
          <cell r="I416">
            <v>0</v>
          </cell>
        </row>
        <row r="417">
          <cell r="A417">
            <v>171230</v>
          </cell>
          <cell r="B417">
            <v>0</v>
          </cell>
          <cell r="C417">
            <v>0</v>
          </cell>
          <cell r="D417">
            <v>171230</v>
          </cell>
          <cell r="E417" t="str">
            <v>Gas oil - cost</v>
          </cell>
          <cell r="F417">
            <v>0</v>
          </cell>
          <cell r="G417">
            <v>0</v>
          </cell>
          <cell r="H417">
            <v>0</v>
          </cell>
          <cell r="I417">
            <v>0</v>
          </cell>
        </row>
        <row r="418">
          <cell r="A418">
            <v>171240</v>
          </cell>
          <cell r="B418">
            <v>0</v>
          </cell>
          <cell r="C418">
            <v>0</v>
          </cell>
          <cell r="D418">
            <v>171240</v>
          </cell>
          <cell r="E418" t="str">
            <v>Natural Gas - cost</v>
          </cell>
          <cell r="F418">
            <v>0</v>
          </cell>
          <cell r="G418">
            <v>0</v>
          </cell>
          <cell r="H418">
            <v>0</v>
          </cell>
          <cell r="I418">
            <v>0</v>
          </cell>
        </row>
        <row r="419">
          <cell r="A419">
            <v>171250</v>
          </cell>
          <cell r="B419">
            <v>0</v>
          </cell>
          <cell r="C419">
            <v>0</v>
          </cell>
          <cell r="D419">
            <v>171250</v>
          </cell>
          <cell r="E419" t="str">
            <v>Diesel oil  cost</v>
          </cell>
          <cell r="F419">
            <v>0</v>
          </cell>
          <cell r="G419">
            <v>0</v>
          </cell>
          <cell r="H419">
            <v>0</v>
          </cell>
          <cell r="I419">
            <v>0</v>
          </cell>
        </row>
        <row r="420">
          <cell r="A420">
            <v>171260</v>
          </cell>
          <cell r="B420">
            <v>0</v>
          </cell>
          <cell r="C420">
            <v>0</v>
          </cell>
          <cell r="D420">
            <v>171260</v>
          </cell>
          <cell r="E420" t="str">
            <v>Lubricating oils &amp; greases</v>
          </cell>
          <cell r="F420">
            <v>0</v>
          </cell>
          <cell r="G420">
            <v>0</v>
          </cell>
          <cell r="H420">
            <v>0</v>
          </cell>
          <cell r="I420">
            <v>0</v>
          </cell>
        </row>
        <row r="421">
          <cell r="A421">
            <v>171270</v>
          </cell>
          <cell r="B421">
            <v>0</v>
          </cell>
          <cell r="C421">
            <v>0</v>
          </cell>
          <cell r="D421">
            <v>171270</v>
          </cell>
          <cell r="E421" t="str">
            <v>Petrol &amp; Diesel for Vehicles</v>
          </cell>
          <cell r="F421">
            <v>0</v>
          </cell>
          <cell r="G421">
            <v>0</v>
          </cell>
          <cell r="H421">
            <v>0</v>
          </cell>
          <cell r="I421">
            <v>0</v>
          </cell>
        </row>
        <row r="422">
          <cell r="A422">
            <v>171300</v>
          </cell>
          <cell r="B422">
            <v>0</v>
          </cell>
          <cell r="C422">
            <v>0</v>
          </cell>
          <cell r="D422">
            <v>171300</v>
          </cell>
          <cell r="E422" t="str">
            <v>Chemicals</v>
          </cell>
          <cell r="F422">
            <v>0</v>
          </cell>
          <cell r="G422">
            <v>0</v>
          </cell>
          <cell r="H422">
            <v>0</v>
          </cell>
          <cell r="I422">
            <v>0</v>
          </cell>
        </row>
        <row r="423">
          <cell r="A423">
            <v>171310</v>
          </cell>
          <cell r="B423">
            <v>0</v>
          </cell>
          <cell r="C423">
            <v>0</v>
          </cell>
          <cell r="D423">
            <v>171310</v>
          </cell>
          <cell r="E423" t="str">
            <v>Chemicals  cost</v>
          </cell>
          <cell r="F423">
            <v>0</v>
          </cell>
          <cell r="G423">
            <v>0</v>
          </cell>
          <cell r="H423">
            <v>0</v>
          </cell>
          <cell r="I423">
            <v>0</v>
          </cell>
        </row>
        <row r="424">
          <cell r="A424">
            <v>171320</v>
          </cell>
          <cell r="B424">
            <v>0</v>
          </cell>
          <cell r="C424">
            <v>0</v>
          </cell>
          <cell r="D424">
            <v>171320</v>
          </cell>
          <cell r="E424" t="str">
            <v>Chemicals  provision for obsol</v>
          </cell>
          <cell r="F424">
            <v>0</v>
          </cell>
          <cell r="G424">
            <v>0</v>
          </cell>
          <cell r="H424">
            <v>0</v>
          </cell>
          <cell r="I424">
            <v>0</v>
          </cell>
        </row>
        <row r="425">
          <cell r="A425">
            <v>171330</v>
          </cell>
          <cell r="B425">
            <v>0</v>
          </cell>
          <cell r="C425">
            <v>0</v>
          </cell>
          <cell r="D425">
            <v>171330</v>
          </cell>
          <cell r="E425" t="str">
            <v>Chemicals  provision for slow-</v>
          </cell>
          <cell r="F425">
            <v>0</v>
          </cell>
          <cell r="G425">
            <v>0</v>
          </cell>
          <cell r="H425">
            <v>0</v>
          </cell>
          <cell r="I425">
            <v>0</v>
          </cell>
        </row>
        <row r="426">
          <cell r="A426">
            <v>171400</v>
          </cell>
          <cell r="B426">
            <v>0</v>
          </cell>
          <cell r="C426">
            <v>0</v>
          </cell>
          <cell r="D426">
            <v>171400</v>
          </cell>
          <cell r="E426" t="str">
            <v>Power Transmission Spares</v>
          </cell>
          <cell r="F426">
            <v>0</v>
          </cell>
          <cell r="G426">
            <v>0</v>
          </cell>
          <cell r="H426">
            <v>0</v>
          </cell>
          <cell r="I426">
            <v>0</v>
          </cell>
        </row>
        <row r="427">
          <cell r="A427">
            <v>171410</v>
          </cell>
          <cell r="B427">
            <v>0</v>
          </cell>
          <cell r="C427">
            <v>0</v>
          </cell>
          <cell r="D427">
            <v>171410</v>
          </cell>
          <cell r="E427" t="str">
            <v>OHL Spares</v>
          </cell>
          <cell r="F427">
            <v>0</v>
          </cell>
          <cell r="G427">
            <v>0</v>
          </cell>
          <cell r="H427">
            <v>0</v>
          </cell>
          <cell r="I427">
            <v>0</v>
          </cell>
        </row>
        <row r="428">
          <cell r="A428">
            <v>171411</v>
          </cell>
          <cell r="B428">
            <v>0</v>
          </cell>
          <cell r="C428">
            <v>0</v>
          </cell>
          <cell r="D428">
            <v>171411</v>
          </cell>
          <cell r="E428" t="str">
            <v>OHL Spares  cost</v>
          </cell>
          <cell r="F428">
            <v>0</v>
          </cell>
          <cell r="G428">
            <v>0</v>
          </cell>
          <cell r="H428">
            <v>0</v>
          </cell>
          <cell r="I428">
            <v>0</v>
          </cell>
        </row>
        <row r="429">
          <cell r="A429">
            <v>171412</v>
          </cell>
          <cell r="B429">
            <v>0</v>
          </cell>
          <cell r="C429">
            <v>0</v>
          </cell>
          <cell r="D429">
            <v>171412</v>
          </cell>
          <cell r="E429" t="str">
            <v>OHL Spares - provision</v>
          </cell>
          <cell r="F429">
            <v>0</v>
          </cell>
          <cell r="G429">
            <v>0</v>
          </cell>
          <cell r="H429">
            <v>0</v>
          </cell>
          <cell r="I429">
            <v>0</v>
          </cell>
        </row>
        <row r="430">
          <cell r="A430">
            <v>171420</v>
          </cell>
          <cell r="B430">
            <v>0</v>
          </cell>
          <cell r="C430">
            <v>0</v>
          </cell>
          <cell r="D430">
            <v>171420</v>
          </cell>
          <cell r="E430" t="str">
            <v>Substation Spares</v>
          </cell>
          <cell r="F430">
            <v>0</v>
          </cell>
          <cell r="G430">
            <v>0</v>
          </cell>
          <cell r="H430">
            <v>0</v>
          </cell>
          <cell r="I430">
            <v>0</v>
          </cell>
        </row>
        <row r="431">
          <cell r="A431">
            <v>171421</v>
          </cell>
          <cell r="B431">
            <v>0</v>
          </cell>
          <cell r="C431">
            <v>0</v>
          </cell>
          <cell r="D431">
            <v>171421</v>
          </cell>
          <cell r="E431" t="str">
            <v>Substation Spares  cost</v>
          </cell>
          <cell r="F431">
            <v>0</v>
          </cell>
          <cell r="G431">
            <v>0</v>
          </cell>
          <cell r="H431">
            <v>0</v>
          </cell>
          <cell r="I431">
            <v>0</v>
          </cell>
        </row>
        <row r="432">
          <cell r="A432">
            <v>171422</v>
          </cell>
          <cell r="B432">
            <v>0</v>
          </cell>
          <cell r="C432">
            <v>0</v>
          </cell>
          <cell r="D432">
            <v>171422</v>
          </cell>
          <cell r="E432" t="str">
            <v>Substation Spares - provision</v>
          </cell>
          <cell r="F432">
            <v>0</v>
          </cell>
          <cell r="G432">
            <v>0</v>
          </cell>
          <cell r="H432">
            <v>0</v>
          </cell>
          <cell r="I432">
            <v>0</v>
          </cell>
        </row>
        <row r="433">
          <cell r="A433">
            <v>171430</v>
          </cell>
          <cell r="B433">
            <v>0</v>
          </cell>
          <cell r="C433">
            <v>0</v>
          </cell>
          <cell r="D433">
            <v>171430</v>
          </cell>
          <cell r="E433" t="str">
            <v>U/G Cables Spares</v>
          </cell>
          <cell r="F433">
            <v>0</v>
          </cell>
          <cell r="G433">
            <v>0</v>
          </cell>
          <cell r="H433">
            <v>0</v>
          </cell>
          <cell r="I433">
            <v>0</v>
          </cell>
        </row>
        <row r="434">
          <cell r="A434">
            <v>171431</v>
          </cell>
          <cell r="B434">
            <v>0</v>
          </cell>
          <cell r="C434">
            <v>0</v>
          </cell>
          <cell r="D434">
            <v>171431</v>
          </cell>
          <cell r="E434" t="str">
            <v>U/G Cables Spares  cost</v>
          </cell>
          <cell r="F434">
            <v>0</v>
          </cell>
          <cell r="G434">
            <v>0</v>
          </cell>
          <cell r="H434">
            <v>0</v>
          </cell>
          <cell r="I434">
            <v>0</v>
          </cell>
        </row>
        <row r="435">
          <cell r="A435">
            <v>171432</v>
          </cell>
          <cell r="B435">
            <v>0</v>
          </cell>
          <cell r="C435">
            <v>0</v>
          </cell>
          <cell r="D435">
            <v>171432</v>
          </cell>
          <cell r="E435" t="str">
            <v>U/G Cables Spares - provision</v>
          </cell>
          <cell r="F435">
            <v>0</v>
          </cell>
          <cell r="G435">
            <v>0</v>
          </cell>
          <cell r="H435">
            <v>0</v>
          </cell>
          <cell r="I435">
            <v>0</v>
          </cell>
        </row>
        <row r="436">
          <cell r="A436">
            <v>171440</v>
          </cell>
          <cell r="B436">
            <v>0</v>
          </cell>
          <cell r="C436">
            <v>0</v>
          </cell>
          <cell r="D436">
            <v>171440</v>
          </cell>
          <cell r="E436" t="str">
            <v>Pumping Station Spares</v>
          </cell>
          <cell r="F436">
            <v>0</v>
          </cell>
          <cell r="G436">
            <v>0</v>
          </cell>
          <cell r="H436">
            <v>0</v>
          </cell>
          <cell r="I436">
            <v>0</v>
          </cell>
        </row>
        <row r="437">
          <cell r="A437">
            <v>171441</v>
          </cell>
          <cell r="B437">
            <v>0</v>
          </cell>
          <cell r="C437">
            <v>0</v>
          </cell>
          <cell r="D437">
            <v>171441</v>
          </cell>
          <cell r="E437" t="str">
            <v>Pumping Station Spares  cost</v>
          </cell>
          <cell r="F437">
            <v>0</v>
          </cell>
          <cell r="G437">
            <v>0</v>
          </cell>
          <cell r="H437">
            <v>0</v>
          </cell>
          <cell r="I437">
            <v>0</v>
          </cell>
        </row>
        <row r="438">
          <cell r="A438">
            <v>171442</v>
          </cell>
          <cell r="B438">
            <v>0</v>
          </cell>
          <cell r="C438">
            <v>0</v>
          </cell>
          <cell r="D438">
            <v>171442</v>
          </cell>
          <cell r="E438" t="str">
            <v>Pumping Station Spares - provi</v>
          </cell>
          <cell r="F438">
            <v>0</v>
          </cell>
          <cell r="G438">
            <v>0</v>
          </cell>
          <cell r="H438">
            <v>0</v>
          </cell>
          <cell r="I438">
            <v>0</v>
          </cell>
        </row>
        <row r="439">
          <cell r="A439">
            <v>171450</v>
          </cell>
          <cell r="B439">
            <v>0</v>
          </cell>
          <cell r="C439">
            <v>0</v>
          </cell>
          <cell r="D439">
            <v>171450</v>
          </cell>
          <cell r="E439" t="str">
            <v>Pipeline Spares</v>
          </cell>
          <cell r="F439">
            <v>0</v>
          </cell>
          <cell r="G439">
            <v>0</v>
          </cell>
          <cell r="H439">
            <v>0</v>
          </cell>
          <cell r="I439">
            <v>0</v>
          </cell>
        </row>
        <row r="440">
          <cell r="A440">
            <v>171451</v>
          </cell>
          <cell r="B440">
            <v>0</v>
          </cell>
          <cell r="C440">
            <v>0</v>
          </cell>
          <cell r="D440">
            <v>171451</v>
          </cell>
          <cell r="E440" t="str">
            <v>Pipeline Spares  cost</v>
          </cell>
          <cell r="F440">
            <v>0</v>
          </cell>
          <cell r="G440">
            <v>0</v>
          </cell>
          <cell r="H440">
            <v>0</v>
          </cell>
          <cell r="I440">
            <v>0</v>
          </cell>
        </row>
        <row r="441">
          <cell r="A441">
            <v>171452</v>
          </cell>
          <cell r="B441">
            <v>0</v>
          </cell>
          <cell r="C441">
            <v>0</v>
          </cell>
          <cell r="D441">
            <v>171452</v>
          </cell>
          <cell r="E441" t="str">
            <v>Pipeline Spares - provision</v>
          </cell>
          <cell r="F441">
            <v>0</v>
          </cell>
          <cell r="G441">
            <v>0</v>
          </cell>
          <cell r="H441">
            <v>0</v>
          </cell>
          <cell r="I441">
            <v>0</v>
          </cell>
        </row>
        <row r="442">
          <cell r="A442">
            <v>171500</v>
          </cell>
          <cell r="B442">
            <v>0</v>
          </cell>
          <cell r="C442">
            <v>0</v>
          </cell>
          <cell r="D442">
            <v>171500</v>
          </cell>
          <cell r="E442" t="str">
            <v>Maintenance Spares</v>
          </cell>
          <cell r="F442">
            <v>0</v>
          </cell>
          <cell r="G442">
            <v>0</v>
          </cell>
          <cell r="H442">
            <v>0</v>
          </cell>
          <cell r="I442">
            <v>0</v>
          </cell>
        </row>
        <row r="443">
          <cell r="A443">
            <v>171510</v>
          </cell>
          <cell r="B443">
            <v>0</v>
          </cell>
          <cell r="C443">
            <v>0</v>
          </cell>
          <cell r="D443">
            <v>171510</v>
          </cell>
          <cell r="E443" t="str">
            <v>Maintenance Spares - Capital</v>
          </cell>
          <cell r="F443">
            <v>0</v>
          </cell>
          <cell r="G443">
            <v>0</v>
          </cell>
          <cell r="H443">
            <v>0</v>
          </cell>
          <cell r="I443">
            <v>0</v>
          </cell>
        </row>
        <row r="444">
          <cell r="A444">
            <v>171515</v>
          </cell>
          <cell r="B444">
            <v>0</v>
          </cell>
          <cell r="C444">
            <v>0</v>
          </cell>
          <cell r="D444">
            <v>171515</v>
          </cell>
          <cell r="E444" t="str">
            <v>Maintenance Spares - Non - Capital</v>
          </cell>
          <cell r="F444">
            <v>0</v>
          </cell>
          <cell r="G444">
            <v>0</v>
          </cell>
          <cell r="H444">
            <v>0</v>
          </cell>
          <cell r="I444">
            <v>0</v>
          </cell>
        </row>
        <row r="445">
          <cell r="A445">
            <v>171520</v>
          </cell>
          <cell r="B445">
            <v>0</v>
          </cell>
          <cell r="C445">
            <v>0</v>
          </cell>
          <cell r="D445">
            <v>171520</v>
          </cell>
          <cell r="E445" t="str">
            <v>Maintenance Spares - provision</v>
          </cell>
          <cell r="F445">
            <v>0</v>
          </cell>
          <cell r="G445">
            <v>0</v>
          </cell>
          <cell r="H445">
            <v>0</v>
          </cell>
          <cell r="I445">
            <v>0</v>
          </cell>
        </row>
        <row r="446">
          <cell r="A446">
            <v>171600</v>
          </cell>
          <cell r="B446">
            <v>0</v>
          </cell>
          <cell r="C446">
            <v>0</v>
          </cell>
          <cell r="D446">
            <v>171600</v>
          </cell>
          <cell r="E446" t="str">
            <v>Work in Progress</v>
          </cell>
          <cell r="F446">
            <v>0</v>
          </cell>
          <cell r="G446">
            <v>0</v>
          </cell>
          <cell r="H446">
            <v>0</v>
          </cell>
          <cell r="I446">
            <v>0</v>
          </cell>
        </row>
        <row r="447">
          <cell r="A447">
            <v>171610</v>
          </cell>
          <cell r="B447">
            <v>0</v>
          </cell>
          <cell r="C447">
            <v>0</v>
          </cell>
          <cell r="D447">
            <v>171610</v>
          </cell>
          <cell r="E447" t="str">
            <v>Work in Progress - valuation</v>
          </cell>
          <cell r="F447">
            <v>0</v>
          </cell>
          <cell r="G447">
            <v>0</v>
          </cell>
          <cell r="H447">
            <v>0</v>
          </cell>
          <cell r="I447">
            <v>0</v>
          </cell>
        </row>
        <row r="448">
          <cell r="A448">
            <v>171700</v>
          </cell>
          <cell r="B448">
            <v>0</v>
          </cell>
          <cell r="C448">
            <v>0</v>
          </cell>
          <cell r="D448">
            <v>171700</v>
          </cell>
          <cell r="E448" t="str">
            <v>Plant Contracted Maintenance</v>
          </cell>
          <cell r="F448">
            <v>0</v>
          </cell>
          <cell r="G448">
            <v>0</v>
          </cell>
          <cell r="H448">
            <v>0</v>
          </cell>
          <cell r="I448">
            <v>0</v>
          </cell>
        </row>
        <row r="449">
          <cell r="A449">
            <v>171710</v>
          </cell>
          <cell r="B449">
            <v>0</v>
          </cell>
          <cell r="C449">
            <v>0</v>
          </cell>
          <cell r="D449">
            <v>171710</v>
          </cell>
          <cell r="E449" t="str">
            <v>Contractual Maintenance -Power</v>
          </cell>
          <cell r="F449">
            <v>0</v>
          </cell>
          <cell r="G449">
            <v>0</v>
          </cell>
          <cell r="H449">
            <v>0</v>
          </cell>
          <cell r="I449">
            <v>0</v>
          </cell>
        </row>
        <row r="450">
          <cell r="A450">
            <v>171711</v>
          </cell>
          <cell r="B450">
            <v>0</v>
          </cell>
          <cell r="C450">
            <v>0</v>
          </cell>
          <cell r="D450">
            <v>171711</v>
          </cell>
          <cell r="E450" t="str">
            <v>Boilers</v>
          </cell>
          <cell r="F450">
            <v>0</v>
          </cell>
          <cell r="G450">
            <v>0</v>
          </cell>
          <cell r="H450">
            <v>0</v>
          </cell>
          <cell r="I450">
            <v>0</v>
          </cell>
        </row>
        <row r="451">
          <cell r="A451">
            <v>171712</v>
          </cell>
          <cell r="B451">
            <v>0</v>
          </cell>
          <cell r="C451">
            <v>0</v>
          </cell>
          <cell r="D451">
            <v>171712</v>
          </cell>
          <cell r="E451" t="str">
            <v>Turbine &amp; Generators</v>
          </cell>
          <cell r="F451">
            <v>0</v>
          </cell>
          <cell r="G451">
            <v>0</v>
          </cell>
          <cell r="H451">
            <v>0</v>
          </cell>
          <cell r="I451">
            <v>0</v>
          </cell>
        </row>
        <row r="452">
          <cell r="A452">
            <v>171713</v>
          </cell>
          <cell r="B452">
            <v>0</v>
          </cell>
          <cell r="C452">
            <v>0</v>
          </cell>
          <cell r="D452">
            <v>171713</v>
          </cell>
          <cell r="E452" t="str">
            <v>Auxiliries</v>
          </cell>
          <cell r="F452">
            <v>0</v>
          </cell>
          <cell r="G452">
            <v>0</v>
          </cell>
          <cell r="H452">
            <v>0</v>
          </cell>
          <cell r="I452">
            <v>0</v>
          </cell>
        </row>
        <row r="453">
          <cell r="A453">
            <v>171714</v>
          </cell>
          <cell r="B453">
            <v>0</v>
          </cell>
          <cell r="C453">
            <v>0</v>
          </cell>
          <cell r="D453">
            <v>171714</v>
          </cell>
          <cell r="E453" t="str">
            <v>pumps</v>
          </cell>
          <cell r="F453">
            <v>0</v>
          </cell>
          <cell r="G453">
            <v>0</v>
          </cell>
          <cell r="H453">
            <v>0</v>
          </cell>
          <cell r="I453">
            <v>0</v>
          </cell>
        </row>
        <row r="454">
          <cell r="A454">
            <v>171719</v>
          </cell>
          <cell r="B454">
            <v>0</v>
          </cell>
          <cell r="C454">
            <v>0</v>
          </cell>
          <cell r="D454">
            <v>171719</v>
          </cell>
          <cell r="E454" t="str">
            <v>general</v>
          </cell>
          <cell r="F454">
            <v>0</v>
          </cell>
          <cell r="G454">
            <v>0</v>
          </cell>
          <cell r="H454">
            <v>0</v>
          </cell>
          <cell r="I454">
            <v>0</v>
          </cell>
        </row>
        <row r="455">
          <cell r="A455">
            <v>171720</v>
          </cell>
          <cell r="B455">
            <v>0</v>
          </cell>
          <cell r="C455">
            <v>0</v>
          </cell>
          <cell r="D455">
            <v>171720</v>
          </cell>
          <cell r="E455" t="str">
            <v>Contractual Maintenance -Desal</v>
          </cell>
          <cell r="F455">
            <v>0</v>
          </cell>
          <cell r="G455">
            <v>0</v>
          </cell>
          <cell r="H455">
            <v>0</v>
          </cell>
          <cell r="I455">
            <v>0</v>
          </cell>
        </row>
        <row r="456">
          <cell r="A456">
            <v>171721</v>
          </cell>
          <cell r="B456">
            <v>0</v>
          </cell>
          <cell r="C456">
            <v>0</v>
          </cell>
          <cell r="D456">
            <v>171721</v>
          </cell>
          <cell r="E456" t="str">
            <v>Boilers</v>
          </cell>
          <cell r="F456">
            <v>0</v>
          </cell>
          <cell r="G456">
            <v>0</v>
          </cell>
          <cell r="H456">
            <v>0</v>
          </cell>
          <cell r="I456">
            <v>0</v>
          </cell>
        </row>
        <row r="457">
          <cell r="A457">
            <v>171722</v>
          </cell>
          <cell r="B457">
            <v>0</v>
          </cell>
          <cell r="C457">
            <v>0</v>
          </cell>
          <cell r="D457">
            <v>171722</v>
          </cell>
          <cell r="E457" t="str">
            <v>Distiller</v>
          </cell>
          <cell r="F457">
            <v>0</v>
          </cell>
          <cell r="G457">
            <v>0</v>
          </cell>
          <cell r="H457">
            <v>0</v>
          </cell>
          <cell r="I457">
            <v>0</v>
          </cell>
        </row>
        <row r="458">
          <cell r="A458">
            <v>171723</v>
          </cell>
          <cell r="B458">
            <v>0</v>
          </cell>
          <cell r="C458">
            <v>0</v>
          </cell>
          <cell r="D458">
            <v>171723</v>
          </cell>
          <cell r="E458" t="str">
            <v>Auxiliaries</v>
          </cell>
          <cell r="F458">
            <v>0</v>
          </cell>
          <cell r="G458">
            <v>0</v>
          </cell>
          <cell r="H458">
            <v>0</v>
          </cell>
          <cell r="I458">
            <v>0</v>
          </cell>
        </row>
        <row r="459">
          <cell r="A459">
            <v>171724</v>
          </cell>
          <cell r="B459">
            <v>0</v>
          </cell>
          <cell r="C459">
            <v>0</v>
          </cell>
          <cell r="D459">
            <v>171724</v>
          </cell>
          <cell r="E459" t="str">
            <v>pumps</v>
          </cell>
          <cell r="F459">
            <v>0</v>
          </cell>
          <cell r="G459">
            <v>0</v>
          </cell>
          <cell r="H459">
            <v>0</v>
          </cell>
          <cell r="I459">
            <v>0</v>
          </cell>
        </row>
        <row r="460">
          <cell r="A460">
            <v>171729</v>
          </cell>
          <cell r="B460">
            <v>0</v>
          </cell>
          <cell r="C460">
            <v>0</v>
          </cell>
          <cell r="D460">
            <v>171729</v>
          </cell>
          <cell r="E460" t="str">
            <v>general</v>
          </cell>
          <cell r="F460">
            <v>0</v>
          </cell>
          <cell r="G460">
            <v>0</v>
          </cell>
          <cell r="H460">
            <v>0</v>
          </cell>
          <cell r="I460">
            <v>0</v>
          </cell>
        </row>
        <row r="462">
          <cell r="B462">
            <v>0</v>
          </cell>
          <cell r="C462">
            <v>0</v>
          </cell>
          <cell r="E462" t="str">
            <v xml:space="preserve">Total For Stocks </v>
          </cell>
          <cell r="F462">
            <v>0</v>
          </cell>
          <cell r="G462">
            <v>0</v>
          </cell>
          <cell r="H462">
            <v>0</v>
          </cell>
          <cell r="I462">
            <v>0</v>
          </cell>
        </row>
        <row r="464">
          <cell r="A464">
            <v>172000</v>
          </cell>
          <cell r="D464">
            <v>172000</v>
          </cell>
          <cell r="E464" t="str">
            <v>Receivables</v>
          </cell>
        </row>
        <row r="465">
          <cell r="A465">
            <v>172100</v>
          </cell>
          <cell r="B465">
            <v>0</v>
          </cell>
          <cell r="C465">
            <v>0</v>
          </cell>
          <cell r="D465">
            <v>172100</v>
          </cell>
          <cell r="E465" t="str">
            <v>Trade Receivables</v>
          </cell>
          <cell r="F465">
            <v>0</v>
          </cell>
          <cell r="G465">
            <v>0</v>
          </cell>
          <cell r="H465">
            <v>0</v>
          </cell>
          <cell r="I465">
            <v>0</v>
          </cell>
        </row>
        <row r="466">
          <cell r="A466">
            <v>172110</v>
          </cell>
          <cell r="B466">
            <v>0</v>
          </cell>
          <cell r="C466">
            <v>0</v>
          </cell>
          <cell r="D466">
            <v>172110</v>
          </cell>
          <cell r="E466" t="str">
            <v>Accounts Receivable</v>
          </cell>
          <cell r="F466">
            <v>0</v>
          </cell>
          <cell r="G466">
            <v>0</v>
          </cell>
          <cell r="H466">
            <v>0</v>
          </cell>
          <cell r="I466">
            <v>0</v>
          </cell>
        </row>
        <row r="467">
          <cell r="A467">
            <v>172120</v>
          </cell>
          <cell r="B467">
            <v>0</v>
          </cell>
          <cell r="C467">
            <v>0</v>
          </cell>
          <cell r="D467">
            <v>172120</v>
          </cell>
          <cell r="E467" t="str">
            <v>Provision for Bad &amp; Doubtful D</v>
          </cell>
          <cell r="F467">
            <v>0</v>
          </cell>
          <cell r="G467">
            <v>0</v>
          </cell>
          <cell r="H467">
            <v>0</v>
          </cell>
          <cell r="I467">
            <v>0</v>
          </cell>
        </row>
        <row r="468">
          <cell r="A468">
            <v>172130</v>
          </cell>
          <cell r="B468">
            <v>0</v>
          </cell>
          <cell r="C468">
            <v>0</v>
          </cell>
          <cell r="D468">
            <v>172130</v>
          </cell>
          <cell r="E468" t="str">
            <v>Returned Cheques</v>
          </cell>
          <cell r="F468">
            <v>0</v>
          </cell>
          <cell r="G468">
            <v>0</v>
          </cell>
          <cell r="H468">
            <v>0</v>
          </cell>
          <cell r="I468">
            <v>0</v>
          </cell>
        </row>
        <row r="469">
          <cell r="A469">
            <v>172140</v>
          </cell>
          <cell r="B469">
            <v>0</v>
          </cell>
          <cell r="C469">
            <v>0</v>
          </cell>
          <cell r="D469">
            <v>172140</v>
          </cell>
          <cell r="E469" t="str">
            <v>Post-dated Cheques</v>
          </cell>
          <cell r="F469">
            <v>0</v>
          </cell>
          <cell r="G469">
            <v>0</v>
          </cell>
          <cell r="H469">
            <v>0</v>
          </cell>
          <cell r="I469">
            <v>0</v>
          </cell>
        </row>
        <row r="470">
          <cell r="A470">
            <v>172200</v>
          </cell>
          <cell r="B470">
            <v>0</v>
          </cell>
          <cell r="C470">
            <v>0</v>
          </cell>
          <cell r="D470">
            <v>172200</v>
          </cell>
          <cell r="E470" t="str">
            <v>Other Current Receivables</v>
          </cell>
          <cell r="F470">
            <v>0</v>
          </cell>
          <cell r="G470">
            <v>0</v>
          </cell>
          <cell r="H470">
            <v>0</v>
          </cell>
          <cell r="I470">
            <v>0</v>
          </cell>
        </row>
        <row r="471">
          <cell r="A471">
            <v>172210</v>
          </cell>
          <cell r="B471">
            <v>0</v>
          </cell>
          <cell r="C471">
            <v>0</v>
          </cell>
          <cell r="D471">
            <v>172210</v>
          </cell>
          <cell r="E471" t="str">
            <v>Current Subsidy Receivable</v>
          </cell>
          <cell r="F471">
            <v>0</v>
          </cell>
          <cell r="G471">
            <v>0</v>
          </cell>
          <cell r="H471">
            <v>0</v>
          </cell>
          <cell r="I471">
            <v>0</v>
          </cell>
        </row>
        <row r="472">
          <cell r="A472">
            <v>172220</v>
          </cell>
          <cell r="B472">
            <v>0</v>
          </cell>
          <cell r="C472">
            <v>0</v>
          </cell>
          <cell r="D472">
            <v>172220</v>
          </cell>
          <cell r="E472" t="str">
            <v>Due from Govt. - EoS Gratuitie</v>
          </cell>
          <cell r="F472">
            <v>0</v>
          </cell>
          <cell r="G472">
            <v>0</v>
          </cell>
          <cell r="H472">
            <v>0</v>
          </cell>
          <cell r="I472">
            <v>0</v>
          </cell>
        </row>
        <row r="473">
          <cell r="A473">
            <v>172230</v>
          </cell>
          <cell r="B473">
            <v>0</v>
          </cell>
          <cell r="C473">
            <v>0</v>
          </cell>
          <cell r="D473">
            <v>172230</v>
          </cell>
          <cell r="E473" t="str">
            <v>Loans to Employees</v>
          </cell>
          <cell r="F473">
            <v>0</v>
          </cell>
          <cell r="G473">
            <v>0</v>
          </cell>
          <cell r="H473">
            <v>0</v>
          </cell>
          <cell r="I473">
            <v>0</v>
          </cell>
        </row>
        <row r="474">
          <cell r="A474">
            <v>172240</v>
          </cell>
          <cell r="B474">
            <v>0</v>
          </cell>
          <cell r="C474">
            <v>0</v>
          </cell>
          <cell r="D474">
            <v>172240</v>
          </cell>
          <cell r="E474" t="str">
            <v>Compensation payments receivab</v>
          </cell>
          <cell r="F474">
            <v>0</v>
          </cell>
          <cell r="G474">
            <v>0</v>
          </cell>
          <cell r="H474">
            <v>0</v>
          </cell>
          <cell r="I474">
            <v>0</v>
          </cell>
        </row>
        <row r="475">
          <cell r="A475">
            <v>172250</v>
          </cell>
          <cell r="B475">
            <v>0</v>
          </cell>
          <cell r="C475">
            <v>0</v>
          </cell>
          <cell r="D475">
            <v>172250</v>
          </cell>
          <cell r="E475" t="str">
            <v>Due from sale of Fixed Assets</v>
          </cell>
          <cell r="F475">
            <v>0</v>
          </cell>
          <cell r="G475">
            <v>0</v>
          </cell>
          <cell r="H475">
            <v>0</v>
          </cell>
          <cell r="I475">
            <v>0</v>
          </cell>
        </row>
        <row r="477">
          <cell r="B477">
            <v>0</v>
          </cell>
          <cell r="C477">
            <v>0</v>
          </cell>
          <cell r="E477" t="str">
            <v>Total For Receivables</v>
          </cell>
          <cell r="F477">
            <v>0</v>
          </cell>
          <cell r="G477">
            <v>0</v>
          </cell>
          <cell r="H477">
            <v>0</v>
          </cell>
          <cell r="I477">
            <v>0</v>
          </cell>
        </row>
        <row r="479">
          <cell r="A479">
            <v>173000</v>
          </cell>
          <cell r="D479">
            <v>173000</v>
          </cell>
          <cell r="E479" t="str">
            <v>Prepayments</v>
          </cell>
        </row>
        <row r="480">
          <cell r="A480">
            <v>173100</v>
          </cell>
          <cell r="B480">
            <v>0</v>
          </cell>
          <cell r="C480">
            <v>0</v>
          </cell>
          <cell r="D480">
            <v>173100</v>
          </cell>
          <cell r="E480" t="str">
            <v>Prepayments</v>
          </cell>
          <cell r="F480">
            <v>0</v>
          </cell>
          <cell r="G480">
            <v>0</v>
          </cell>
          <cell r="H480">
            <v>0</v>
          </cell>
          <cell r="I480">
            <v>0</v>
          </cell>
        </row>
        <row r="481">
          <cell r="A481">
            <v>173110</v>
          </cell>
          <cell r="B481">
            <v>0</v>
          </cell>
          <cell r="C481">
            <v>0</v>
          </cell>
          <cell r="D481">
            <v>173110</v>
          </cell>
          <cell r="E481" t="str">
            <v>Salaries paid in advance</v>
          </cell>
          <cell r="F481">
            <v>0</v>
          </cell>
          <cell r="G481">
            <v>0</v>
          </cell>
          <cell r="H481">
            <v>0</v>
          </cell>
          <cell r="I481">
            <v>0</v>
          </cell>
        </row>
        <row r="482">
          <cell r="A482">
            <v>173120</v>
          </cell>
          <cell r="B482">
            <v>0</v>
          </cell>
          <cell r="C482">
            <v>0</v>
          </cell>
          <cell r="D482">
            <v>173120</v>
          </cell>
          <cell r="E482" t="str">
            <v>Rent paid in advance</v>
          </cell>
          <cell r="F482">
            <v>0</v>
          </cell>
          <cell r="G482">
            <v>0</v>
          </cell>
          <cell r="H482">
            <v>0</v>
          </cell>
          <cell r="I482">
            <v>0</v>
          </cell>
        </row>
        <row r="483">
          <cell r="A483">
            <v>173130</v>
          </cell>
          <cell r="B483">
            <v>0</v>
          </cell>
          <cell r="C483">
            <v>0</v>
          </cell>
          <cell r="D483">
            <v>173130</v>
          </cell>
          <cell r="E483" t="str">
            <v>Payments in advance to Contrac</v>
          </cell>
          <cell r="F483">
            <v>0</v>
          </cell>
          <cell r="G483">
            <v>0</v>
          </cell>
          <cell r="H483">
            <v>0</v>
          </cell>
          <cell r="I483">
            <v>0</v>
          </cell>
        </row>
        <row r="484">
          <cell r="A484">
            <v>173140</v>
          </cell>
          <cell r="B484">
            <v>0</v>
          </cell>
          <cell r="C484">
            <v>0</v>
          </cell>
          <cell r="D484">
            <v>173140</v>
          </cell>
          <cell r="E484" t="str">
            <v>Insurance paid in advance</v>
          </cell>
          <cell r="F484">
            <v>0</v>
          </cell>
          <cell r="G484">
            <v>0</v>
          </cell>
          <cell r="H484">
            <v>0</v>
          </cell>
          <cell r="I484">
            <v>0</v>
          </cell>
        </row>
        <row r="485">
          <cell r="A485">
            <v>173150</v>
          </cell>
          <cell r="B485">
            <v>0</v>
          </cell>
          <cell r="C485">
            <v>0</v>
          </cell>
          <cell r="D485">
            <v>173150</v>
          </cell>
          <cell r="E485" t="str">
            <v>Other Prepayments</v>
          </cell>
          <cell r="F485">
            <v>0</v>
          </cell>
          <cell r="G485">
            <v>0</v>
          </cell>
          <cell r="H485">
            <v>0</v>
          </cell>
          <cell r="I485">
            <v>0</v>
          </cell>
        </row>
        <row r="486">
          <cell r="A486">
            <v>173160</v>
          </cell>
          <cell r="B486">
            <v>0</v>
          </cell>
          <cell r="C486">
            <v>0</v>
          </cell>
          <cell r="D486">
            <v>173160</v>
          </cell>
          <cell r="E486" t="str">
            <v>Software support prepayment</v>
          </cell>
          <cell r="F486">
            <v>0</v>
          </cell>
          <cell r="G486">
            <v>0</v>
          </cell>
          <cell r="H486">
            <v>0</v>
          </cell>
          <cell r="I486">
            <v>0</v>
          </cell>
        </row>
        <row r="487">
          <cell r="A487">
            <v>173200</v>
          </cell>
          <cell r="B487">
            <v>0</v>
          </cell>
          <cell r="C487">
            <v>0</v>
          </cell>
          <cell r="D487">
            <v>173200</v>
          </cell>
          <cell r="E487" t="str">
            <v>Accrued Income</v>
          </cell>
          <cell r="F487">
            <v>0</v>
          </cell>
          <cell r="G487">
            <v>0</v>
          </cell>
          <cell r="H487">
            <v>0</v>
          </cell>
          <cell r="I487">
            <v>0</v>
          </cell>
        </row>
        <row r="488">
          <cell r="A488">
            <v>173210</v>
          </cell>
          <cell r="B488">
            <v>0</v>
          </cell>
          <cell r="C488">
            <v>0</v>
          </cell>
          <cell r="D488">
            <v>173210</v>
          </cell>
          <cell r="E488" t="str">
            <v>Units consumed not yet invoice</v>
          </cell>
          <cell r="F488">
            <v>0</v>
          </cell>
          <cell r="G488">
            <v>0</v>
          </cell>
          <cell r="H488">
            <v>0</v>
          </cell>
          <cell r="I488">
            <v>0</v>
          </cell>
        </row>
        <row r="490">
          <cell r="B490">
            <v>0</v>
          </cell>
          <cell r="C490">
            <v>0</v>
          </cell>
          <cell r="E490" t="str">
            <v>Total for Prepayments</v>
          </cell>
          <cell r="F490">
            <v>0</v>
          </cell>
          <cell r="G490">
            <v>0</v>
          </cell>
          <cell r="H490">
            <v>0</v>
          </cell>
          <cell r="I490">
            <v>0</v>
          </cell>
        </row>
        <row r="492">
          <cell r="A492">
            <v>174000</v>
          </cell>
          <cell r="D492">
            <v>174000</v>
          </cell>
          <cell r="E492" t="str">
            <v>Other Current Assets</v>
          </cell>
        </row>
        <row r="493">
          <cell r="A493">
            <v>174100</v>
          </cell>
          <cell r="B493">
            <v>0</v>
          </cell>
          <cell r="C493">
            <v>0</v>
          </cell>
          <cell r="D493">
            <v>174100</v>
          </cell>
          <cell r="E493" t="str">
            <v>Other Current Assets</v>
          </cell>
          <cell r="F493">
            <v>0</v>
          </cell>
          <cell r="G493">
            <v>0</v>
          </cell>
          <cell r="H493">
            <v>0</v>
          </cell>
          <cell r="I493">
            <v>0</v>
          </cell>
        </row>
        <row r="494">
          <cell r="A494">
            <v>174110</v>
          </cell>
          <cell r="B494">
            <v>2145000</v>
          </cell>
          <cell r="C494">
            <v>2145000</v>
          </cell>
          <cell r="D494">
            <v>174110</v>
          </cell>
          <cell r="E494" t="str">
            <v>Furniture Allowance</v>
          </cell>
          <cell r="F494">
            <v>0</v>
          </cell>
          <cell r="G494">
            <v>0</v>
          </cell>
          <cell r="H494">
            <v>0</v>
          </cell>
          <cell r="I494">
            <v>1044500</v>
          </cell>
        </row>
        <row r="495">
          <cell r="A495">
            <v>174120</v>
          </cell>
          <cell r="B495">
            <v>0</v>
          </cell>
          <cell r="C495">
            <v>0</v>
          </cell>
          <cell r="D495">
            <v>174120</v>
          </cell>
          <cell r="E495" t="str">
            <v>Training Allowance</v>
          </cell>
          <cell r="F495">
            <v>0</v>
          </cell>
          <cell r="G495">
            <v>0</v>
          </cell>
          <cell r="H495">
            <v>0</v>
          </cell>
          <cell r="I495">
            <v>0</v>
          </cell>
        </row>
        <row r="496">
          <cell r="A496">
            <v>174130</v>
          </cell>
          <cell r="B496">
            <v>0</v>
          </cell>
          <cell r="C496">
            <v>0</v>
          </cell>
          <cell r="D496">
            <v>174130</v>
          </cell>
          <cell r="E496" t="str">
            <v>Car Loans</v>
          </cell>
          <cell r="F496">
            <v>0</v>
          </cell>
          <cell r="G496">
            <v>0</v>
          </cell>
          <cell r="H496">
            <v>0</v>
          </cell>
          <cell r="I496">
            <v>0</v>
          </cell>
        </row>
        <row r="498">
          <cell r="B498">
            <v>2145000</v>
          </cell>
          <cell r="C498">
            <v>2145000</v>
          </cell>
          <cell r="E498" t="str">
            <v>Total For Plant &amp; Equipment</v>
          </cell>
          <cell r="F498">
            <v>0</v>
          </cell>
          <cell r="G498">
            <v>0</v>
          </cell>
          <cell r="H498">
            <v>0</v>
          </cell>
          <cell r="I498">
            <v>1044500</v>
          </cell>
        </row>
        <row r="500">
          <cell r="A500">
            <v>175100</v>
          </cell>
          <cell r="B500">
            <v>0</v>
          </cell>
          <cell r="C500">
            <v>0</v>
          </cell>
          <cell r="D500">
            <v>175100</v>
          </cell>
          <cell r="E500" t="str">
            <v>Inter-company Accounts</v>
          </cell>
          <cell r="F500">
            <v>0</v>
          </cell>
          <cell r="H500">
            <v>0</v>
          </cell>
          <cell r="I500">
            <v>0</v>
          </cell>
        </row>
        <row r="502">
          <cell r="B502">
            <v>0</v>
          </cell>
          <cell r="C502">
            <v>0</v>
          </cell>
          <cell r="E502" t="str">
            <v>Total For Inter-Company</v>
          </cell>
          <cell r="F502">
            <v>0</v>
          </cell>
          <cell r="G502">
            <v>0</v>
          </cell>
          <cell r="H502">
            <v>0</v>
          </cell>
          <cell r="I502">
            <v>0</v>
          </cell>
        </row>
        <row r="504">
          <cell r="A504">
            <v>175110</v>
          </cell>
          <cell r="B504">
            <v>0</v>
          </cell>
          <cell r="C504">
            <v>0</v>
          </cell>
          <cell r="D504">
            <v>175110</v>
          </cell>
          <cell r="E504" t="str">
            <v>Due to/from Related Companies</v>
          </cell>
          <cell r="F504">
            <v>0</v>
          </cell>
          <cell r="H504">
            <v>0</v>
          </cell>
          <cell r="I504">
            <v>0</v>
          </cell>
        </row>
        <row r="506">
          <cell r="B506">
            <v>0</v>
          </cell>
          <cell r="C506">
            <v>0</v>
          </cell>
          <cell r="E506" t="str">
            <v>Total For Due to/from Related Comapies</v>
          </cell>
          <cell r="F506">
            <v>0</v>
          </cell>
          <cell r="G506">
            <v>0</v>
          </cell>
          <cell r="H506">
            <v>0</v>
          </cell>
          <cell r="I506">
            <v>0</v>
          </cell>
        </row>
        <row r="508">
          <cell r="B508">
            <v>68353000</v>
          </cell>
          <cell r="C508">
            <v>68353000</v>
          </cell>
          <cell r="E508" t="str">
            <v>Total Capital Expenses</v>
          </cell>
          <cell r="F508">
            <v>1357342.5999999996</v>
          </cell>
          <cell r="G508">
            <v>1067484</v>
          </cell>
          <cell r="H508">
            <v>2424826.5999999996</v>
          </cell>
          <cell r="I508">
            <v>61464500</v>
          </cell>
        </row>
        <row r="525">
          <cell r="B525">
            <v>217356177</v>
          </cell>
          <cell r="C525">
            <v>217356177</v>
          </cell>
          <cell r="E525" t="str">
            <v>Total Opex &amp; Capex</v>
          </cell>
          <cell r="F525">
            <v>50467533.390000008</v>
          </cell>
          <cell r="G525">
            <v>49278368.627999999</v>
          </cell>
          <cell r="H525">
            <v>99745902.017999992</v>
          </cell>
          <cell r="I525">
            <v>181520186</v>
          </cell>
        </row>
      </sheetData>
      <sheetData sheetId="16" refreshError="1"/>
      <sheetData sheetId="17" refreshError="1">
        <row r="11">
          <cell r="A11">
            <v>411000</v>
          </cell>
          <cell r="D11">
            <v>411000</v>
          </cell>
          <cell r="E11" t="str">
            <v>Depreciation</v>
          </cell>
        </row>
        <row r="12">
          <cell r="A12">
            <v>411100</v>
          </cell>
          <cell r="B12">
            <v>14470920</v>
          </cell>
          <cell r="C12">
            <v>14470920</v>
          </cell>
          <cell r="E12" t="str">
            <v>Property Plant and Equipment</v>
          </cell>
          <cell r="F12">
            <v>2034569</v>
          </cell>
          <cell r="G12">
            <v>3428629</v>
          </cell>
          <cell r="H12">
            <v>5463198</v>
          </cell>
          <cell r="I12">
            <v>19518480</v>
          </cell>
          <cell r="J12">
            <v>14055282</v>
          </cell>
        </row>
        <row r="14">
          <cell r="B14">
            <v>14470920</v>
          </cell>
          <cell r="C14">
            <v>14470920</v>
          </cell>
          <cell r="E14" t="str">
            <v>Total Depreciation</v>
          </cell>
          <cell r="F14">
            <v>2034569</v>
          </cell>
          <cell r="G14">
            <v>3428629</v>
          </cell>
          <cell r="H14">
            <v>5463198</v>
          </cell>
          <cell r="I14">
            <v>19518480</v>
          </cell>
          <cell r="J14">
            <v>14055282</v>
          </cell>
        </row>
        <row r="16">
          <cell r="A16">
            <v>413000</v>
          </cell>
          <cell r="D16">
            <v>413000</v>
          </cell>
          <cell r="E16" t="str">
            <v>Basic Salary</v>
          </cell>
        </row>
        <row r="17">
          <cell r="A17">
            <v>413010</v>
          </cell>
          <cell r="B17">
            <v>33066410</v>
          </cell>
          <cell r="C17">
            <v>35058000</v>
          </cell>
          <cell r="D17">
            <v>413010</v>
          </cell>
          <cell r="E17" t="str">
            <v>Salaries</v>
          </cell>
          <cell r="F17">
            <v>17474285</v>
          </cell>
          <cell r="G17">
            <v>17583715</v>
          </cell>
          <cell r="H17">
            <v>35058000</v>
          </cell>
          <cell r="I17">
            <v>36000000</v>
          </cell>
          <cell r="J17">
            <v>942000</v>
          </cell>
        </row>
        <row r="18">
          <cell r="A18">
            <v>413030</v>
          </cell>
          <cell r="B18">
            <v>0</v>
          </cell>
          <cell r="C18">
            <v>0</v>
          </cell>
          <cell r="D18">
            <v>413030</v>
          </cell>
          <cell r="E18" t="str">
            <v>Other Salaries &amp; Wages</v>
          </cell>
          <cell r="H18">
            <v>0</v>
          </cell>
          <cell r="J18">
            <v>0</v>
          </cell>
        </row>
        <row r="20">
          <cell r="B20">
            <v>33066410</v>
          </cell>
          <cell r="C20">
            <v>35058000</v>
          </cell>
          <cell r="E20" t="str">
            <v>Total of Basic Salary</v>
          </cell>
          <cell r="F20">
            <v>17474285</v>
          </cell>
          <cell r="G20">
            <v>17583715</v>
          </cell>
          <cell r="H20">
            <v>35058000</v>
          </cell>
          <cell r="I20">
            <v>36000000</v>
          </cell>
          <cell r="J20">
            <v>942000</v>
          </cell>
        </row>
        <row r="22">
          <cell r="A22">
            <v>415000</v>
          </cell>
          <cell r="D22">
            <v>415000</v>
          </cell>
          <cell r="E22" t="str">
            <v>Allowances</v>
          </cell>
        </row>
        <row r="23">
          <cell r="A23">
            <v>415010</v>
          </cell>
          <cell r="B23">
            <v>6613419</v>
          </cell>
          <cell r="C23">
            <v>7123419</v>
          </cell>
          <cell r="D23">
            <v>415010</v>
          </cell>
          <cell r="E23" t="str">
            <v>Supplementary Allowance</v>
          </cell>
          <cell r="F23">
            <v>3556971</v>
          </cell>
          <cell r="G23">
            <v>3566448</v>
          </cell>
          <cell r="H23">
            <v>7123419</v>
          </cell>
          <cell r="I23">
            <v>7000000</v>
          </cell>
          <cell r="J23">
            <v>-123419</v>
          </cell>
        </row>
        <row r="24">
          <cell r="A24">
            <v>415020</v>
          </cell>
          <cell r="C24">
            <v>80000</v>
          </cell>
          <cell r="D24">
            <v>415020</v>
          </cell>
          <cell r="E24" t="str">
            <v>Pay in lieu of leave</v>
          </cell>
          <cell r="G24">
            <v>80000</v>
          </cell>
          <cell r="H24">
            <v>80000</v>
          </cell>
          <cell r="I24">
            <v>90000</v>
          </cell>
          <cell r="J24">
            <v>10000</v>
          </cell>
        </row>
        <row r="25">
          <cell r="A25">
            <v>415030</v>
          </cell>
          <cell r="B25">
            <v>806139</v>
          </cell>
          <cell r="C25">
            <v>2295000</v>
          </cell>
          <cell r="D25">
            <v>415030</v>
          </cell>
          <cell r="E25" t="str">
            <v>Overtime</v>
          </cell>
          <cell r="F25">
            <v>822192</v>
          </cell>
          <cell r="G25">
            <v>1472808</v>
          </cell>
          <cell r="H25">
            <v>2295000</v>
          </cell>
          <cell r="I25">
            <v>2150000</v>
          </cell>
          <cell r="J25">
            <v>-145000</v>
          </cell>
        </row>
        <row r="26">
          <cell r="A26">
            <v>415040</v>
          </cell>
          <cell r="C26">
            <v>30000</v>
          </cell>
          <cell r="D26">
            <v>415040</v>
          </cell>
          <cell r="E26" t="str">
            <v>Excess Baggage</v>
          </cell>
          <cell r="F26">
            <v>9190</v>
          </cell>
          <cell r="G26">
            <v>20810</v>
          </cell>
          <cell r="H26">
            <v>30000</v>
          </cell>
          <cell r="I26">
            <v>41000</v>
          </cell>
          <cell r="J26">
            <v>11000</v>
          </cell>
        </row>
        <row r="27">
          <cell r="A27">
            <v>415045</v>
          </cell>
          <cell r="C27">
            <v>41000</v>
          </cell>
          <cell r="D27">
            <v>415045</v>
          </cell>
          <cell r="E27" t="str">
            <v>Repatriation Shipment</v>
          </cell>
          <cell r="F27">
            <v>20704</v>
          </cell>
          <cell r="G27">
            <v>20296</v>
          </cell>
          <cell r="H27">
            <v>41000</v>
          </cell>
          <cell r="I27">
            <v>53000</v>
          </cell>
          <cell r="J27">
            <v>12000</v>
          </cell>
        </row>
        <row r="28">
          <cell r="A28">
            <v>415046</v>
          </cell>
          <cell r="C28">
            <v>30000</v>
          </cell>
          <cell r="D28">
            <v>415046</v>
          </cell>
          <cell r="E28" t="str">
            <v>Repatriation Insurance</v>
          </cell>
          <cell r="F28">
            <v>14500</v>
          </cell>
          <cell r="G28">
            <v>15500</v>
          </cell>
          <cell r="H28">
            <v>30000</v>
          </cell>
          <cell r="I28">
            <v>40000</v>
          </cell>
          <cell r="J28">
            <v>10000</v>
          </cell>
        </row>
        <row r="29">
          <cell r="A29">
            <v>415050</v>
          </cell>
          <cell r="B29">
            <v>3425736</v>
          </cell>
          <cell r="C29">
            <v>4100000</v>
          </cell>
          <cell r="D29">
            <v>415050</v>
          </cell>
          <cell r="E29" t="str">
            <v>Housing Allowance</v>
          </cell>
          <cell r="F29">
            <v>2029824</v>
          </cell>
          <cell r="G29">
            <v>2070176</v>
          </cell>
          <cell r="H29">
            <v>4100000</v>
          </cell>
          <cell r="I29">
            <v>4200000</v>
          </cell>
          <cell r="J29">
            <v>100000</v>
          </cell>
        </row>
        <row r="30">
          <cell r="A30">
            <v>415060</v>
          </cell>
          <cell r="C30">
            <v>1500000</v>
          </cell>
          <cell r="D30">
            <v>415060</v>
          </cell>
          <cell r="E30" t="str">
            <v>Transportation Allowance</v>
          </cell>
          <cell r="G30">
            <v>1500000</v>
          </cell>
          <cell r="H30">
            <v>1500000</v>
          </cell>
          <cell r="I30">
            <v>3000000</v>
          </cell>
          <cell r="J30">
            <v>1500000</v>
          </cell>
        </row>
        <row r="31">
          <cell r="A31">
            <v>415080</v>
          </cell>
          <cell r="B31">
            <v>2125206</v>
          </cell>
          <cell r="C31">
            <v>2125206</v>
          </cell>
          <cell r="D31">
            <v>415080</v>
          </cell>
          <cell r="E31" t="str">
            <v>Child Allowance</v>
          </cell>
          <cell r="F31">
            <v>1163163</v>
          </cell>
          <cell r="G31">
            <v>962043</v>
          </cell>
          <cell r="H31">
            <v>2125206</v>
          </cell>
          <cell r="I31">
            <v>2300000</v>
          </cell>
          <cell r="J31">
            <v>174794</v>
          </cell>
        </row>
        <row r="32">
          <cell r="A32">
            <v>415090</v>
          </cell>
          <cell r="B32">
            <v>0</v>
          </cell>
          <cell r="C32">
            <v>0</v>
          </cell>
          <cell r="D32">
            <v>415090</v>
          </cell>
          <cell r="E32" t="str">
            <v>Water &amp; Electricity Allowance</v>
          </cell>
          <cell r="F32">
            <v>0</v>
          </cell>
          <cell r="G32">
            <v>0</v>
          </cell>
          <cell r="H32">
            <v>0</v>
          </cell>
          <cell r="I32">
            <v>0</v>
          </cell>
          <cell r="J32">
            <v>0</v>
          </cell>
        </row>
        <row r="33">
          <cell r="A33">
            <v>415110</v>
          </cell>
          <cell r="B33">
            <v>18000</v>
          </cell>
          <cell r="C33">
            <v>30000</v>
          </cell>
          <cell r="D33">
            <v>415110</v>
          </cell>
          <cell r="E33" t="str">
            <v>Professional Allowance</v>
          </cell>
          <cell r="F33">
            <v>12000</v>
          </cell>
          <cell r="G33">
            <v>18000</v>
          </cell>
          <cell r="H33">
            <v>30000</v>
          </cell>
          <cell r="I33">
            <v>36000</v>
          </cell>
          <cell r="J33">
            <v>6000</v>
          </cell>
        </row>
        <row r="34">
          <cell r="A34">
            <v>415120</v>
          </cell>
          <cell r="B34">
            <v>117500</v>
          </cell>
          <cell r="D34">
            <v>415120</v>
          </cell>
          <cell r="E34" t="str">
            <v>Furniture Grant Expense</v>
          </cell>
          <cell r="H34">
            <v>0</v>
          </cell>
          <cell r="I34">
            <v>250000</v>
          </cell>
          <cell r="J34">
            <v>250000</v>
          </cell>
        </row>
        <row r="35">
          <cell r="A35">
            <v>415130</v>
          </cell>
          <cell r="D35">
            <v>415130</v>
          </cell>
          <cell r="E35" t="str">
            <v>Committee Allowance</v>
          </cell>
          <cell r="H35">
            <v>0</v>
          </cell>
          <cell r="J35">
            <v>0</v>
          </cell>
        </row>
        <row r="36">
          <cell r="A36">
            <v>415160</v>
          </cell>
          <cell r="B36">
            <v>2900000</v>
          </cell>
          <cell r="C36">
            <v>3700000</v>
          </cell>
          <cell r="D36">
            <v>415160</v>
          </cell>
          <cell r="E36" t="str">
            <v>End of Service Gratuity</v>
          </cell>
          <cell r="F36">
            <v>84059</v>
          </cell>
          <cell r="G36">
            <v>3615941</v>
          </cell>
          <cell r="H36">
            <v>3700000</v>
          </cell>
          <cell r="I36">
            <v>4000000</v>
          </cell>
          <cell r="J36">
            <v>300000</v>
          </cell>
        </row>
        <row r="37">
          <cell r="A37">
            <v>415170</v>
          </cell>
          <cell r="B37">
            <v>1123450</v>
          </cell>
          <cell r="C37">
            <v>1123710</v>
          </cell>
          <cell r="D37">
            <v>415170</v>
          </cell>
          <cell r="E37" t="str">
            <v>Vacation Allowance</v>
          </cell>
          <cell r="F37">
            <v>1117710</v>
          </cell>
          <cell r="G37">
            <v>6000</v>
          </cell>
          <cell r="H37">
            <v>1123710</v>
          </cell>
          <cell r="I37">
            <v>1200000</v>
          </cell>
          <cell r="J37">
            <v>76290</v>
          </cell>
        </row>
        <row r="38">
          <cell r="A38">
            <v>415180</v>
          </cell>
          <cell r="B38">
            <v>892920</v>
          </cell>
          <cell r="C38">
            <v>1296000</v>
          </cell>
          <cell r="D38">
            <v>415180</v>
          </cell>
          <cell r="E38" t="str">
            <v>Employer's pension costs</v>
          </cell>
          <cell r="F38">
            <v>96392</v>
          </cell>
          <cell r="G38">
            <v>1199608</v>
          </cell>
          <cell r="H38">
            <v>1296000</v>
          </cell>
          <cell r="I38">
            <v>2400000</v>
          </cell>
          <cell r="J38">
            <v>1104000</v>
          </cell>
        </row>
        <row r="39">
          <cell r="A39">
            <v>415190</v>
          </cell>
          <cell r="C39">
            <v>30000</v>
          </cell>
          <cell r="D39">
            <v>415190</v>
          </cell>
          <cell r="E39" t="str">
            <v>Death Gratuity</v>
          </cell>
          <cell r="F39">
            <v>7990</v>
          </cell>
          <cell r="G39">
            <v>22010</v>
          </cell>
          <cell r="H39">
            <v>30000</v>
          </cell>
          <cell r="I39">
            <v>30000</v>
          </cell>
          <cell r="J39">
            <v>0</v>
          </cell>
        </row>
        <row r="40">
          <cell r="A40">
            <v>415200</v>
          </cell>
          <cell r="C40">
            <v>0</v>
          </cell>
          <cell r="D40">
            <v>415200</v>
          </cell>
          <cell r="E40" t="str">
            <v>Leave Expenses</v>
          </cell>
          <cell r="H40">
            <v>0</v>
          </cell>
          <cell r="J40">
            <v>0</v>
          </cell>
        </row>
        <row r="41">
          <cell r="A41">
            <v>415205</v>
          </cell>
          <cell r="C41">
            <v>0</v>
          </cell>
          <cell r="D41">
            <v>415205</v>
          </cell>
          <cell r="E41" t="str">
            <v>Hajj Leave</v>
          </cell>
          <cell r="H41">
            <v>0</v>
          </cell>
          <cell r="J41">
            <v>0</v>
          </cell>
        </row>
        <row r="42">
          <cell r="A42">
            <v>415210</v>
          </cell>
          <cell r="B42">
            <v>2500000</v>
          </cell>
          <cell r="C42">
            <v>2600000</v>
          </cell>
          <cell r="D42">
            <v>415210</v>
          </cell>
          <cell r="E42" t="str">
            <v>Airfares for Annual Leave</v>
          </cell>
          <cell r="F42">
            <v>2534966</v>
          </cell>
          <cell r="G42">
            <v>65034</v>
          </cell>
          <cell r="H42">
            <v>2600000</v>
          </cell>
          <cell r="I42">
            <v>3000000</v>
          </cell>
          <cell r="J42">
            <v>400000</v>
          </cell>
        </row>
        <row r="43">
          <cell r="A43">
            <v>415220</v>
          </cell>
          <cell r="B43">
            <v>750000</v>
          </cell>
          <cell r="C43">
            <v>500000</v>
          </cell>
          <cell r="D43">
            <v>415220</v>
          </cell>
          <cell r="E43" t="str">
            <v>Education Allowance</v>
          </cell>
          <cell r="F43">
            <v>190964</v>
          </cell>
          <cell r="G43">
            <v>309036</v>
          </cell>
          <cell r="H43">
            <v>500000</v>
          </cell>
          <cell r="I43">
            <v>500000</v>
          </cell>
          <cell r="J43">
            <v>0</v>
          </cell>
        </row>
        <row r="44">
          <cell r="A44">
            <v>415230</v>
          </cell>
          <cell r="D44">
            <v>415230</v>
          </cell>
          <cell r="E44" t="str">
            <v>Remote Area Allowance</v>
          </cell>
          <cell r="H44">
            <v>0</v>
          </cell>
          <cell r="J44">
            <v>0</v>
          </cell>
        </row>
        <row r="45">
          <cell r="A45">
            <v>415231</v>
          </cell>
          <cell r="D45">
            <v>415231</v>
          </cell>
          <cell r="E45" t="str">
            <v>Commuting Allowance</v>
          </cell>
          <cell r="H45">
            <v>0</v>
          </cell>
          <cell r="J45">
            <v>0</v>
          </cell>
        </row>
        <row r="46">
          <cell r="A46">
            <v>415240</v>
          </cell>
          <cell r="B46">
            <v>2000000</v>
          </cell>
          <cell r="C46">
            <v>2100000</v>
          </cell>
          <cell r="D46">
            <v>415240</v>
          </cell>
          <cell r="E46" t="str">
            <v>Statutory Social Allowance</v>
          </cell>
          <cell r="F46">
            <v>1063395</v>
          </cell>
          <cell r="G46">
            <v>1036605</v>
          </cell>
          <cell r="H46">
            <v>2100000</v>
          </cell>
          <cell r="I46">
            <v>2200000</v>
          </cell>
          <cell r="J46">
            <v>100000</v>
          </cell>
        </row>
        <row r="47">
          <cell r="A47">
            <v>415250</v>
          </cell>
          <cell r="B47">
            <v>30000</v>
          </cell>
          <cell r="D47">
            <v>415250</v>
          </cell>
          <cell r="E47" t="str">
            <v>Special Car Allowance</v>
          </cell>
          <cell r="H47">
            <v>0</v>
          </cell>
          <cell r="J47">
            <v>0</v>
          </cell>
        </row>
        <row r="48">
          <cell r="A48">
            <v>415260</v>
          </cell>
          <cell r="C48">
            <v>5150</v>
          </cell>
          <cell r="D48">
            <v>415260</v>
          </cell>
          <cell r="E48" t="str">
            <v>Duty Travel Allowance</v>
          </cell>
          <cell r="F48">
            <v>5150</v>
          </cell>
          <cell r="G48">
            <v>0</v>
          </cell>
          <cell r="H48">
            <v>5150</v>
          </cell>
          <cell r="I48">
            <v>40000</v>
          </cell>
          <cell r="J48">
            <v>34850</v>
          </cell>
        </row>
        <row r="49">
          <cell r="A49">
            <v>415270</v>
          </cell>
          <cell r="B49">
            <v>250000</v>
          </cell>
          <cell r="D49">
            <v>415270</v>
          </cell>
          <cell r="E49" t="str">
            <v>Accomodation Shifting Grant</v>
          </cell>
          <cell r="H49">
            <v>0</v>
          </cell>
          <cell r="I49">
            <v>150000</v>
          </cell>
          <cell r="J49">
            <v>150000</v>
          </cell>
        </row>
        <row r="50">
          <cell r="A50">
            <v>415280</v>
          </cell>
          <cell r="D50">
            <v>415280</v>
          </cell>
          <cell r="E50" t="str">
            <v>Merit Bonus</v>
          </cell>
          <cell r="H50">
            <v>0</v>
          </cell>
          <cell r="I50">
            <v>294000</v>
          </cell>
          <cell r="J50">
            <v>294000</v>
          </cell>
        </row>
        <row r="51">
          <cell r="A51">
            <v>415290</v>
          </cell>
          <cell r="B51">
            <v>1793790</v>
          </cell>
          <cell r="C51">
            <v>1800000</v>
          </cell>
          <cell r="D51">
            <v>415290</v>
          </cell>
          <cell r="E51" t="str">
            <v>Shift Allowance</v>
          </cell>
          <cell r="F51">
            <v>865768</v>
          </cell>
          <cell r="G51">
            <v>934232</v>
          </cell>
          <cell r="H51">
            <v>1800000</v>
          </cell>
          <cell r="I51">
            <v>2000000</v>
          </cell>
          <cell r="J51">
            <v>200000</v>
          </cell>
        </row>
        <row r="52">
          <cell r="A52">
            <v>415300</v>
          </cell>
          <cell r="B52">
            <v>6000</v>
          </cell>
          <cell r="C52">
            <v>6000</v>
          </cell>
          <cell r="D52">
            <v>415300</v>
          </cell>
          <cell r="E52" t="str">
            <v>Cashiers Allowance</v>
          </cell>
          <cell r="F52">
            <v>3000</v>
          </cell>
          <cell r="G52">
            <v>3000</v>
          </cell>
          <cell r="H52">
            <v>6000</v>
          </cell>
          <cell r="I52">
            <v>6000</v>
          </cell>
          <cell r="J52">
            <v>0</v>
          </cell>
        </row>
        <row r="53">
          <cell r="A53">
            <v>415310</v>
          </cell>
          <cell r="B53">
            <v>218231</v>
          </cell>
          <cell r="C53">
            <v>426340</v>
          </cell>
          <cell r="D53">
            <v>415310</v>
          </cell>
          <cell r="E53" t="str">
            <v>Hazardous Material Handling Allowance</v>
          </cell>
          <cell r="F53">
            <v>213170</v>
          </cell>
          <cell r="G53">
            <v>213170</v>
          </cell>
          <cell r="H53">
            <v>426340</v>
          </cell>
          <cell r="I53">
            <v>405000</v>
          </cell>
          <cell r="J53">
            <v>-21340</v>
          </cell>
        </row>
        <row r="54">
          <cell r="A54">
            <v>415320</v>
          </cell>
          <cell r="B54">
            <v>180000</v>
          </cell>
          <cell r="C54">
            <v>162500</v>
          </cell>
          <cell r="D54">
            <v>415320</v>
          </cell>
          <cell r="E54" t="str">
            <v>Technical Allowance- Local Engineers</v>
          </cell>
          <cell r="F54">
            <v>79500</v>
          </cell>
          <cell r="G54">
            <v>83000</v>
          </cell>
          <cell r="H54">
            <v>162500</v>
          </cell>
          <cell r="I54">
            <v>189000</v>
          </cell>
          <cell r="J54">
            <v>26500</v>
          </cell>
        </row>
        <row r="55">
          <cell r="A55">
            <v>415330</v>
          </cell>
          <cell r="B55">
            <v>125475</v>
          </cell>
          <cell r="C55">
            <v>148800</v>
          </cell>
          <cell r="D55">
            <v>415330</v>
          </cell>
          <cell r="E55" t="str">
            <v>Computer Allowance</v>
          </cell>
          <cell r="F55">
            <v>96300</v>
          </cell>
          <cell r="G55">
            <v>52500</v>
          </cell>
          <cell r="H55">
            <v>148800</v>
          </cell>
          <cell r="I55">
            <v>110000</v>
          </cell>
          <cell r="J55">
            <v>-38800</v>
          </cell>
        </row>
        <row r="56">
          <cell r="A56">
            <v>415340</v>
          </cell>
          <cell r="C56">
            <v>78000</v>
          </cell>
          <cell r="D56">
            <v>415340</v>
          </cell>
          <cell r="E56" t="str">
            <v>Repatriation Ticket</v>
          </cell>
          <cell r="F56">
            <v>13696</v>
          </cell>
          <cell r="G56">
            <v>64304</v>
          </cell>
          <cell r="H56">
            <v>78000</v>
          </cell>
          <cell r="I56">
            <v>50000</v>
          </cell>
          <cell r="J56">
            <v>-28000</v>
          </cell>
        </row>
        <row r="57">
          <cell r="A57">
            <v>415350</v>
          </cell>
          <cell r="D57">
            <v>415350</v>
          </cell>
          <cell r="E57" t="str">
            <v>Telephone Allowance</v>
          </cell>
          <cell r="H57">
            <v>0</v>
          </cell>
          <cell r="J57">
            <v>0</v>
          </cell>
        </row>
        <row r="58">
          <cell r="A58">
            <v>415360</v>
          </cell>
          <cell r="C58">
            <v>269106</v>
          </cell>
          <cell r="D58">
            <v>415360</v>
          </cell>
          <cell r="E58" t="str">
            <v>Special Allowance</v>
          </cell>
          <cell r="F58">
            <v>184106</v>
          </cell>
          <cell r="G58">
            <v>85000</v>
          </cell>
          <cell r="H58">
            <v>269106</v>
          </cell>
          <cell r="I58">
            <v>170000</v>
          </cell>
          <cell r="J58">
            <v>-99106</v>
          </cell>
        </row>
        <row r="59">
          <cell r="A59">
            <v>415370</v>
          </cell>
          <cell r="D59">
            <v>415370</v>
          </cell>
          <cell r="E59" t="str">
            <v>Other Allowance</v>
          </cell>
          <cell r="H59">
            <v>0</v>
          </cell>
          <cell r="J59">
            <v>0</v>
          </cell>
        </row>
        <row r="61">
          <cell r="B61">
            <v>25875866</v>
          </cell>
          <cell r="C61">
            <v>31600231</v>
          </cell>
          <cell r="E61" t="str">
            <v>Total of Allowances</v>
          </cell>
          <cell r="F61">
            <v>14184710</v>
          </cell>
          <cell r="G61">
            <v>17415521</v>
          </cell>
          <cell r="H61">
            <v>31600231</v>
          </cell>
          <cell r="I61">
            <v>35904000</v>
          </cell>
          <cell r="J61">
            <v>4303769</v>
          </cell>
        </row>
        <row r="63">
          <cell r="A63">
            <v>417000</v>
          </cell>
          <cell r="D63">
            <v>417000</v>
          </cell>
          <cell r="E63" t="str">
            <v>Fuel</v>
          </cell>
        </row>
        <row r="64">
          <cell r="A64">
            <v>417100</v>
          </cell>
          <cell r="C64">
            <v>0</v>
          </cell>
          <cell r="D64">
            <v>417100</v>
          </cell>
          <cell r="E64" t="str">
            <v>Crude Oil</v>
          </cell>
          <cell r="J64">
            <v>0</v>
          </cell>
        </row>
        <row r="65">
          <cell r="A65">
            <v>417200</v>
          </cell>
          <cell r="C65">
            <v>0</v>
          </cell>
          <cell r="D65">
            <v>417200</v>
          </cell>
          <cell r="E65" t="str">
            <v>Fuel Oil</v>
          </cell>
          <cell r="J65">
            <v>0</v>
          </cell>
        </row>
        <row r="66">
          <cell r="A66">
            <v>417300</v>
          </cell>
          <cell r="C66">
            <v>0</v>
          </cell>
          <cell r="D66">
            <v>417300</v>
          </cell>
          <cell r="E66" t="str">
            <v>Gas Oil</v>
          </cell>
          <cell r="J66">
            <v>0</v>
          </cell>
        </row>
        <row r="67">
          <cell r="A67">
            <v>417400</v>
          </cell>
          <cell r="C67">
            <v>0</v>
          </cell>
          <cell r="D67">
            <v>417400</v>
          </cell>
          <cell r="E67" t="str">
            <v>Natural Gas</v>
          </cell>
          <cell r="J67">
            <v>0</v>
          </cell>
        </row>
        <row r="68">
          <cell r="A68">
            <v>417500</v>
          </cell>
          <cell r="C68">
            <v>0</v>
          </cell>
          <cell r="D68">
            <v>417500</v>
          </cell>
          <cell r="E68" t="str">
            <v>Diesel Oil</v>
          </cell>
          <cell r="G68">
            <v>0</v>
          </cell>
          <cell r="H68">
            <v>0</v>
          </cell>
          <cell r="J68">
            <v>0</v>
          </cell>
        </row>
        <row r="70">
          <cell r="B70">
            <v>0</v>
          </cell>
          <cell r="C70">
            <v>0</v>
          </cell>
          <cell r="E70" t="str">
            <v>Total of Fuel</v>
          </cell>
          <cell r="F70">
            <v>0</v>
          </cell>
          <cell r="G70">
            <v>0</v>
          </cell>
          <cell r="H70">
            <v>0</v>
          </cell>
          <cell r="I70">
            <v>0</v>
          </cell>
          <cell r="J70">
            <v>0</v>
          </cell>
        </row>
        <row r="72">
          <cell r="A72">
            <v>418000</v>
          </cell>
          <cell r="D72">
            <v>418000</v>
          </cell>
          <cell r="E72" t="str">
            <v>Plant Maintenance</v>
          </cell>
        </row>
        <row r="73">
          <cell r="A73">
            <v>418010</v>
          </cell>
          <cell r="D73">
            <v>418010</v>
          </cell>
          <cell r="E73" t="str">
            <v>Water Pump Maintenance - Direct Purh.</v>
          </cell>
          <cell r="H73">
            <v>0</v>
          </cell>
          <cell r="J73">
            <v>0</v>
          </cell>
        </row>
        <row r="74">
          <cell r="A74">
            <v>418020</v>
          </cell>
          <cell r="D74">
            <v>418020</v>
          </cell>
          <cell r="E74" t="str">
            <v>Water Pipes Maintenance- Direct Purh.</v>
          </cell>
          <cell r="H74">
            <v>0</v>
          </cell>
          <cell r="J74">
            <v>0</v>
          </cell>
        </row>
        <row r="75">
          <cell r="A75">
            <v>418030</v>
          </cell>
          <cell r="D75">
            <v>418030</v>
          </cell>
          <cell r="E75" t="str">
            <v>Water Maintenance- Cent. Workshop D</v>
          </cell>
          <cell r="H75">
            <v>0</v>
          </cell>
          <cell r="J75">
            <v>0</v>
          </cell>
        </row>
        <row r="76">
          <cell r="A76">
            <v>418040</v>
          </cell>
          <cell r="D76">
            <v>418040</v>
          </cell>
          <cell r="E76" t="str">
            <v>Other Water Maintenance</v>
          </cell>
          <cell r="H76">
            <v>0</v>
          </cell>
          <cell r="J76">
            <v>0</v>
          </cell>
        </row>
        <row r="77">
          <cell r="A77">
            <v>418050</v>
          </cell>
          <cell r="D77">
            <v>418050</v>
          </cell>
          <cell r="E77" t="str">
            <v>Electricity Poles &amp; Wires Maintenance</v>
          </cell>
          <cell r="H77">
            <v>0</v>
          </cell>
          <cell r="J77">
            <v>0</v>
          </cell>
        </row>
        <row r="78">
          <cell r="A78">
            <v>418060</v>
          </cell>
          <cell r="D78">
            <v>418060</v>
          </cell>
          <cell r="E78" t="str">
            <v>Electricity Transformer Maintenance</v>
          </cell>
          <cell r="H78">
            <v>0</v>
          </cell>
          <cell r="J78">
            <v>0</v>
          </cell>
        </row>
        <row r="79">
          <cell r="A79">
            <v>418070</v>
          </cell>
          <cell r="D79">
            <v>418070</v>
          </cell>
          <cell r="E79" t="str">
            <v>Electricity Switchgear Maintenance</v>
          </cell>
          <cell r="H79">
            <v>0</v>
          </cell>
          <cell r="J79">
            <v>0</v>
          </cell>
        </row>
        <row r="80">
          <cell r="A80">
            <v>418080</v>
          </cell>
          <cell r="D80">
            <v>418080</v>
          </cell>
          <cell r="E80" t="str">
            <v>Other Electricity Maintenance</v>
          </cell>
          <cell r="H80">
            <v>0</v>
          </cell>
          <cell r="J80">
            <v>0</v>
          </cell>
        </row>
        <row r="81">
          <cell r="A81">
            <v>418090</v>
          </cell>
          <cell r="D81">
            <v>418090</v>
          </cell>
          <cell r="E81" t="str">
            <v>Tools &amp; Equipment Maintenance</v>
          </cell>
          <cell r="H81">
            <v>0</v>
          </cell>
          <cell r="J81">
            <v>0</v>
          </cell>
        </row>
        <row r="82">
          <cell r="A82">
            <v>418100</v>
          </cell>
          <cell r="D82">
            <v>418100</v>
          </cell>
          <cell r="E82" t="str">
            <v>Small Generators Maintenance</v>
          </cell>
          <cell r="H82">
            <v>0</v>
          </cell>
          <cell r="J82">
            <v>0</v>
          </cell>
        </row>
        <row r="83">
          <cell r="A83">
            <v>418110</v>
          </cell>
          <cell r="D83">
            <v>418110</v>
          </cell>
          <cell r="E83" t="str">
            <v>Plant SMART Mainatencance</v>
          </cell>
          <cell r="H83">
            <v>0</v>
          </cell>
          <cell r="J83">
            <v>0</v>
          </cell>
        </row>
        <row r="84">
          <cell r="A84">
            <v>418120</v>
          </cell>
          <cell r="D84">
            <v>418120</v>
          </cell>
          <cell r="E84" t="str">
            <v>Plant MOPA Maintenance</v>
          </cell>
          <cell r="H84">
            <v>0</v>
          </cell>
          <cell r="J84">
            <v>0</v>
          </cell>
        </row>
        <row r="85">
          <cell r="A85">
            <v>418130</v>
          </cell>
          <cell r="B85">
            <v>6000000</v>
          </cell>
          <cell r="C85">
            <v>5906690</v>
          </cell>
          <cell r="D85">
            <v>418130</v>
          </cell>
          <cell r="E85" t="str">
            <v>Plant “MOMP” Maintenance</v>
          </cell>
          <cell r="F85">
            <v>800000</v>
          </cell>
          <cell r="G85">
            <v>5106690</v>
          </cell>
          <cell r="H85">
            <v>5906690</v>
          </cell>
          <cell r="I85">
            <v>0</v>
          </cell>
          <cell r="J85">
            <v>-5906690</v>
          </cell>
        </row>
        <row r="86">
          <cell r="A86">
            <v>418140</v>
          </cell>
          <cell r="B86">
            <v>54710680</v>
          </cell>
          <cell r="C86">
            <v>60648867</v>
          </cell>
          <cell r="D86">
            <v>418140</v>
          </cell>
          <cell r="E86" t="str">
            <v>Plant Maintenance – PDPM1</v>
          </cell>
          <cell r="F86">
            <v>36712359</v>
          </cell>
          <cell r="G86">
            <v>23936508</v>
          </cell>
          <cell r="H86">
            <v>60648867</v>
          </cell>
          <cell r="I86">
            <v>26772459</v>
          </cell>
          <cell r="J86">
            <v>-33876408</v>
          </cell>
        </row>
        <row r="87">
          <cell r="A87">
            <v>418150</v>
          </cell>
          <cell r="B87">
            <v>6743169</v>
          </cell>
          <cell r="C87">
            <v>2244675</v>
          </cell>
          <cell r="D87">
            <v>418150</v>
          </cell>
          <cell r="E87" t="str">
            <v>Other Plant Contract Maintanance</v>
          </cell>
          <cell r="F87">
            <v>534719</v>
          </cell>
          <cell r="G87">
            <v>1709956</v>
          </cell>
          <cell r="H87">
            <v>2244675</v>
          </cell>
          <cell r="I87">
            <v>1900000</v>
          </cell>
          <cell r="J87">
            <v>-344675</v>
          </cell>
        </row>
        <row r="88">
          <cell r="A88">
            <v>418160</v>
          </cell>
          <cell r="D88">
            <v>418160</v>
          </cell>
          <cell r="E88" t="str">
            <v>Plant Maintenance</v>
          </cell>
          <cell r="H88">
            <v>0</v>
          </cell>
          <cell r="J88">
            <v>0</v>
          </cell>
        </row>
        <row r="89">
          <cell r="A89">
            <v>418170</v>
          </cell>
          <cell r="D89">
            <v>418170</v>
          </cell>
          <cell r="E89" t="str">
            <v>Motor Maintanance</v>
          </cell>
          <cell r="H89">
            <v>0</v>
          </cell>
          <cell r="J89">
            <v>0</v>
          </cell>
        </row>
        <row r="90">
          <cell r="A90">
            <v>418180</v>
          </cell>
          <cell r="D90">
            <v>418180</v>
          </cell>
          <cell r="E90" t="str">
            <v>Valves Actuator Maintenance</v>
          </cell>
          <cell r="H90">
            <v>0</v>
          </cell>
          <cell r="J90">
            <v>0</v>
          </cell>
        </row>
        <row r="91">
          <cell r="A91">
            <v>418190</v>
          </cell>
          <cell r="D91">
            <v>418190</v>
          </cell>
          <cell r="E91" t="str">
            <v>Compressed Air Maintance</v>
          </cell>
          <cell r="H91">
            <v>0</v>
          </cell>
          <cell r="J91">
            <v>0</v>
          </cell>
        </row>
        <row r="92">
          <cell r="A92">
            <v>418200</v>
          </cell>
          <cell r="D92">
            <v>418200</v>
          </cell>
          <cell r="E92" t="str">
            <v>Fuel Systems Maintanance</v>
          </cell>
          <cell r="H92">
            <v>0</v>
          </cell>
          <cell r="J92">
            <v>0</v>
          </cell>
        </row>
        <row r="93">
          <cell r="A93">
            <v>418210</v>
          </cell>
          <cell r="D93">
            <v>418210</v>
          </cell>
          <cell r="E93" t="str">
            <v>Remineralisation Systems Maintance</v>
          </cell>
          <cell r="H93">
            <v>0</v>
          </cell>
          <cell r="J93">
            <v>0</v>
          </cell>
        </row>
        <row r="94">
          <cell r="A94">
            <v>418220</v>
          </cell>
          <cell r="D94">
            <v>418220</v>
          </cell>
          <cell r="E94" t="str">
            <v xml:space="preserve">Sea Water Intake System Maintanance </v>
          </cell>
          <cell r="J94">
            <v>0</v>
          </cell>
        </row>
        <row r="95">
          <cell r="A95">
            <v>418230</v>
          </cell>
          <cell r="D95">
            <v>418230</v>
          </cell>
          <cell r="E95" t="str">
            <v>400 KV Systems Maintenance</v>
          </cell>
          <cell r="H95">
            <v>0</v>
          </cell>
          <cell r="J95">
            <v>0</v>
          </cell>
        </row>
        <row r="96">
          <cell r="A96">
            <v>418240</v>
          </cell>
          <cell r="D96">
            <v>418240</v>
          </cell>
          <cell r="E96" t="str">
            <v>220 KV Systems Maintenance</v>
          </cell>
          <cell r="H96">
            <v>0</v>
          </cell>
          <cell r="J96">
            <v>0</v>
          </cell>
        </row>
        <row r="97">
          <cell r="A97">
            <v>418250</v>
          </cell>
          <cell r="D97">
            <v>418250</v>
          </cell>
          <cell r="E97" t="str">
            <v>132 KV Maintanance</v>
          </cell>
          <cell r="H97">
            <v>0</v>
          </cell>
          <cell r="J97">
            <v>0</v>
          </cell>
        </row>
        <row r="98">
          <cell r="A98">
            <v>418260</v>
          </cell>
          <cell r="D98">
            <v>418260</v>
          </cell>
          <cell r="E98" t="str">
            <v>11 KV Systems Maintenance</v>
          </cell>
          <cell r="H98">
            <v>0</v>
          </cell>
          <cell r="J98">
            <v>0</v>
          </cell>
        </row>
        <row r="99">
          <cell r="A99">
            <v>418270</v>
          </cell>
          <cell r="D99">
            <v>418270</v>
          </cell>
          <cell r="E99" t="str">
            <v>380V Systems Maintenance</v>
          </cell>
          <cell r="H99">
            <v>0</v>
          </cell>
          <cell r="J99">
            <v>0</v>
          </cell>
        </row>
        <row r="100">
          <cell r="A100">
            <v>418280</v>
          </cell>
          <cell r="D100">
            <v>418280</v>
          </cell>
          <cell r="E100" t="str">
            <v>220V Systems Maintenance</v>
          </cell>
          <cell r="H100">
            <v>0</v>
          </cell>
          <cell r="J100">
            <v>0</v>
          </cell>
        </row>
        <row r="101">
          <cell r="A101">
            <v>418290</v>
          </cell>
          <cell r="D101">
            <v>418290</v>
          </cell>
          <cell r="E101" t="str">
            <v>DC System Maintanance</v>
          </cell>
          <cell r="H101">
            <v>0</v>
          </cell>
          <cell r="J101">
            <v>0</v>
          </cell>
        </row>
        <row r="102">
          <cell r="A102">
            <v>418300</v>
          </cell>
          <cell r="D102">
            <v>418300</v>
          </cell>
          <cell r="E102" t="str">
            <v>Safety System Maintenance</v>
          </cell>
          <cell r="H102">
            <v>0</v>
          </cell>
          <cell r="J102">
            <v>0</v>
          </cell>
        </row>
        <row r="103">
          <cell r="A103">
            <v>418400</v>
          </cell>
          <cell r="D103">
            <v>418400</v>
          </cell>
          <cell r="E103" t="str">
            <v>Power Transmission System Maintenance</v>
          </cell>
          <cell r="H103">
            <v>0</v>
          </cell>
          <cell r="J103">
            <v>0</v>
          </cell>
        </row>
        <row r="104">
          <cell r="A104">
            <v>418410</v>
          </cell>
          <cell r="D104">
            <v>418410</v>
          </cell>
          <cell r="E104" t="str">
            <v>Substation Maintance</v>
          </cell>
          <cell r="H104">
            <v>0</v>
          </cell>
          <cell r="J104">
            <v>0</v>
          </cell>
        </row>
        <row r="105">
          <cell r="A105">
            <v>418420</v>
          </cell>
          <cell r="D105">
            <v>418420</v>
          </cell>
          <cell r="E105" t="str">
            <v>OHL Maintanance</v>
          </cell>
          <cell r="H105">
            <v>0</v>
          </cell>
          <cell r="J105">
            <v>0</v>
          </cell>
        </row>
        <row r="106">
          <cell r="A106">
            <v>418430</v>
          </cell>
          <cell r="D106">
            <v>418430</v>
          </cell>
          <cell r="E106" t="str">
            <v>U/G Cables Maintenance</v>
          </cell>
          <cell r="H106">
            <v>0</v>
          </cell>
          <cell r="J106">
            <v>0</v>
          </cell>
        </row>
        <row r="107">
          <cell r="A107">
            <v>418510</v>
          </cell>
          <cell r="D107">
            <v>418510</v>
          </cell>
          <cell r="E107" t="str">
            <v>pumping station maintanance</v>
          </cell>
          <cell r="H107">
            <v>0</v>
          </cell>
          <cell r="J107">
            <v>0</v>
          </cell>
        </row>
        <row r="108">
          <cell r="A108">
            <v>418520</v>
          </cell>
          <cell r="D108">
            <v>418520</v>
          </cell>
          <cell r="E108" t="str">
            <v>Pipelines Maintenance</v>
          </cell>
          <cell r="H108">
            <v>0</v>
          </cell>
          <cell r="J108">
            <v>0</v>
          </cell>
        </row>
        <row r="109">
          <cell r="A109">
            <v>418620</v>
          </cell>
          <cell r="B109">
            <v>2205000</v>
          </cell>
          <cell r="C109">
            <v>3373583</v>
          </cell>
          <cell r="D109">
            <v>418620</v>
          </cell>
          <cell r="E109" t="str">
            <v>Hire of Plant and Equipment</v>
          </cell>
          <cell r="F109">
            <v>40560</v>
          </cell>
          <cell r="G109">
            <v>3333023</v>
          </cell>
          <cell r="H109">
            <v>3373583</v>
          </cell>
          <cell r="I109">
            <v>3400000</v>
          </cell>
          <cell r="J109">
            <v>26417</v>
          </cell>
        </row>
        <row r="110">
          <cell r="A110">
            <v>418630</v>
          </cell>
          <cell r="B110">
            <v>650000</v>
          </cell>
          <cell r="C110">
            <v>0</v>
          </cell>
          <cell r="D110">
            <v>418630</v>
          </cell>
          <cell r="E110" t="str">
            <v>Process Buildings Maintenance</v>
          </cell>
          <cell r="F110">
            <v>0</v>
          </cell>
          <cell r="G110">
            <v>0</v>
          </cell>
          <cell r="H110">
            <v>0</v>
          </cell>
          <cell r="I110">
            <v>350000</v>
          </cell>
          <cell r="J110">
            <v>350000</v>
          </cell>
        </row>
        <row r="111">
          <cell r="A111">
            <v>418640</v>
          </cell>
          <cell r="B111">
            <v>0</v>
          </cell>
          <cell r="C111">
            <v>0</v>
          </cell>
          <cell r="D111">
            <v>418640</v>
          </cell>
          <cell r="E111" t="str">
            <v>Energy Consumption</v>
          </cell>
          <cell r="F111">
            <v>0</v>
          </cell>
          <cell r="G111">
            <v>0</v>
          </cell>
          <cell r="H111">
            <v>0</v>
          </cell>
          <cell r="I111">
            <v>0</v>
          </cell>
          <cell r="J111">
            <v>0</v>
          </cell>
        </row>
        <row r="113">
          <cell r="B113">
            <v>70308849</v>
          </cell>
          <cell r="C113">
            <v>72173815</v>
          </cell>
          <cell r="E113" t="str">
            <v>Total for Plant Maintenance</v>
          </cell>
          <cell r="F113">
            <v>38087638</v>
          </cell>
          <cell r="G113">
            <v>34086177</v>
          </cell>
          <cell r="H113">
            <v>72173815</v>
          </cell>
          <cell r="I113">
            <v>32422459</v>
          </cell>
          <cell r="J113">
            <v>-39751356</v>
          </cell>
        </row>
        <row r="115">
          <cell r="A115">
            <v>419000</v>
          </cell>
          <cell r="D115">
            <v>419000</v>
          </cell>
          <cell r="E115" t="str">
            <v>Materials</v>
          </cell>
        </row>
        <row r="116">
          <cell r="A116">
            <v>419010</v>
          </cell>
          <cell r="D116">
            <v>419010</v>
          </cell>
          <cell r="E116" t="str">
            <v>Stores Usage- Works Orders</v>
          </cell>
          <cell r="J116">
            <v>0</v>
          </cell>
        </row>
        <row r="117">
          <cell r="A117">
            <v>419020</v>
          </cell>
          <cell r="B117">
            <v>5000000</v>
          </cell>
          <cell r="C117">
            <v>5749000</v>
          </cell>
          <cell r="D117">
            <v>419020</v>
          </cell>
          <cell r="E117" t="str">
            <v>Stores Usage- Consumables</v>
          </cell>
          <cell r="F117">
            <v>3678160</v>
          </cell>
          <cell r="G117">
            <v>2070840</v>
          </cell>
          <cell r="H117">
            <v>5749000</v>
          </cell>
          <cell r="I117">
            <v>5577000</v>
          </cell>
          <cell r="J117">
            <v>-172000</v>
          </cell>
        </row>
        <row r="118">
          <cell r="A118">
            <v>419030</v>
          </cell>
          <cell r="B118">
            <v>200000</v>
          </cell>
          <cell r="C118">
            <v>128000</v>
          </cell>
          <cell r="D118">
            <v>419030</v>
          </cell>
          <cell r="E118" t="str">
            <v>Direct Purchases</v>
          </cell>
          <cell r="F118">
            <v>64096</v>
          </cell>
          <cell r="G118">
            <v>63904</v>
          </cell>
          <cell r="H118">
            <v>128000</v>
          </cell>
          <cell r="I118">
            <v>150000</v>
          </cell>
          <cell r="J118">
            <v>22000</v>
          </cell>
        </row>
        <row r="119">
          <cell r="A119">
            <v>419040</v>
          </cell>
          <cell r="D119">
            <v>419040</v>
          </cell>
          <cell r="E119" t="str">
            <v>Outages</v>
          </cell>
          <cell r="H119">
            <v>0</v>
          </cell>
          <cell r="J119">
            <v>0</v>
          </cell>
        </row>
        <row r="120">
          <cell r="A120">
            <v>419050</v>
          </cell>
          <cell r="B120">
            <v>22000000</v>
          </cell>
          <cell r="C120">
            <v>9536000</v>
          </cell>
          <cell r="D120">
            <v>419050</v>
          </cell>
          <cell r="E120" t="str">
            <v>Major Non Capital Items</v>
          </cell>
          <cell r="F120">
            <v>5022265</v>
          </cell>
          <cell r="G120">
            <v>4513735</v>
          </cell>
          <cell r="H120">
            <v>9536000</v>
          </cell>
          <cell r="I120">
            <v>8000000</v>
          </cell>
          <cell r="J120">
            <v>-1536000</v>
          </cell>
        </row>
        <row r="121">
          <cell r="A121">
            <v>419060</v>
          </cell>
          <cell r="B121">
            <v>16780923</v>
          </cell>
          <cell r="C121">
            <v>17432000</v>
          </cell>
          <cell r="D121">
            <v>419060</v>
          </cell>
          <cell r="E121" t="str">
            <v>Chemical Usage</v>
          </cell>
          <cell r="F121">
            <v>8352590</v>
          </cell>
          <cell r="G121">
            <v>9079410</v>
          </cell>
          <cell r="H121">
            <v>17432000</v>
          </cell>
          <cell r="I121">
            <v>19000000</v>
          </cell>
          <cell r="J121">
            <v>1568000</v>
          </cell>
        </row>
        <row r="122">
          <cell r="A122">
            <v>419070</v>
          </cell>
          <cell r="C122">
            <v>253280</v>
          </cell>
          <cell r="D122">
            <v>419070</v>
          </cell>
          <cell r="E122" t="str">
            <v>Lubricants Usage</v>
          </cell>
          <cell r="F122">
            <v>119332</v>
          </cell>
          <cell r="G122">
            <v>133948</v>
          </cell>
          <cell r="H122">
            <v>253280</v>
          </cell>
          <cell r="I122">
            <v>438000</v>
          </cell>
          <cell r="J122">
            <v>184720</v>
          </cell>
        </row>
        <row r="124">
          <cell r="B124">
            <v>43980923</v>
          </cell>
          <cell r="C124">
            <v>33098280</v>
          </cell>
          <cell r="E124" t="str">
            <v>Total Materials</v>
          </cell>
          <cell r="F124">
            <v>17236443</v>
          </cell>
          <cell r="G124">
            <v>15861837</v>
          </cell>
          <cell r="H124">
            <v>33098280</v>
          </cell>
          <cell r="I124">
            <v>33165000</v>
          </cell>
          <cell r="J124">
            <v>66720</v>
          </cell>
        </row>
        <row r="126">
          <cell r="A126">
            <v>420000</v>
          </cell>
          <cell r="D126">
            <v>420000</v>
          </cell>
          <cell r="E126" t="str">
            <v>Transmission use of System</v>
          </cell>
        </row>
        <row r="127">
          <cell r="A127">
            <v>420010</v>
          </cell>
          <cell r="B127">
            <v>0</v>
          </cell>
          <cell r="C127">
            <v>0</v>
          </cell>
          <cell r="D127">
            <v>420010</v>
          </cell>
          <cell r="E127" t="str">
            <v>TUOS Payments</v>
          </cell>
          <cell r="H127">
            <v>0</v>
          </cell>
          <cell r="J127">
            <v>0</v>
          </cell>
        </row>
        <row r="128">
          <cell r="A128">
            <v>420020</v>
          </cell>
          <cell r="B128">
            <v>0</v>
          </cell>
          <cell r="C128">
            <v>0</v>
          </cell>
          <cell r="D128">
            <v>420020</v>
          </cell>
          <cell r="E128" t="str">
            <v>Settlement System Charges</v>
          </cell>
          <cell r="H128">
            <v>0</v>
          </cell>
          <cell r="J128">
            <v>0</v>
          </cell>
        </row>
        <row r="130">
          <cell r="B130">
            <v>0</v>
          </cell>
          <cell r="C130">
            <v>0</v>
          </cell>
          <cell r="E130" t="str">
            <v>Total of System Charges</v>
          </cell>
          <cell r="F130">
            <v>0</v>
          </cell>
          <cell r="G130">
            <v>0</v>
          </cell>
          <cell r="H130">
            <v>0</v>
          </cell>
          <cell r="I130">
            <v>0</v>
          </cell>
          <cell r="J130">
            <v>0</v>
          </cell>
        </row>
        <row r="132">
          <cell r="A132">
            <v>421000</v>
          </cell>
          <cell r="D132">
            <v>421000</v>
          </cell>
          <cell r="E132" t="str">
            <v>Purchase of Power &amp; Water</v>
          </cell>
        </row>
        <row r="133">
          <cell r="A133">
            <v>421110</v>
          </cell>
          <cell r="D133">
            <v>421110</v>
          </cell>
          <cell r="E133" t="str">
            <v>Capacity Payments UANPC</v>
          </cell>
          <cell r="H133">
            <v>0</v>
          </cell>
          <cell r="J133">
            <v>0</v>
          </cell>
        </row>
        <row r="134">
          <cell r="A134">
            <v>421120</v>
          </cell>
          <cell r="D134">
            <v>421120</v>
          </cell>
          <cell r="E134" t="str">
            <v>Capacity Payments ATPC</v>
          </cell>
          <cell r="H134">
            <v>0</v>
          </cell>
          <cell r="J134">
            <v>0</v>
          </cell>
        </row>
        <row r="135">
          <cell r="A135">
            <v>421130</v>
          </cell>
          <cell r="D135">
            <v>421130</v>
          </cell>
          <cell r="E135" t="str">
            <v>Capacity Payments AMPC</v>
          </cell>
          <cell r="H135">
            <v>0</v>
          </cell>
          <cell r="J135">
            <v>0</v>
          </cell>
        </row>
        <row r="136">
          <cell r="A136">
            <v>421140</v>
          </cell>
          <cell r="D136">
            <v>421140</v>
          </cell>
          <cell r="E136" t="str">
            <v>Capacity Payments BPC</v>
          </cell>
          <cell r="H136">
            <v>0</v>
          </cell>
          <cell r="J136">
            <v>0</v>
          </cell>
        </row>
        <row r="137">
          <cell r="A137">
            <v>421150</v>
          </cell>
          <cell r="D137">
            <v>421150</v>
          </cell>
          <cell r="E137" t="str">
            <v>Capacity Payments EPC</v>
          </cell>
          <cell r="H137">
            <v>0</v>
          </cell>
          <cell r="J137">
            <v>0</v>
          </cell>
        </row>
        <row r="138">
          <cell r="A138">
            <v>421160</v>
          </cell>
          <cell r="D138">
            <v>421160</v>
          </cell>
          <cell r="E138" t="str">
            <v>Capacity Payments RASCO</v>
          </cell>
          <cell r="H138">
            <v>0</v>
          </cell>
          <cell r="J138">
            <v>0</v>
          </cell>
        </row>
        <row r="139">
          <cell r="A139">
            <v>421170</v>
          </cell>
          <cell r="B139">
            <v>0</v>
          </cell>
          <cell r="C139">
            <v>0</v>
          </cell>
          <cell r="D139">
            <v>421170</v>
          </cell>
          <cell r="E139" t="str">
            <v>Capacity Payments GTTPC</v>
          </cell>
          <cell r="F139">
            <v>0</v>
          </cell>
          <cell r="G139">
            <v>0</v>
          </cell>
          <cell r="H139">
            <v>0</v>
          </cell>
          <cell r="I139">
            <v>0</v>
          </cell>
          <cell r="J139">
            <v>0</v>
          </cell>
        </row>
        <row r="140">
          <cell r="A140">
            <v>421210</v>
          </cell>
          <cell r="D140">
            <v>421210</v>
          </cell>
          <cell r="E140" t="str">
            <v>Variable Payments UANPC</v>
          </cell>
          <cell r="H140">
            <v>0</v>
          </cell>
          <cell r="J140">
            <v>0</v>
          </cell>
        </row>
        <row r="141">
          <cell r="A141">
            <v>421220</v>
          </cell>
          <cell r="D141">
            <v>421220</v>
          </cell>
          <cell r="E141" t="str">
            <v>Variable Payments ATPC</v>
          </cell>
          <cell r="H141">
            <v>0</v>
          </cell>
          <cell r="J141">
            <v>0</v>
          </cell>
        </row>
        <row r="142">
          <cell r="A142">
            <v>421230</v>
          </cell>
          <cell r="D142">
            <v>421230</v>
          </cell>
          <cell r="E142" t="str">
            <v>Variable Payments AMPC</v>
          </cell>
          <cell r="H142">
            <v>0</v>
          </cell>
          <cell r="J142">
            <v>0</v>
          </cell>
        </row>
        <row r="143">
          <cell r="A143">
            <v>421240</v>
          </cell>
          <cell r="D143">
            <v>421240</v>
          </cell>
          <cell r="E143" t="str">
            <v>Variable Payments BPC</v>
          </cell>
          <cell r="H143">
            <v>0</v>
          </cell>
          <cell r="J143">
            <v>0</v>
          </cell>
        </row>
        <row r="144">
          <cell r="A144">
            <v>421250</v>
          </cell>
          <cell r="D144">
            <v>421250</v>
          </cell>
          <cell r="E144" t="str">
            <v>Variable Payments EPC</v>
          </cell>
          <cell r="H144">
            <v>0</v>
          </cell>
          <cell r="J144">
            <v>0</v>
          </cell>
        </row>
        <row r="145">
          <cell r="A145">
            <v>421260</v>
          </cell>
          <cell r="D145">
            <v>421260</v>
          </cell>
          <cell r="E145" t="str">
            <v>Variable Payments RASCO</v>
          </cell>
          <cell r="H145">
            <v>0</v>
          </cell>
          <cell r="J145">
            <v>0</v>
          </cell>
        </row>
        <row r="146">
          <cell r="A146">
            <v>421270</v>
          </cell>
          <cell r="D146">
            <v>421270</v>
          </cell>
          <cell r="E146" t="str">
            <v>Variable Payments -GTTPC</v>
          </cell>
          <cell r="H146">
            <v>0</v>
          </cell>
          <cell r="J146">
            <v>0</v>
          </cell>
        </row>
        <row r="147">
          <cell r="A147">
            <v>421310</v>
          </cell>
          <cell r="D147">
            <v>421310</v>
          </cell>
          <cell r="E147" t="str">
            <v>Suplimentals -Shared Facilites</v>
          </cell>
          <cell r="H147">
            <v>0</v>
          </cell>
          <cell r="J147">
            <v>0</v>
          </cell>
        </row>
        <row r="149">
          <cell r="B149">
            <v>0</v>
          </cell>
          <cell r="C149">
            <v>0</v>
          </cell>
          <cell r="E149" t="str">
            <v xml:space="preserve">Total Purchase of Power &amp; Water </v>
          </cell>
          <cell r="F149">
            <v>0</v>
          </cell>
          <cell r="G149">
            <v>0</v>
          </cell>
          <cell r="H149">
            <v>0</v>
          </cell>
          <cell r="I149">
            <v>0</v>
          </cell>
          <cell r="J149">
            <v>0</v>
          </cell>
        </row>
        <row r="151">
          <cell r="A151">
            <v>423000</v>
          </cell>
          <cell r="D151">
            <v>423000</v>
          </cell>
          <cell r="E151" t="str">
            <v>Bulk Supply Tarrif Cost</v>
          </cell>
        </row>
        <row r="152">
          <cell r="A152">
            <v>423110</v>
          </cell>
          <cell r="D152">
            <v>423110</v>
          </cell>
          <cell r="E152" t="str">
            <v>Energy Payment</v>
          </cell>
          <cell r="H152">
            <v>0</v>
          </cell>
          <cell r="J152">
            <v>0</v>
          </cell>
        </row>
        <row r="153">
          <cell r="A153">
            <v>423120</v>
          </cell>
          <cell r="D153">
            <v>423120</v>
          </cell>
          <cell r="E153" t="str">
            <v>Output Payment</v>
          </cell>
          <cell r="H153">
            <v>0</v>
          </cell>
          <cell r="J153">
            <v>0</v>
          </cell>
        </row>
        <row r="154">
          <cell r="A154">
            <v>423130</v>
          </cell>
          <cell r="D154">
            <v>423130</v>
          </cell>
          <cell r="E154" t="str">
            <v>Demand Payment</v>
          </cell>
          <cell r="H154">
            <v>0</v>
          </cell>
          <cell r="J154">
            <v>0</v>
          </cell>
        </row>
        <row r="155">
          <cell r="A155">
            <v>423140</v>
          </cell>
          <cell r="D155">
            <v>423140</v>
          </cell>
          <cell r="E155" t="str">
            <v>Procurement Charges</v>
          </cell>
          <cell r="H155">
            <v>0</v>
          </cell>
          <cell r="J155">
            <v>0</v>
          </cell>
        </row>
        <row r="156">
          <cell r="A156">
            <v>423150</v>
          </cell>
          <cell r="D156">
            <v>423150</v>
          </cell>
          <cell r="E156" t="str">
            <v>Electricity- ADNOC</v>
          </cell>
          <cell r="H156">
            <v>0</v>
          </cell>
          <cell r="J156">
            <v>0</v>
          </cell>
        </row>
        <row r="158">
          <cell r="B158">
            <v>0</v>
          </cell>
          <cell r="C158">
            <v>0</v>
          </cell>
          <cell r="E158" t="str">
            <v>Total Bulk Supply Tarrif</v>
          </cell>
          <cell r="F158">
            <v>0</v>
          </cell>
          <cell r="G158">
            <v>0</v>
          </cell>
          <cell r="H158">
            <v>0</v>
          </cell>
          <cell r="I158">
            <v>0</v>
          </cell>
          <cell r="J158">
            <v>0</v>
          </cell>
        </row>
        <row r="160">
          <cell r="A160">
            <v>422000</v>
          </cell>
          <cell r="D160">
            <v>422000</v>
          </cell>
          <cell r="E160" t="str">
            <v>Staff Costs</v>
          </cell>
        </row>
        <row r="161">
          <cell r="A161">
            <v>422010</v>
          </cell>
          <cell r="B161">
            <v>100000</v>
          </cell>
          <cell r="C161">
            <v>25000</v>
          </cell>
          <cell r="D161">
            <v>422010</v>
          </cell>
          <cell r="E161" t="str">
            <v>Staff Uniform</v>
          </cell>
          <cell r="G161">
            <v>25000</v>
          </cell>
          <cell r="H161">
            <v>25000</v>
          </cell>
          <cell r="I161">
            <v>30000</v>
          </cell>
          <cell r="J161">
            <v>5000</v>
          </cell>
        </row>
        <row r="162">
          <cell r="A162">
            <v>422020</v>
          </cell>
          <cell r="B162">
            <v>100000</v>
          </cell>
          <cell r="C162">
            <v>400000</v>
          </cell>
          <cell r="D162">
            <v>422020</v>
          </cell>
          <cell r="E162" t="str">
            <v>Protective Clothing</v>
          </cell>
          <cell r="G162">
            <v>400000</v>
          </cell>
          <cell r="H162">
            <v>400000</v>
          </cell>
          <cell r="I162">
            <v>33700</v>
          </cell>
          <cell r="J162">
            <v>-366300</v>
          </cell>
        </row>
        <row r="163">
          <cell r="A163">
            <v>422030</v>
          </cell>
          <cell r="B163">
            <v>100000</v>
          </cell>
          <cell r="C163">
            <v>25000</v>
          </cell>
          <cell r="D163">
            <v>422030</v>
          </cell>
          <cell r="E163" t="str">
            <v>Travel Expenses on Mission</v>
          </cell>
          <cell r="F163">
            <v>11265</v>
          </cell>
          <cell r="G163">
            <v>13735</v>
          </cell>
          <cell r="H163">
            <v>25000</v>
          </cell>
          <cell r="I163">
            <v>0</v>
          </cell>
          <cell r="J163">
            <v>-25000</v>
          </cell>
        </row>
        <row r="164">
          <cell r="A164">
            <v>422040</v>
          </cell>
          <cell r="D164">
            <v>422040</v>
          </cell>
          <cell r="E164" t="str">
            <v>Subsistence</v>
          </cell>
          <cell r="H164">
            <v>0</v>
          </cell>
          <cell r="J164">
            <v>0</v>
          </cell>
        </row>
        <row r="165">
          <cell r="A165">
            <v>422050</v>
          </cell>
          <cell r="C165">
            <v>13000</v>
          </cell>
          <cell r="D165">
            <v>422050</v>
          </cell>
          <cell r="E165" t="str">
            <v>Compassionate Leave Air Ticket</v>
          </cell>
          <cell r="F165">
            <v>5550</v>
          </cell>
          <cell r="G165">
            <v>7450</v>
          </cell>
          <cell r="H165">
            <v>13000</v>
          </cell>
          <cell r="I165">
            <v>15000</v>
          </cell>
          <cell r="J165">
            <v>2000</v>
          </cell>
        </row>
        <row r="166">
          <cell r="A166">
            <v>422055</v>
          </cell>
          <cell r="C166">
            <v>10000</v>
          </cell>
          <cell r="D166">
            <v>422055</v>
          </cell>
          <cell r="E166" t="str">
            <v>Initial Arrival Ticket</v>
          </cell>
          <cell r="F166">
            <v>3720</v>
          </cell>
          <cell r="G166">
            <v>6280</v>
          </cell>
          <cell r="H166">
            <v>10000</v>
          </cell>
          <cell r="I166">
            <v>50000</v>
          </cell>
          <cell r="J166">
            <v>40000</v>
          </cell>
        </row>
        <row r="167">
          <cell r="A167">
            <v>422056</v>
          </cell>
          <cell r="C167">
            <v>0</v>
          </cell>
          <cell r="D167">
            <v>422056</v>
          </cell>
          <cell r="E167" t="str">
            <v>Initial Shipping Expenses</v>
          </cell>
          <cell r="H167">
            <v>0</v>
          </cell>
          <cell r="I167">
            <v>10000</v>
          </cell>
          <cell r="J167">
            <v>10000</v>
          </cell>
        </row>
        <row r="168">
          <cell r="A168">
            <v>422060</v>
          </cell>
          <cell r="C168">
            <v>733</v>
          </cell>
          <cell r="D168">
            <v>422060</v>
          </cell>
          <cell r="E168" t="str">
            <v>Transport</v>
          </cell>
          <cell r="F168">
            <v>733</v>
          </cell>
          <cell r="H168">
            <v>733</v>
          </cell>
          <cell r="J168">
            <v>-733</v>
          </cell>
        </row>
        <row r="169">
          <cell r="A169">
            <v>422070</v>
          </cell>
          <cell r="C169">
            <v>0</v>
          </cell>
          <cell r="D169">
            <v>422070</v>
          </cell>
          <cell r="E169" t="str">
            <v>Injury Compensation to staff</v>
          </cell>
          <cell r="H169">
            <v>0</v>
          </cell>
          <cell r="J169">
            <v>0</v>
          </cell>
        </row>
        <row r="170">
          <cell r="A170">
            <v>422080</v>
          </cell>
          <cell r="B170">
            <v>50000</v>
          </cell>
          <cell r="C170">
            <v>30000</v>
          </cell>
          <cell r="D170">
            <v>422080</v>
          </cell>
          <cell r="E170" t="str">
            <v>Recruitment Costs</v>
          </cell>
          <cell r="F170">
            <v>13009</v>
          </cell>
          <cell r="G170">
            <v>16991</v>
          </cell>
          <cell r="H170">
            <v>30000</v>
          </cell>
          <cell r="I170">
            <v>30000</v>
          </cell>
          <cell r="J170">
            <v>0</v>
          </cell>
        </row>
        <row r="171">
          <cell r="A171">
            <v>422085</v>
          </cell>
          <cell r="D171">
            <v>422085</v>
          </cell>
          <cell r="E171" t="str">
            <v>Daily Allowance- New Employees</v>
          </cell>
          <cell r="H171">
            <v>0</v>
          </cell>
          <cell r="I171">
            <v>30000</v>
          </cell>
          <cell r="J171">
            <v>30000</v>
          </cell>
        </row>
        <row r="172">
          <cell r="A172">
            <v>422090</v>
          </cell>
          <cell r="B172">
            <v>300000</v>
          </cell>
          <cell r="C172">
            <v>150000</v>
          </cell>
          <cell r="D172">
            <v>422090</v>
          </cell>
          <cell r="E172" t="str">
            <v>Medical Expenses</v>
          </cell>
          <cell r="F172">
            <v>101500</v>
          </cell>
          <cell r="G172">
            <v>48500</v>
          </cell>
          <cell r="H172">
            <v>150000</v>
          </cell>
          <cell r="I172">
            <v>150000</v>
          </cell>
          <cell r="J172">
            <v>0</v>
          </cell>
        </row>
        <row r="173">
          <cell r="A173">
            <v>422100</v>
          </cell>
          <cell r="B173">
            <v>15000</v>
          </cell>
          <cell r="C173">
            <v>15000</v>
          </cell>
          <cell r="D173">
            <v>422100</v>
          </cell>
          <cell r="E173" t="str">
            <v>Sundry staff expenses</v>
          </cell>
          <cell r="F173">
            <v>11600</v>
          </cell>
          <cell r="G173">
            <v>3400</v>
          </cell>
          <cell r="H173">
            <v>15000</v>
          </cell>
          <cell r="I173">
            <v>0</v>
          </cell>
          <cell r="J173">
            <v>-15000</v>
          </cell>
        </row>
        <row r="174">
          <cell r="A174">
            <v>422110</v>
          </cell>
          <cell r="D174">
            <v>422110</v>
          </cell>
          <cell r="E174" t="str">
            <v>Private Telephone Expenses</v>
          </cell>
          <cell r="H174">
            <v>0</v>
          </cell>
          <cell r="J174">
            <v>0</v>
          </cell>
        </row>
        <row r="175">
          <cell r="A175">
            <v>422120</v>
          </cell>
          <cell r="B175">
            <v>22652724</v>
          </cell>
          <cell r="C175">
            <v>22652724</v>
          </cell>
          <cell r="D175">
            <v>422120</v>
          </cell>
          <cell r="E175" t="str">
            <v>Rent on employees accomodation</v>
          </cell>
          <cell r="F175">
            <v>13506152</v>
          </cell>
          <cell r="G175">
            <v>9146572</v>
          </cell>
          <cell r="H175">
            <v>22652724</v>
          </cell>
          <cell r="I175">
            <v>22600000</v>
          </cell>
          <cell r="J175">
            <v>-52724</v>
          </cell>
        </row>
        <row r="176">
          <cell r="A176">
            <v>422130</v>
          </cell>
          <cell r="B176">
            <v>15000</v>
          </cell>
          <cell r="C176">
            <v>15000</v>
          </cell>
          <cell r="D176">
            <v>422130</v>
          </cell>
          <cell r="E176" t="str">
            <v>Staff Entertainment</v>
          </cell>
          <cell r="G176">
            <v>15000</v>
          </cell>
          <cell r="H176">
            <v>15000</v>
          </cell>
          <cell r="I176">
            <v>15000</v>
          </cell>
          <cell r="J176">
            <v>0</v>
          </cell>
        </row>
        <row r="177">
          <cell r="A177">
            <v>422140</v>
          </cell>
          <cell r="B177">
            <v>15000</v>
          </cell>
          <cell r="C177">
            <v>15000</v>
          </cell>
          <cell r="D177">
            <v>422140</v>
          </cell>
          <cell r="E177" t="str">
            <v>Hotel Expenses</v>
          </cell>
          <cell r="F177">
            <v>704</v>
          </cell>
          <cell r="G177">
            <v>14296</v>
          </cell>
          <cell r="H177">
            <v>15000</v>
          </cell>
          <cell r="I177">
            <v>15000</v>
          </cell>
          <cell r="J177">
            <v>0</v>
          </cell>
        </row>
        <row r="178">
          <cell r="A178">
            <v>422150</v>
          </cell>
          <cell r="B178">
            <v>360000</v>
          </cell>
          <cell r="C178">
            <v>360000</v>
          </cell>
          <cell r="D178">
            <v>422150</v>
          </cell>
          <cell r="E178" t="str">
            <v>Expatriate Services</v>
          </cell>
          <cell r="F178">
            <v>129340</v>
          </cell>
          <cell r="G178">
            <v>230660</v>
          </cell>
          <cell r="H178">
            <v>360000</v>
          </cell>
          <cell r="I178">
            <v>200000</v>
          </cell>
          <cell r="J178">
            <v>-160000</v>
          </cell>
        </row>
        <row r="179">
          <cell r="A179">
            <v>422160</v>
          </cell>
          <cell r="D179">
            <v>422160</v>
          </cell>
          <cell r="E179" t="str">
            <v>Training Courses</v>
          </cell>
          <cell r="H179">
            <v>0</v>
          </cell>
          <cell r="I179">
            <v>508141</v>
          </cell>
          <cell r="J179">
            <v>508141</v>
          </cell>
        </row>
        <row r="180">
          <cell r="A180">
            <v>422170</v>
          </cell>
          <cell r="D180">
            <v>422170</v>
          </cell>
          <cell r="E180" t="str">
            <v>Staff Training Expenses</v>
          </cell>
          <cell r="H180">
            <v>0</v>
          </cell>
          <cell r="I180">
            <v>186419</v>
          </cell>
          <cell r="J180">
            <v>186419</v>
          </cell>
        </row>
        <row r="181">
          <cell r="A181">
            <v>422180</v>
          </cell>
          <cell r="D181">
            <v>422180</v>
          </cell>
          <cell r="E181" t="str">
            <v>Academic Grants &amp; scholarships</v>
          </cell>
          <cell r="H181">
            <v>0</v>
          </cell>
          <cell r="I181">
            <v>0</v>
          </cell>
          <cell r="J181">
            <v>0</v>
          </cell>
        </row>
        <row r="182">
          <cell r="A182">
            <v>422190</v>
          </cell>
          <cell r="D182">
            <v>422190</v>
          </cell>
          <cell r="E182" t="str">
            <v>Man Power Agency Cost</v>
          </cell>
          <cell r="H182">
            <v>0</v>
          </cell>
          <cell r="I182">
            <v>0</v>
          </cell>
          <cell r="J182">
            <v>0</v>
          </cell>
        </row>
        <row r="184">
          <cell r="B184">
            <v>23707724</v>
          </cell>
          <cell r="C184">
            <v>23711457</v>
          </cell>
          <cell r="E184" t="str">
            <v>Total of Staff Costs</v>
          </cell>
          <cell r="F184">
            <v>13783573</v>
          </cell>
          <cell r="G184">
            <v>9927884</v>
          </cell>
          <cell r="H184">
            <v>23711457</v>
          </cell>
          <cell r="I184">
            <v>23873260</v>
          </cell>
          <cell r="J184">
            <v>161803</v>
          </cell>
        </row>
        <row r="186">
          <cell r="A186">
            <v>424000</v>
          </cell>
          <cell r="D186">
            <v>424000</v>
          </cell>
          <cell r="E186" t="str">
            <v>Office Expenses</v>
          </cell>
        </row>
        <row r="187">
          <cell r="A187">
            <v>424010</v>
          </cell>
          <cell r="B187">
            <v>6000</v>
          </cell>
          <cell r="C187">
            <v>0</v>
          </cell>
          <cell r="D187">
            <v>424010</v>
          </cell>
          <cell r="E187" t="str">
            <v>Electricity Charges</v>
          </cell>
          <cell r="H187">
            <v>0</v>
          </cell>
          <cell r="I187">
            <v>0</v>
          </cell>
          <cell r="J187">
            <v>0</v>
          </cell>
        </row>
        <row r="188">
          <cell r="A188">
            <v>424020</v>
          </cell>
          <cell r="B188">
            <v>6000</v>
          </cell>
          <cell r="C188">
            <v>0</v>
          </cell>
          <cell r="D188">
            <v>424020</v>
          </cell>
          <cell r="E188" t="str">
            <v>Water Charges</v>
          </cell>
          <cell r="H188">
            <v>0</v>
          </cell>
          <cell r="I188">
            <v>0</v>
          </cell>
          <cell r="J188">
            <v>0</v>
          </cell>
        </row>
        <row r="189">
          <cell r="A189">
            <v>424030</v>
          </cell>
          <cell r="B189">
            <v>330000</v>
          </cell>
          <cell r="C189">
            <v>20000</v>
          </cell>
          <cell r="D189">
            <v>424030</v>
          </cell>
          <cell r="E189" t="str">
            <v>Maintenance of non-process building</v>
          </cell>
          <cell r="F189">
            <v>3540</v>
          </cell>
          <cell r="G189">
            <v>16460</v>
          </cell>
          <cell r="H189">
            <v>20000</v>
          </cell>
          <cell r="I189">
            <v>650000</v>
          </cell>
          <cell r="J189">
            <v>630000</v>
          </cell>
        </row>
        <row r="190">
          <cell r="A190">
            <v>424040</v>
          </cell>
          <cell r="B190">
            <v>50000</v>
          </cell>
          <cell r="C190">
            <v>10000</v>
          </cell>
          <cell r="D190">
            <v>424040</v>
          </cell>
          <cell r="E190" t="str">
            <v>Maintenance of office furn &amp; equipment</v>
          </cell>
          <cell r="F190">
            <v>5845</v>
          </cell>
          <cell r="G190">
            <v>4155</v>
          </cell>
          <cell r="H190">
            <v>10000</v>
          </cell>
          <cell r="I190">
            <v>10000</v>
          </cell>
          <cell r="J190">
            <v>0</v>
          </cell>
        </row>
        <row r="191">
          <cell r="A191">
            <v>424041</v>
          </cell>
          <cell r="C191">
            <v>0</v>
          </cell>
          <cell r="D191">
            <v>424041</v>
          </cell>
          <cell r="E191" t="str">
            <v>Office Rent</v>
          </cell>
          <cell r="H191">
            <v>0</v>
          </cell>
          <cell r="J191">
            <v>0</v>
          </cell>
        </row>
        <row r="192">
          <cell r="A192">
            <v>424050</v>
          </cell>
          <cell r="B192">
            <v>100000</v>
          </cell>
          <cell r="C192">
            <v>10000</v>
          </cell>
          <cell r="D192">
            <v>424050</v>
          </cell>
          <cell r="E192" t="str">
            <v>Computer Maintenance Cost</v>
          </cell>
          <cell r="F192">
            <v>7040</v>
          </cell>
          <cell r="G192">
            <v>2960</v>
          </cell>
          <cell r="H192">
            <v>10000</v>
          </cell>
          <cell r="I192">
            <v>10000</v>
          </cell>
          <cell r="J192">
            <v>0</v>
          </cell>
        </row>
        <row r="193">
          <cell r="A193">
            <v>424060</v>
          </cell>
          <cell r="B193">
            <v>100000</v>
          </cell>
          <cell r="C193">
            <v>50000</v>
          </cell>
          <cell r="D193">
            <v>424060</v>
          </cell>
          <cell r="E193" t="str">
            <v>Stationery</v>
          </cell>
          <cell r="F193">
            <v>7350</v>
          </cell>
          <cell r="G193">
            <v>42650</v>
          </cell>
          <cell r="H193">
            <v>50000</v>
          </cell>
          <cell r="I193">
            <v>50000</v>
          </cell>
          <cell r="J193">
            <v>0</v>
          </cell>
        </row>
        <row r="194">
          <cell r="A194">
            <v>424070</v>
          </cell>
          <cell r="B194">
            <v>50000</v>
          </cell>
          <cell r="C194">
            <v>30000</v>
          </cell>
          <cell r="D194">
            <v>424070</v>
          </cell>
          <cell r="E194" t="str">
            <v>Computer Stationery</v>
          </cell>
          <cell r="F194">
            <v>11766</v>
          </cell>
          <cell r="G194">
            <v>18234</v>
          </cell>
          <cell r="H194">
            <v>30000</v>
          </cell>
          <cell r="I194">
            <v>30000</v>
          </cell>
          <cell r="J194">
            <v>0</v>
          </cell>
        </row>
        <row r="195">
          <cell r="A195">
            <v>424080</v>
          </cell>
          <cell r="B195">
            <v>20000</v>
          </cell>
          <cell r="C195">
            <v>20000</v>
          </cell>
          <cell r="D195">
            <v>424080</v>
          </cell>
          <cell r="E195" t="str">
            <v>Books Periodicals &amp; Journals</v>
          </cell>
          <cell r="F195">
            <v>7654</v>
          </cell>
          <cell r="G195">
            <v>12346</v>
          </cell>
          <cell r="H195">
            <v>20000</v>
          </cell>
          <cell r="I195">
            <v>25000</v>
          </cell>
          <cell r="J195">
            <v>5000</v>
          </cell>
        </row>
        <row r="196">
          <cell r="A196">
            <v>424090</v>
          </cell>
          <cell r="B196">
            <v>10000</v>
          </cell>
          <cell r="C196">
            <v>5000</v>
          </cell>
          <cell r="D196">
            <v>424090</v>
          </cell>
          <cell r="E196" t="str">
            <v>Postage</v>
          </cell>
          <cell r="F196">
            <v>967</v>
          </cell>
          <cell r="G196">
            <v>4033</v>
          </cell>
          <cell r="H196">
            <v>5000</v>
          </cell>
          <cell r="I196">
            <v>5000</v>
          </cell>
          <cell r="J196">
            <v>0</v>
          </cell>
        </row>
        <row r="197">
          <cell r="A197">
            <v>424100</v>
          </cell>
          <cell r="B197">
            <v>5000</v>
          </cell>
          <cell r="C197">
            <v>0</v>
          </cell>
          <cell r="D197">
            <v>424100</v>
          </cell>
          <cell r="E197" t="str">
            <v>Telex &amp; Cable</v>
          </cell>
          <cell r="G197">
            <v>0</v>
          </cell>
          <cell r="H197">
            <v>0</v>
          </cell>
          <cell r="I197">
            <v>0</v>
          </cell>
          <cell r="J197">
            <v>0</v>
          </cell>
        </row>
        <row r="198">
          <cell r="A198">
            <v>424110</v>
          </cell>
          <cell r="B198">
            <v>250000</v>
          </cell>
          <cell r="C198">
            <v>150000</v>
          </cell>
          <cell r="D198">
            <v>424110</v>
          </cell>
          <cell r="E198" t="str">
            <v>Official Telephone Expenses</v>
          </cell>
          <cell r="F198">
            <v>64649</v>
          </cell>
          <cell r="G198">
            <v>85351</v>
          </cell>
          <cell r="H198">
            <v>150000</v>
          </cell>
          <cell r="I198">
            <v>150000</v>
          </cell>
          <cell r="J198">
            <v>0</v>
          </cell>
        </row>
        <row r="199">
          <cell r="A199">
            <v>424120</v>
          </cell>
          <cell r="B199">
            <v>120000</v>
          </cell>
          <cell r="C199">
            <v>120000</v>
          </cell>
          <cell r="D199">
            <v>424120</v>
          </cell>
          <cell r="E199" t="str">
            <v>Mobile Phone Expenses</v>
          </cell>
          <cell r="F199">
            <v>64689</v>
          </cell>
          <cell r="G199">
            <v>55311</v>
          </cell>
          <cell r="H199">
            <v>120000</v>
          </cell>
          <cell r="I199">
            <v>150000</v>
          </cell>
          <cell r="J199">
            <v>30000</v>
          </cell>
        </row>
        <row r="200">
          <cell r="A200">
            <v>424130</v>
          </cell>
          <cell r="B200">
            <v>350000</v>
          </cell>
          <cell r="C200">
            <v>700000</v>
          </cell>
          <cell r="D200">
            <v>424130</v>
          </cell>
          <cell r="E200" t="str">
            <v>Cleaning Expenses</v>
          </cell>
          <cell r="F200">
            <v>570000</v>
          </cell>
          <cell r="G200">
            <v>130000</v>
          </cell>
          <cell r="H200">
            <v>700000</v>
          </cell>
          <cell r="I200">
            <v>700000</v>
          </cell>
          <cell r="J200">
            <v>0</v>
          </cell>
        </row>
        <row r="201">
          <cell r="A201">
            <v>424140</v>
          </cell>
          <cell r="C201">
            <v>0</v>
          </cell>
          <cell r="D201">
            <v>424140</v>
          </cell>
          <cell r="E201" t="str">
            <v>Other Minor Maintenance Cost</v>
          </cell>
          <cell r="H201">
            <v>0</v>
          </cell>
          <cell r="I201">
            <v>0</v>
          </cell>
          <cell r="J201">
            <v>0</v>
          </cell>
        </row>
        <row r="202">
          <cell r="A202">
            <v>424150</v>
          </cell>
          <cell r="B202">
            <v>598050</v>
          </cell>
          <cell r="C202">
            <v>0</v>
          </cell>
          <cell r="D202">
            <v>424150</v>
          </cell>
          <cell r="E202" t="str">
            <v xml:space="preserve">Sundry Expenses </v>
          </cell>
          <cell r="H202">
            <v>0</v>
          </cell>
          <cell r="J202">
            <v>0</v>
          </cell>
        </row>
        <row r="203">
          <cell r="A203">
            <v>424160</v>
          </cell>
          <cell r="C203">
            <v>98946</v>
          </cell>
          <cell r="D203">
            <v>424160</v>
          </cell>
          <cell r="E203" t="str">
            <v>Hire of Office Equipment</v>
          </cell>
          <cell r="G203">
            <v>98946</v>
          </cell>
          <cell r="H203">
            <v>98946</v>
          </cell>
          <cell r="I203">
            <v>132000</v>
          </cell>
          <cell r="J203">
            <v>33054</v>
          </cell>
        </row>
        <row r="205">
          <cell r="B205">
            <v>1995050</v>
          </cell>
          <cell r="C205">
            <v>1213946</v>
          </cell>
          <cell r="E205" t="str">
            <v>Total Office Expenses</v>
          </cell>
          <cell r="F205">
            <v>743500</v>
          </cell>
          <cell r="G205">
            <v>470446</v>
          </cell>
          <cell r="H205">
            <v>1213946</v>
          </cell>
          <cell r="I205">
            <v>1912000</v>
          </cell>
          <cell r="J205">
            <v>698054</v>
          </cell>
        </row>
        <row r="207">
          <cell r="A207">
            <v>425000</v>
          </cell>
          <cell r="D207">
            <v>425000</v>
          </cell>
          <cell r="E207" t="str">
            <v>Vehicle Expenses</v>
          </cell>
        </row>
        <row r="208">
          <cell r="A208">
            <v>425010</v>
          </cell>
          <cell r="B208">
            <v>200000</v>
          </cell>
          <cell r="C208">
            <v>200000</v>
          </cell>
          <cell r="D208">
            <v>425010</v>
          </cell>
          <cell r="E208" t="str">
            <v>Fuel for vehicles</v>
          </cell>
          <cell r="F208">
            <v>98140</v>
          </cell>
          <cell r="G208">
            <v>101860</v>
          </cell>
          <cell r="H208">
            <v>200000</v>
          </cell>
          <cell r="I208">
            <v>250000</v>
          </cell>
          <cell r="J208">
            <v>50000</v>
          </cell>
        </row>
        <row r="209">
          <cell r="A209">
            <v>425020</v>
          </cell>
          <cell r="B209">
            <v>250000</v>
          </cell>
          <cell r="C209">
            <v>10000</v>
          </cell>
          <cell r="D209">
            <v>425020</v>
          </cell>
          <cell r="E209" t="str">
            <v>Service &amp; Repair</v>
          </cell>
          <cell r="F209">
            <v>2727</v>
          </cell>
          <cell r="G209">
            <v>7273</v>
          </cell>
          <cell r="H209">
            <v>10000</v>
          </cell>
          <cell r="I209">
            <v>0</v>
          </cell>
          <cell r="J209">
            <v>-10000</v>
          </cell>
        </row>
        <row r="210">
          <cell r="A210">
            <v>425030</v>
          </cell>
          <cell r="B210">
            <v>0</v>
          </cell>
          <cell r="C210">
            <v>0</v>
          </cell>
          <cell r="D210">
            <v>425030</v>
          </cell>
          <cell r="E210" t="str">
            <v>Depreciation Passenger Vehicles</v>
          </cell>
          <cell r="F210">
            <v>30000</v>
          </cell>
          <cell r="G210">
            <v>30000</v>
          </cell>
          <cell r="H210">
            <v>60000</v>
          </cell>
          <cell r="I210">
            <v>0</v>
          </cell>
          <cell r="J210">
            <v>-60000</v>
          </cell>
        </row>
        <row r="211">
          <cell r="A211">
            <v>425040</v>
          </cell>
          <cell r="B211">
            <v>0</v>
          </cell>
          <cell r="C211">
            <v>0</v>
          </cell>
          <cell r="D211">
            <v>425040</v>
          </cell>
          <cell r="E211" t="str">
            <v>Depreciation Commercial Vehicles</v>
          </cell>
          <cell r="H211">
            <v>0</v>
          </cell>
          <cell r="I211">
            <v>0</v>
          </cell>
          <cell r="J211">
            <v>0</v>
          </cell>
        </row>
        <row r="212">
          <cell r="A212">
            <v>425050</v>
          </cell>
          <cell r="B212">
            <v>2458060</v>
          </cell>
          <cell r="C212">
            <v>2458060</v>
          </cell>
          <cell r="D212">
            <v>425050</v>
          </cell>
          <cell r="E212" t="str">
            <v>Vehicles Leasing Costs</v>
          </cell>
          <cell r="F212">
            <v>122000</v>
          </cell>
          <cell r="G212">
            <v>2336060</v>
          </cell>
          <cell r="H212">
            <v>2458060</v>
          </cell>
          <cell r="I212">
            <v>2458000</v>
          </cell>
          <cell r="J212">
            <v>-60</v>
          </cell>
        </row>
        <row r="213">
          <cell r="A213">
            <v>425060</v>
          </cell>
          <cell r="B213">
            <v>0</v>
          </cell>
          <cell r="C213">
            <v>0</v>
          </cell>
          <cell r="D213">
            <v>425060</v>
          </cell>
          <cell r="E213" t="str">
            <v>Vehicle Insurance</v>
          </cell>
          <cell r="H213">
            <v>0</v>
          </cell>
          <cell r="I213">
            <v>0</v>
          </cell>
          <cell r="J213">
            <v>0</v>
          </cell>
        </row>
        <row r="214">
          <cell r="A214">
            <v>425070</v>
          </cell>
          <cell r="B214">
            <v>10000</v>
          </cell>
          <cell r="C214">
            <v>10000</v>
          </cell>
          <cell r="D214">
            <v>425070</v>
          </cell>
          <cell r="E214" t="str">
            <v>Vehicle registeration fees</v>
          </cell>
          <cell r="G214">
            <v>10000</v>
          </cell>
          <cell r="H214">
            <v>10000</v>
          </cell>
          <cell r="I214">
            <v>0</v>
          </cell>
          <cell r="J214">
            <v>-10000</v>
          </cell>
        </row>
        <row r="216">
          <cell r="B216">
            <v>2918060</v>
          </cell>
          <cell r="C216">
            <v>2678060</v>
          </cell>
          <cell r="E216" t="str">
            <v>Total Vehicle Expenses</v>
          </cell>
          <cell r="F216">
            <v>252867</v>
          </cell>
          <cell r="G216">
            <v>2485193</v>
          </cell>
          <cell r="H216">
            <v>2738060</v>
          </cell>
          <cell r="I216">
            <v>2708000</v>
          </cell>
          <cell r="J216">
            <v>-30060</v>
          </cell>
        </row>
        <row r="218">
          <cell r="A218">
            <v>426000</v>
          </cell>
          <cell r="D218">
            <v>426000</v>
          </cell>
          <cell r="E218" t="str">
            <v>Professional Fees &amp; Expenses</v>
          </cell>
        </row>
        <row r="219">
          <cell r="A219">
            <v>426110</v>
          </cell>
          <cell r="D219">
            <v>426110</v>
          </cell>
          <cell r="E219" t="str">
            <v>Audit Fees</v>
          </cell>
          <cell r="G219">
            <v>45000</v>
          </cell>
          <cell r="H219">
            <v>45000</v>
          </cell>
          <cell r="I219">
            <v>50000</v>
          </cell>
          <cell r="J219">
            <v>5000</v>
          </cell>
        </row>
        <row r="220">
          <cell r="A220">
            <v>426120</v>
          </cell>
          <cell r="D220">
            <v>426120</v>
          </cell>
          <cell r="E220" t="str">
            <v>Accounting Fees</v>
          </cell>
          <cell r="H220">
            <v>0</v>
          </cell>
          <cell r="J220">
            <v>0</v>
          </cell>
        </row>
        <row r="221">
          <cell r="A221">
            <v>426130</v>
          </cell>
          <cell r="D221">
            <v>426130</v>
          </cell>
          <cell r="E221" t="str">
            <v>Legal Fees- Local</v>
          </cell>
          <cell r="H221">
            <v>0</v>
          </cell>
          <cell r="J221">
            <v>0</v>
          </cell>
        </row>
        <row r="222">
          <cell r="A222">
            <v>426140</v>
          </cell>
          <cell r="D222">
            <v>426140</v>
          </cell>
          <cell r="E222" t="str">
            <v>Legal Fees- International</v>
          </cell>
          <cell r="H222">
            <v>0</v>
          </cell>
          <cell r="J222">
            <v>0</v>
          </cell>
        </row>
        <row r="223">
          <cell r="A223">
            <v>426150</v>
          </cell>
          <cell r="D223">
            <v>426150</v>
          </cell>
          <cell r="E223" t="str">
            <v>Technical Advice- Local</v>
          </cell>
          <cell r="H223">
            <v>0</v>
          </cell>
          <cell r="J223">
            <v>0</v>
          </cell>
        </row>
        <row r="224">
          <cell r="A224">
            <v>426160</v>
          </cell>
          <cell r="D224">
            <v>426160</v>
          </cell>
          <cell r="E224" t="str">
            <v>Technical Advice- International(ISO Cert.)</v>
          </cell>
          <cell r="H224">
            <v>0</v>
          </cell>
          <cell r="I224">
            <v>0</v>
          </cell>
          <cell r="J224">
            <v>0</v>
          </cell>
        </row>
        <row r="225">
          <cell r="A225">
            <v>426170</v>
          </cell>
          <cell r="D225">
            <v>426170</v>
          </cell>
          <cell r="E225" t="str">
            <v>Financial Advice- Local</v>
          </cell>
          <cell r="H225">
            <v>0</v>
          </cell>
          <cell r="J225">
            <v>0</v>
          </cell>
        </row>
        <row r="226">
          <cell r="A226">
            <v>426180</v>
          </cell>
          <cell r="D226">
            <v>426180</v>
          </cell>
          <cell r="E226" t="str">
            <v>Financial Advice- International</v>
          </cell>
          <cell r="H226">
            <v>0</v>
          </cell>
          <cell r="J226">
            <v>0</v>
          </cell>
        </row>
        <row r="227">
          <cell r="A227">
            <v>426190</v>
          </cell>
          <cell r="D227">
            <v>426190</v>
          </cell>
          <cell r="E227" t="str">
            <v>Management Consultancy Fees &amp; RD</v>
          </cell>
          <cell r="H227">
            <v>0</v>
          </cell>
          <cell r="J227">
            <v>0</v>
          </cell>
        </row>
        <row r="229">
          <cell r="B229">
            <v>0</v>
          </cell>
          <cell r="C229">
            <v>0</v>
          </cell>
          <cell r="E229" t="str">
            <v>Total Professional Fees &amp; Expenses</v>
          </cell>
          <cell r="F229">
            <v>0</v>
          </cell>
          <cell r="G229">
            <v>45000</v>
          </cell>
          <cell r="H229">
            <v>45000</v>
          </cell>
          <cell r="I229">
            <v>50000</v>
          </cell>
          <cell r="J229">
            <v>5000</v>
          </cell>
        </row>
        <row r="231">
          <cell r="A231">
            <v>427000</v>
          </cell>
          <cell r="D231">
            <v>427000</v>
          </cell>
          <cell r="E231" t="str">
            <v>Insurance</v>
          </cell>
        </row>
        <row r="232">
          <cell r="A232">
            <v>427010</v>
          </cell>
          <cell r="D232">
            <v>427010</v>
          </cell>
          <cell r="E232" t="str">
            <v>Works Services Insurance</v>
          </cell>
          <cell r="G232">
            <v>7087.5</v>
          </cell>
          <cell r="H232">
            <v>7087.5</v>
          </cell>
          <cell r="I232">
            <v>7875</v>
          </cell>
          <cell r="J232">
            <v>787.5</v>
          </cell>
        </row>
        <row r="233">
          <cell r="A233">
            <v>427020</v>
          </cell>
          <cell r="D233">
            <v>427020</v>
          </cell>
          <cell r="E233" t="str">
            <v>Fire &amp; Perils Insurance</v>
          </cell>
          <cell r="G233">
            <v>540000</v>
          </cell>
          <cell r="H233">
            <v>540000</v>
          </cell>
          <cell r="I233">
            <v>600000</v>
          </cell>
          <cell r="J233">
            <v>60000</v>
          </cell>
        </row>
        <row r="234">
          <cell r="A234">
            <v>427025</v>
          </cell>
          <cell r="D234">
            <v>427025</v>
          </cell>
          <cell r="E234" t="str">
            <v>Medical Insurance</v>
          </cell>
          <cell r="G234">
            <v>648000</v>
          </cell>
          <cell r="H234">
            <v>648000</v>
          </cell>
          <cell r="I234">
            <v>720000</v>
          </cell>
          <cell r="J234">
            <v>72000</v>
          </cell>
        </row>
        <row r="235">
          <cell r="A235">
            <v>427030</v>
          </cell>
          <cell r="D235">
            <v>427030</v>
          </cell>
          <cell r="E235" t="str">
            <v>Other Insurance</v>
          </cell>
          <cell r="G235">
            <v>603062.1</v>
          </cell>
          <cell r="H235">
            <v>603062.1</v>
          </cell>
          <cell r="I235">
            <v>670069</v>
          </cell>
          <cell r="J235">
            <v>67006.900000000023</v>
          </cell>
        </row>
        <row r="237">
          <cell r="B237">
            <v>0</v>
          </cell>
          <cell r="C237">
            <v>0</v>
          </cell>
          <cell r="E237" t="str">
            <v>Total Insurance Expenses</v>
          </cell>
          <cell r="F237">
            <v>0</v>
          </cell>
          <cell r="G237">
            <v>1798149.6</v>
          </cell>
          <cell r="H237">
            <v>1798149.6</v>
          </cell>
          <cell r="I237">
            <v>1997944</v>
          </cell>
          <cell r="J237">
            <v>199794.40000000002</v>
          </cell>
        </row>
        <row r="239">
          <cell r="A239">
            <v>428000</v>
          </cell>
          <cell r="D239">
            <v>428000</v>
          </cell>
          <cell r="E239" t="str">
            <v>General Overhead Expenses</v>
          </cell>
        </row>
        <row r="240">
          <cell r="A240">
            <v>428010</v>
          </cell>
          <cell r="C240">
            <v>28186</v>
          </cell>
          <cell r="D240">
            <v>428010</v>
          </cell>
          <cell r="E240" t="str">
            <v>Depreciation Furniture &amp; Fixtures</v>
          </cell>
          <cell r="F240">
            <v>14093</v>
          </cell>
          <cell r="G240">
            <v>14093</v>
          </cell>
          <cell r="H240">
            <v>28186</v>
          </cell>
          <cell r="I240">
            <v>28186</v>
          </cell>
          <cell r="J240">
            <v>0</v>
          </cell>
        </row>
        <row r="241">
          <cell r="A241">
            <v>428015</v>
          </cell>
          <cell r="C241">
            <v>3974</v>
          </cell>
          <cell r="D241">
            <v>428015</v>
          </cell>
          <cell r="E241" t="str">
            <v>Depreciation Office Equipment</v>
          </cell>
          <cell r="F241">
            <v>1987</v>
          </cell>
          <cell r="G241">
            <v>1987</v>
          </cell>
          <cell r="H241">
            <v>3974</v>
          </cell>
          <cell r="I241">
            <v>5961</v>
          </cell>
          <cell r="J241">
            <v>1987</v>
          </cell>
        </row>
        <row r="242">
          <cell r="A242">
            <v>428016</v>
          </cell>
          <cell r="C242">
            <v>0</v>
          </cell>
          <cell r="D242">
            <v>428016</v>
          </cell>
          <cell r="E242" t="str">
            <v>Depreciation ADWEA Club Equipment</v>
          </cell>
          <cell r="F242">
            <v>0</v>
          </cell>
          <cell r="G242">
            <v>0</v>
          </cell>
          <cell r="H242">
            <v>0</v>
          </cell>
          <cell r="I242">
            <v>0</v>
          </cell>
          <cell r="J242">
            <v>0</v>
          </cell>
        </row>
        <row r="243">
          <cell r="A243">
            <v>428020</v>
          </cell>
          <cell r="C243">
            <v>45912</v>
          </cell>
          <cell r="D243">
            <v>428020</v>
          </cell>
          <cell r="E243" t="str">
            <v>Depreciation Computer Equipment</v>
          </cell>
          <cell r="F243">
            <v>22956</v>
          </cell>
          <cell r="G243">
            <v>22956</v>
          </cell>
          <cell r="H243">
            <v>45912</v>
          </cell>
          <cell r="I243">
            <v>68868</v>
          </cell>
          <cell r="J243">
            <v>22956</v>
          </cell>
        </row>
        <row r="244">
          <cell r="A244">
            <v>428030</v>
          </cell>
          <cell r="C244">
            <v>0</v>
          </cell>
          <cell r="D244">
            <v>428030</v>
          </cell>
          <cell r="E244" t="str">
            <v>Depreciation Computer Software</v>
          </cell>
          <cell r="F244">
            <v>0</v>
          </cell>
          <cell r="G244">
            <v>0</v>
          </cell>
          <cell r="H244">
            <v>0</v>
          </cell>
          <cell r="I244">
            <v>0</v>
          </cell>
          <cell r="J244">
            <v>0</v>
          </cell>
        </row>
        <row r="245">
          <cell r="A245">
            <v>428040</v>
          </cell>
          <cell r="C245">
            <v>0</v>
          </cell>
          <cell r="D245">
            <v>428040</v>
          </cell>
          <cell r="E245" t="str">
            <v>Depreciation IT Network Infrastructure</v>
          </cell>
          <cell r="F245">
            <v>0</v>
          </cell>
          <cell r="G245">
            <v>0</v>
          </cell>
          <cell r="H245">
            <v>0</v>
          </cell>
          <cell r="I245">
            <v>0</v>
          </cell>
          <cell r="J245">
            <v>0</v>
          </cell>
        </row>
        <row r="246">
          <cell r="A246">
            <v>428050</v>
          </cell>
          <cell r="C246">
            <v>0</v>
          </cell>
          <cell r="D246">
            <v>428050</v>
          </cell>
          <cell r="E246" t="str">
            <v>Depreication Radios</v>
          </cell>
          <cell r="F246">
            <v>0</v>
          </cell>
          <cell r="G246">
            <v>0</v>
          </cell>
          <cell r="H246">
            <v>0</v>
          </cell>
          <cell r="I246">
            <v>0</v>
          </cell>
          <cell r="J246">
            <v>0</v>
          </cell>
        </row>
        <row r="247">
          <cell r="A247">
            <v>428051</v>
          </cell>
          <cell r="C247">
            <v>2652</v>
          </cell>
          <cell r="D247">
            <v>428051</v>
          </cell>
          <cell r="E247" t="str">
            <v>Depreciation- Telecoms</v>
          </cell>
          <cell r="F247">
            <v>1326</v>
          </cell>
          <cell r="G247">
            <v>1326</v>
          </cell>
          <cell r="H247">
            <v>2652</v>
          </cell>
          <cell r="I247">
            <v>3978</v>
          </cell>
          <cell r="J247">
            <v>1326</v>
          </cell>
        </row>
        <row r="248">
          <cell r="A248">
            <v>428052</v>
          </cell>
          <cell r="C248">
            <v>8338</v>
          </cell>
          <cell r="D248">
            <v>428052</v>
          </cell>
          <cell r="E248" t="str">
            <v>Depreciation- Security Systems</v>
          </cell>
          <cell r="F248">
            <v>4169</v>
          </cell>
          <cell r="G248">
            <v>4169</v>
          </cell>
          <cell r="H248">
            <v>8338</v>
          </cell>
          <cell r="I248">
            <v>12507</v>
          </cell>
          <cell r="J248">
            <v>4169</v>
          </cell>
        </row>
        <row r="249">
          <cell r="A249">
            <v>428053</v>
          </cell>
          <cell r="C249">
            <v>0</v>
          </cell>
          <cell r="D249">
            <v>428053</v>
          </cell>
          <cell r="E249" t="str">
            <v>Depreciation- Hydraulic Lab</v>
          </cell>
          <cell r="F249">
            <v>0</v>
          </cell>
          <cell r="G249">
            <v>0</v>
          </cell>
          <cell r="H249">
            <v>0</v>
          </cell>
          <cell r="I249">
            <v>0</v>
          </cell>
          <cell r="J249">
            <v>0</v>
          </cell>
        </row>
        <row r="250">
          <cell r="A250">
            <v>428060</v>
          </cell>
          <cell r="C250">
            <v>0</v>
          </cell>
          <cell r="D250">
            <v>428060</v>
          </cell>
          <cell r="E250" t="str">
            <v>Amortization- Intangible Asset</v>
          </cell>
          <cell r="F250">
            <v>0</v>
          </cell>
          <cell r="G250">
            <v>0</v>
          </cell>
          <cell r="H250">
            <v>0</v>
          </cell>
          <cell r="I250">
            <v>0</v>
          </cell>
          <cell r="J250">
            <v>0</v>
          </cell>
        </row>
        <row r="251">
          <cell r="A251">
            <v>428070</v>
          </cell>
          <cell r="B251">
            <v>100000</v>
          </cell>
          <cell r="C251">
            <v>0</v>
          </cell>
          <cell r="D251">
            <v>428070</v>
          </cell>
          <cell r="E251" t="str">
            <v>Maintenance of Fire Systems</v>
          </cell>
          <cell r="F251">
            <v>0</v>
          </cell>
          <cell r="G251">
            <v>0</v>
          </cell>
          <cell r="H251">
            <v>0</v>
          </cell>
          <cell r="I251">
            <v>0</v>
          </cell>
          <cell r="J251">
            <v>0</v>
          </cell>
        </row>
        <row r="252">
          <cell r="A252">
            <v>428080</v>
          </cell>
          <cell r="B252">
            <v>50000</v>
          </cell>
          <cell r="C252">
            <v>0</v>
          </cell>
          <cell r="D252">
            <v>428080</v>
          </cell>
          <cell r="E252" t="str">
            <v>Maintenance of site security systems</v>
          </cell>
          <cell r="F252">
            <v>0</v>
          </cell>
          <cell r="G252">
            <v>0</v>
          </cell>
          <cell r="H252">
            <v>0</v>
          </cell>
          <cell r="I252">
            <v>0</v>
          </cell>
          <cell r="J252">
            <v>0</v>
          </cell>
        </row>
        <row r="253">
          <cell r="A253">
            <v>428081</v>
          </cell>
          <cell r="C253">
            <v>0</v>
          </cell>
          <cell r="D253">
            <v>428081</v>
          </cell>
          <cell r="E253" t="str">
            <v>Tanker Hire Costs</v>
          </cell>
          <cell r="F253">
            <v>0</v>
          </cell>
          <cell r="G253">
            <v>0</v>
          </cell>
          <cell r="H253">
            <v>0</v>
          </cell>
          <cell r="I253">
            <v>0</v>
          </cell>
          <cell r="J253">
            <v>0</v>
          </cell>
        </row>
        <row r="254">
          <cell r="A254">
            <v>428090</v>
          </cell>
          <cell r="B254">
            <v>35000</v>
          </cell>
          <cell r="C254">
            <v>0</v>
          </cell>
          <cell r="D254">
            <v>428090</v>
          </cell>
          <cell r="E254" t="str">
            <v>Advertising Costs &amp; Sponsorship</v>
          </cell>
          <cell r="F254">
            <v>0</v>
          </cell>
          <cell r="G254">
            <v>0</v>
          </cell>
          <cell r="H254">
            <v>0</v>
          </cell>
          <cell r="I254">
            <v>0</v>
          </cell>
          <cell r="J254">
            <v>0</v>
          </cell>
        </row>
        <row r="255">
          <cell r="A255">
            <v>428095</v>
          </cell>
          <cell r="C255">
            <v>598050</v>
          </cell>
          <cell r="D255">
            <v>428095</v>
          </cell>
          <cell r="E255" t="str">
            <v>Licence Fee</v>
          </cell>
          <cell r="F255">
            <v>123443</v>
          </cell>
          <cell r="G255">
            <v>474607</v>
          </cell>
          <cell r="H255">
            <v>598050</v>
          </cell>
          <cell r="I255">
            <v>550000</v>
          </cell>
          <cell r="J255">
            <v>-48050</v>
          </cell>
        </row>
        <row r="256">
          <cell r="A256">
            <v>428100</v>
          </cell>
          <cell r="B256">
            <v>60000</v>
          </cell>
          <cell r="C256">
            <v>55000</v>
          </cell>
          <cell r="D256">
            <v>428100</v>
          </cell>
          <cell r="E256" t="str">
            <v>Refreshments ( Hospitality )</v>
          </cell>
          <cell r="F256">
            <v>35000</v>
          </cell>
          <cell r="G256">
            <v>20000</v>
          </cell>
          <cell r="H256">
            <v>55000</v>
          </cell>
          <cell r="I256">
            <v>60000</v>
          </cell>
          <cell r="J256">
            <v>5000</v>
          </cell>
        </row>
        <row r="257">
          <cell r="A257">
            <v>428110</v>
          </cell>
          <cell r="D257">
            <v>428110</v>
          </cell>
          <cell r="E257" t="str">
            <v>Doubtful Debts Provision Expense</v>
          </cell>
          <cell r="H257">
            <v>0</v>
          </cell>
          <cell r="J257">
            <v>0</v>
          </cell>
        </row>
        <row r="258">
          <cell r="A258">
            <v>428130</v>
          </cell>
          <cell r="B258">
            <v>105205067</v>
          </cell>
          <cell r="C258">
            <v>105205067</v>
          </cell>
          <cell r="D258">
            <v>428130</v>
          </cell>
          <cell r="E258" t="str">
            <v>Provision for Capital Spares</v>
          </cell>
          <cell r="H258">
            <v>0</v>
          </cell>
          <cell r="J258">
            <v>0</v>
          </cell>
        </row>
        <row r="259">
          <cell r="A259">
            <v>428140</v>
          </cell>
          <cell r="D259">
            <v>428140</v>
          </cell>
          <cell r="E259" t="str">
            <v>Profit/Loss on Foreign Exchange</v>
          </cell>
          <cell r="H259">
            <v>0</v>
          </cell>
          <cell r="J259">
            <v>0</v>
          </cell>
        </row>
        <row r="260">
          <cell r="A260">
            <v>428150</v>
          </cell>
          <cell r="D260">
            <v>428150</v>
          </cell>
          <cell r="E260" t="str">
            <v>Profit/Loss on Sale of Fixed Assets</v>
          </cell>
          <cell r="H260">
            <v>0</v>
          </cell>
          <cell r="J260">
            <v>0</v>
          </cell>
        </row>
        <row r="261">
          <cell r="A261">
            <v>428170</v>
          </cell>
          <cell r="D261">
            <v>428170</v>
          </cell>
          <cell r="E261" t="str">
            <v>Miscellaneous Expenses</v>
          </cell>
          <cell r="H261">
            <v>0</v>
          </cell>
          <cell r="J261">
            <v>0</v>
          </cell>
        </row>
        <row r="262">
          <cell r="A262">
            <v>428190</v>
          </cell>
          <cell r="D262">
            <v>428190</v>
          </cell>
          <cell r="E262" t="str">
            <v>Software Support Expenses</v>
          </cell>
          <cell r="H262">
            <v>0</v>
          </cell>
          <cell r="J262">
            <v>0</v>
          </cell>
        </row>
        <row r="263">
          <cell r="A263">
            <v>428200</v>
          </cell>
          <cell r="C263">
            <v>2000</v>
          </cell>
          <cell r="D263">
            <v>428200</v>
          </cell>
          <cell r="E263" t="str">
            <v>Bank Charges</v>
          </cell>
          <cell r="F263">
            <v>210</v>
          </cell>
          <cell r="G263">
            <v>1790</v>
          </cell>
          <cell r="H263">
            <v>2000</v>
          </cell>
          <cell r="I263">
            <v>2000</v>
          </cell>
          <cell r="J263">
            <v>0</v>
          </cell>
        </row>
        <row r="264">
          <cell r="A264">
            <v>428220</v>
          </cell>
          <cell r="D264">
            <v>428220</v>
          </cell>
          <cell r="E264" t="str">
            <v>Conference Fees</v>
          </cell>
          <cell r="H264">
            <v>0</v>
          </cell>
          <cell r="J264">
            <v>0</v>
          </cell>
        </row>
        <row r="265">
          <cell r="A265">
            <v>428230</v>
          </cell>
          <cell r="D265">
            <v>428230</v>
          </cell>
          <cell r="E265" t="str">
            <v>Leased Line EXE</v>
          </cell>
        </row>
        <row r="266">
          <cell r="A266">
            <v>428240</v>
          </cell>
          <cell r="D266">
            <v>428240</v>
          </cell>
          <cell r="E266" t="str">
            <v>Dalma Expenses</v>
          </cell>
          <cell r="H266">
            <v>0</v>
          </cell>
          <cell r="J266">
            <v>0</v>
          </cell>
        </row>
        <row r="268">
          <cell r="B268">
            <v>105450067</v>
          </cell>
          <cell r="C268">
            <v>105949179</v>
          </cell>
          <cell r="E268" t="str">
            <v>Total of General Overhead Expenses</v>
          </cell>
          <cell r="F268">
            <v>203184</v>
          </cell>
          <cell r="G268">
            <v>540928</v>
          </cell>
          <cell r="H268">
            <v>744112</v>
          </cell>
          <cell r="I268">
            <v>731500</v>
          </cell>
          <cell r="J268">
            <v>-12612</v>
          </cell>
        </row>
        <row r="270">
          <cell r="A270">
            <v>429000</v>
          </cell>
          <cell r="D270">
            <v>429000</v>
          </cell>
          <cell r="E270" t="str">
            <v>Interest</v>
          </cell>
        </row>
        <row r="271">
          <cell r="A271">
            <v>429010</v>
          </cell>
          <cell r="B271">
            <v>0</v>
          </cell>
          <cell r="C271">
            <v>0</v>
          </cell>
          <cell r="D271">
            <v>429010</v>
          </cell>
          <cell r="E271" t="str">
            <v>Interest Paid and Payable</v>
          </cell>
          <cell r="H271">
            <v>0</v>
          </cell>
          <cell r="J271">
            <v>0</v>
          </cell>
        </row>
        <row r="273">
          <cell r="B273">
            <v>0</v>
          </cell>
          <cell r="C273">
            <v>0</v>
          </cell>
          <cell r="E273" t="str">
            <v>Total of Interest Expenses</v>
          </cell>
          <cell r="F273">
            <v>0</v>
          </cell>
          <cell r="G273">
            <v>0</v>
          </cell>
          <cell r="H273">
            <v>0</v>
          </cell>
          <cell r="I273">
            <v>0</v>
          </cell>
          <cell r="J273">
            <v>0</v>
          </cell>
        </row>
        <row r="275">
          <cell r="A275">
            <v>430000</v>
          </cell>
          <cell r="D275">
            <v>430000</v>
          </cell>
          <cell r="E275" t="str">
            <v>Research &amp; Development</v>
          </cell>
        </row>
        <row r="276">
          <cell r="A276">
            <v>430010</v>
          </cell>
          <cell r="B276">
            <v>0</v>
          </cell>
          <cell r="C276">
            <v>0</v>
          </cell>
          <cell r="D276">
            <v>430010</v>
          </cell>
          <cell r="E276" t="str">
            <v>Research &amp; Development Expenses</v>
          </cell>
          <cell r="H276">
            <v>0</v>
          </cell>
          <cell r="J276">
            <v>0</v>
          </cell>
        </row>
        <row r="277">
          <cell r="A277">
            <v>430020</v>
          </cell>
          <cell r="B277">
            <v>0</v>
          </cell>
          <cell r="C277">
            <v>0</v>
          </cell>
          <cell r="D277">
            <v>430020</v>
          </cell>
          <cell r="E277" t="str">
            <v>Amortisation of capitalised R &amp; D</v>
          </cell>
          <cell r="H277">
            <v>0</v>
          </cell>
          <cell r="J277">
            <v>0</v>
          </cell>
        </row>
        <row r="279">
          <cell r="B279">
            <v>0</v>
          </cell>
          <cell r="C279">
            <v>0</v>
          </cell>
          <cell r="E279" t="str">
            <v>Total of Research &amp; Development</v>
          </cell>
          <cell r="F279">
            <v>0</v>
          </cell>
          <cell r="G279">
            <v>0</v>
          </cell>
          <cell r="H279">
            <v>0</v>
          </cell>
          <cell r="I279">
            <v>0</v>
          </cell>
          <cell r="J279">
            <v>0</v>
          </cell>
        </row>
        <row r="281">
          <cell r="B281">
            <v>321773869</v>
          </cell>
          <cell r="C281">
            <v>319953888</v>
          </cell>
          <cell r="E281" t="str">
            <v>Total Operating Expenses</v>
          </cell>
          <cell r="F281">
            <v>104000769</v>
          </cell>
          <cell r="G281">
            <v>103643479.59999999</v>
          </cell>
          <cell r="H281">
            <v>207644248.59999999</v>
          </cell>
          <cell r="I281">
            <v>188282643</v>
          </cell>
          <cell r="J281">
            <v>-19361605.600000001</v>
          </cell>
        </row>
        <row r="282">
          <cell r="D282" t="str">
            <v>Capital Expenditure</v>
          </cell>
        </row>
        <row r="283">
          <cell r="E283" t="str">
            <v>Fixed Assets</v>
          </cell>
        </row>
        <row r="284">
          <cell r="A284">
            <v>111000</v>
          </cell>
          <cell r="D284">
            <v>111000</v>
          </cell>
          <cell r="E284" t="str">
            <v>Plant &amp; Equipment</v>
          </cell>
        </row>
        <row r="285">
          <cell r="A285">
            <v>111010</v>
          </cell>
          <cell r="B285">
            <v>5000000</v>
          </cell>
          <cell r="C285">
            <v>5000000</v>
          </cell>
          <cell r="D285">
            <v>111010</v>
          </cell>
          <cell r="E285" t="str">
            <v>Boilers  cost or GPV</v>
          </cell>
          <cell r="H285">
            <v>0</v>
          </cell>
          <cell r="J285">
            <v>0</v>
          </cell>
        </row>
        <row r="286">
          <cell r="A286">
            <v>111020</v>
          </cell>
          <cell r="D286">
            <v>111020</v>
          </cell>
          <cell r="E286" t="str">
            <v>Turbine &amp; Generator  cost or G</v>
          </cell>
          <cell r="H286">
            <v>0</v>
          </cell>
          <cell r="J286">
            <v>0</v>
          </cell>
        </row>
        <row r="287">
          <cell r="A287">
            <v>111030</v>
          </cell>
          <cell r="D287">
            <v>111030</v>
          </cell>
          <cell r="E287" t="str">
            <v>Distiller  cost or GPV</v>
          </cell>
          <cell r="H287">
            <v>0</v>
          </cell>
          <cell r="J287">
            <v>0</v>
          </cell>
        </row>
        <row r="288">
          <cell r="A288">
            <v>111040</v>
          </cell>
          <cell r="D288">
            <v>111040</v>
          </cell>
          <cell r="E288" t="str">
            <v>HV System  cost or GPV</v>
          </cell>
          <cell r="H288">
            <v>0</v>
          </cell>
          <cell r="J288">
            <v>0</v>
          </cell>
        </row>
        <row r="289">
          <cell r="A289">
            <v>111041</v>
          </cell>
          <cell r="D289">
            <v>111041</v>
          </cell>
          <cell r="E289" t="str">
            <v>33KV Systems - cost or GPV</v>
          </cell>
          <cell r="H289">
            <v>0</v>
          </cell>
          <cell r="J289">
            <v>0</v>
          </cell>
        </row>
        <row r="290">
          <cell r="A290">
            <v>111042</v>
          </cell>
          <cell r="D290">
            <v>111042</v>
          </cell>
          <cell r="E290" t="str">
            <v>132 KV Systems - cost or GPV</v>
          </cell>
          <cell r="H290">
            <v>0</v>
          </cell>
          <cell r="J290">
            <v>0</v>
          </cell>
        </row>
        <row r="291">
          <cell r="A291">
            <v>111043</v>
          </cell>
          <cell r="D291">
            <v>111043</v>
          </cell>
          <cell r="E291" t="str">
            <v>220 KV Systems  cost or GPV</v>
          </cell>
          <cell r="H291">
            <v>0</v>
          </cell>
          <cell r="J291">
            <v>0</v>
          </cell>
        </row>
        <row r="292">
          <cell r="A292">
            <v>111044</v>
          </cell>
          <cell r="D292">
            <v>111044</v>
          </cell>
          <cell r="E292" t="str">
            <v>400 KV Systems  cost or GPV</v>
          </cell>
          <cell r="H292">
            <v>0</v>
          </cell>
          <cell r="J292">
            <v>0</v>
          </cell>
        </row>
        <row r="293">
          <cell r="A293">
            <v>111050</v>
          </cell>
          <cell r="D293">
            <v>111050</v>
          </cell>
          <cell r="E293" t="str">
            <v>LV System  cost or GPV</v>
          </cell>
          <cell r="H293">
            <v>0</v>
          </cell>
          <cell r="J293">
            <v>0</v>
          </cell>
        </row>
        <row r="294">
          <cell r="A294">
            <v>111051</v>
          </cell>
          <cell r="D294">
            <v>111051</v>
          </cell>
          <cell r="E294" t="str">
            <v>11KV Systems - cost or GPV</v>
          </cell>
          <cell r="H294">
            <v>0</v>
          </cell>
          <cell r="J294">
            <v>0</v>
          </cell>
        </row>
        <row r="295">
          <cell r="A295">
            <v>111052</v>
          </cell>
          <cell r="D295">
            <v>111052</v>
          </cell>
          <cell r="E295" t="str">
            <v>380v Systems - cost or GPV</v>
          </cell>
          <cell r="H295">
            <v>0</v>
          </cell>
          <cell r="J295">
            <v>0</v>
          </cell>
        </row>
        <row r="296">
          <cell r="A296">
            <v>111053</v>
          </cell>
          <cell r="D296">
            <v>111053</v>
          </cell>
          <cell r="E296" t="str">
            <v>220v Systems  cost or GPV</v>
          </cell>
          <cell r="H296">
            <v>0</v>
          </cell>
          <cell r="J296">
            <v>0</v>
          </cell>
        </row>
        <row r="297">
          <cell r="A297">
            <v>111060</v>
          </cell>
          <cell r="D297">
            <v>111060</v>
          </cell>
          <cell r="E297" t="str">
            <v>Sea Water Pumping Station  cos</v>
          </cell>
          <cell r="J297">
            <v>0</v>
          </cell>
        </row>
        <row r="298">
          <cell r="A298">
            <v>111070</v>
          </cell>
          <cell r="D298">
            <v>111070</v>
          </cell>
          <cell r="E298" t="str">
            <v>Crude Oil System  cost or GPV</v>
          </cell>
          <cell r="H298">
            <v>0</v>
          </cell>
          <cell r="J298">
            <v>0</v>
          </cell>
        </row>
        <row r="299">
          <cell r="A299">
            <v>111080</v>
          </cell>
          <cell r="D299">
            <v>111080</v>
          </cell>
          <cell r="E299" t="str">
            <v>Gas Oil System  cost or GPV</v>
          </cell>
          <cell r="H299">
            <v>0</v>
          </cell>
          <cell r="J299">
            <v>0</v>
          </cell>
        </row>
        <row r="300">
          <cell r="A300">
            <v>111090</v>
          </cell>
          <cell r="D300">
            <v>111090</v>
          </cell>
          <cell r="E300" t="str">
            <v>Fuel Oil System  cost or GPV</v>
          </cell>
          <cell r="H300">
            <v>0</v>
          </cell>
          <cell r="J300">
            <v>0</v>
          </cell>
        </row>
        <row r="301">
          <cell r="A301">
            <v>111100</v>
          </cell>
          <cell r="D301">
            <v>111100</v>
          </cell>
          <cell r="E301" t="str">
            <v>Fuel Gas System  cost or GPV</v>
          </cell>
          <cell r="H301">
            <v>0</v>
          </cell>
          <cell r="J301">
            <v>0</v>
          </cell>
        </row>
        <row r="302">
          <cell r="A302">
            <v>111110</v>
          </cell>
          <cell r="D302">
            <v>111110</v>
          </cell>
          <cell r="E302" t="str">
            <v>Diesel Oil System  cost or GPV</v>
          </cell>
          <cell r="H302">
            <v>0</v>
          </cell>
          <cell r="J302">
            <v>0</v>
          </cell>
        </row>
        <row r="303">
          <cell r="A303">
            <v>111120</v>
          </cell>
          <cell r="D303">
            <v>111120</v>
          </cell>
          <cell r="E303" t="str">
            <v>Town Water Storage Tanks  cost</v>
          </cell>
          <cell r="H303">
            <v>0</v>
          </cell>
          <cell r="J303">
            <v>0</v>
          </cell>
        </row>
        <row r="304">
          <cell r="A304">
            <v>111130</v>
          </cell>
          <cell r="D304">
            <v>111130</v>
          </cell>
          <cell r="E304" t="str">
            <v>Water Treatment System  cost o</v>
          </cell>
          <cell r="H304">
            <v>0</v>
          </cell>
          <cell r="J304">
            <v>0</v>
          </cell>
        </row>
        <row r="305">
          <cell r="A305">
            <v>111140</v>
          </cell>
          <cell r="D305">
            <v>111140</v>
          </cell>
          <cell r="E305" t="str">
            <v>Diesel Generators  cost or GPV</v>
          </cell>
          <cell r="H305">
            <v>0</v>
          </cell>
          <cell r="J305">
            <v>0</v>
          </cell>
        </row>
        <row r="306">
          <cell r="A306">
            <v>111150</v>
          </cell>
          <cell r="D306">
            <v>111150</v>
          </cell>
          <cell r="E306" t="str">
            <v>Compressed Air Station  cost o</v>
          </cell>
          <cell r="H306">
            <v>0</v>
          </cell>
          <cell r="J306">
            <v>0</v>
          </cell>
        </row>
        <row r="307">
          <cell r="A307">
            <v>111160</v>
          </cell>
          <cell r="D307">
            <v>111160</v>
          </cell>
          <cell r="E307" t="str">
            <v>Remineralisation &amp; CO2 Plant -</v>
          </cell>
          <cell r="H307">
            <v>0</v>
          </cell>
          <cell r="J307">
            <v>0</v>
          </cell>
        </row>
        <row r="308">
          <cell r="A308">
            <v>111170</v>
          </cell>
          <cell r="D308">
            <v>111170</v>
          </cell>
          <cell r="E308" t="str">
            <v>Chlorination Plant  cost or GP</v>
          </cell>
          <cell r="H308">
            <v>0</v>
          </cell>
          <cell r="J308">
            <v>0</v>
          </cell>
        </row>
        <row r="309">
          <cell r="A309">
            <v>111180</v>
          </cell>
          <cell r="D309">
            <v>111180</v>
          </cell>
          <cell r="E309" t="str">
            <v>Outfall System  cost or GPV</v>
          </cell>
          <cell r="H309">
            <v>0</v>
          </cell>
          <cell r="J309">
            <v>0</v>
          </cell>
        </row>
        <row r="310">
          <cell r="A310">
            <v>111190</v>
          </cell>
          <cell r="D310">
            <v>111190</v>
          </cell>
          <cell r="E310" t="str">
            <v>Tools  cost or GPV</v>
          </cell>
          <cell r="H310">
            <v>0</v>
          </cell>
          <cell r="I310">
            <v>672000</v>
          </cell>
          <cell r="J310">
            <v>672000</v>
          </cell>
        </row>
        <row r="311">
          <cell r="A311">
            <v>111200</v>
          </cell>
          <cell r="D311">
            <v>111200</v>
          </cell>
          <cell r="E311" t="str">
            <v>Mobile Plant &amp; Equipment  cost</v>
          </cell>
          <cell r="H311">
            <v>0</v>
          </cell>
          <cell r="I311">
            <v>429600</v>
          </cell>
          <cell r="J311">
            <v>429600</v>
          </cell>
        </row>
        <row r="312">
          <cell r="A312">
            <v>111210</v>
          </cell>
          <cell r="D312">
            <v>111210</v>
          </cell>
          <cell r="E312" t="str">
            <v>Meters cost or GPV</v>
          </cell>
          <cell r="H312">
            <v>0</v>
          </cell>
          <cell r="J312">
            <v>0</v>
          </cell>
        </row>
        <row r="313">
          <cell r="A313">
            <v>111400</v>
          </cell>
          <cell r="D313">
            <v>111400</v>
          </cell>
          <cell r="E313" t="str">
            <v>Power Transmission Facilities</v>
          </cell>
          <cell r="H313">
            <v>0</v>
          </cell>
          <cell r="J313">
            <v>0</v>
          </cell>
        </row>
        <row r="314">
          <cell r="A314">
            <v>111410</v>
          </cell>
          <cell r="D314">
            <v>111410</v>
          </cell>
          <cell r="E314" t="str">
            <v>Substations  cost or GPV</v>
          </cell>
          <cell r="H314">
            <v>0</v>
          </cell>
          <cell r="J314">
            <v>0</v>
          </cell>
        </row>
        <row r="315">
          <cell r="A315">
            <v>111411</v>
          </cell>
          <cell r="D315">
            <v>111411</v>
          </cell>
          <cell r="E315" t="str">
            <v>400 KV substation - cost or GP</v>
          </cell>
          <cell r="H315">
            <v>0</v>
          </cell>
          <cell r="J315">
            <v>0</v>
          </cell>
        </row>
        <row r="316">
          <cell r="A316">
            <v>111412</v>
          </cell>
          <cell r="C316">
            <v>0</v>
          </cell>
          <cell r="D316">
            <v>111412</v>
          </cell>
          <cell r="E316" t="str">
            <v>220 KV substation  cost or GPV</v>
          </cell>
          <cell r="J316">
            <v>0</v>
          </cell>
        </row>
        <row r="317">
          <cell r="A317">
            <v>111413</v>
          </cell>
          <cell r="D317">
            <v>111413</v>
          </cell>
          <cell r="E317" t="str">
            <v>132 KV substation  cost or GPV</v>
          </cell>
          <cell r="H317">
            <v>0</v>
          </cell>
          <cell r="J317">
            <v>0</v>
          </cell>
        </row>
        <row r="318">
          <cell r="A318">
            <v>111420</v>
          </cell>
          <cell r="D318">
            <v>111420</v>
          </cell>
          <cell r="E318" t="str">
            <v>OHL  cost or GPV</v>
          </cell>
          <cell r="H318">
            <v>0</v>
          </cell>
          <cell r="J318">
            <v>0</v>
          </cell>
        </row>
        <row r="319">
          <cell r="A319">
            <v>111421</v>
          </cell>
          <cell r="D319">
            <v>111421</v>
          </cell>
          <cell r="E319" t="str">
            <v>400 KV OHL  cost or GPV</v>
          </cell>
          <cell r="H319">
            <v>0</v>
          </cell>
          <cell r="J319">
            <v>0</v>
          </cell>
        </row>
        <row r="320">
          <cell r="A320">
            <v>111422</v>
          </cell>
          <cell r="D320">
            <v>111422</v>
          </cell>
          <cell r="E320" t="str">
            <v>220 KV OHL  cost or GPV</v>
          </cell>
          <cell r="H320">
            <v>0</v>
          </cell>
          <cell r="J320">
            <v>0</v>
          </cell>
        </row>
        <row r="321">
          <cell r="A321">
            <v>111423</v>
          </cell>
          <cell r="D321">
            <v>111423</v>
          </cell>
          <cell r="E321" t="str">
            <v>132 KV OHL  cost or GPV</v>
          </cell>
          <cell r="H321">
            <v>0</v>
          </cell>
          <cell r="J321">
            <v>0</v>
          </cell>
        </row>
        <row r="322">
          <cell r="A322">
            <v>111430</v>
          </cell>
          <cell r="D322">
            <v>111430</v>
          </cell>
          <cell r="E322" t="str">
            <v>U/G Cables  cost or GPV</v>
          </cell>
          <cell r="H322">
            <v>0</v>
          </cell>
          <cell r="J322">
            <v>0</v>
          </cell>
        </row>
        <row r="323">
          <cell r="A323">
            <v>111431</v>
          </cell>
          <cell r="D323">
            <v>111431</v>
          </cell>
          <cell r="E323" t="str">
            <v>U/G Cables 132 KV Oilfields  c</v>
          </cell>
          <cell r="H323">
            <v>0</v>
          </cell>
          <cell r="J323">
            <v>0</v>
          </cell>
        </row>
        <row r="324">
          <cell r="A324">
            <v>111432</v>
          </cell>
          <cell r="D324">
            <v>111432</v>
          </cell>
          <cell r="E324" t="str">
            <v>U/G Cables 132 KV XLBE  cost o</v>
          </cell>
          <cell r="H324">
            <v>0</v>
          </cell>
          <cell r="J324">
            <v>0</v>
          </cell>
        </row>
        <row r="325">
          <cell r="A325">
            <v>111433</v>
          </cell>
          <cell r="D325">
            <v>111433</v>
          </cell>
          <cell r="E325" t="str">
            <v>U/G Cables 220 KV - cost or GP</v>
          </cell>
          <cell r="H325">
            <v>0</v>
          </cell>
          <cell r="J325">
            <v>0</v>
          </cell>
        </row>
        <row r="326">
          <cell r="A326">
            <v>111500</v>
          </cell>
          <cell r="D326">
            <v>111500</v>
          </cell>
          <cell r="E326" t="str">
            <v>Water Transmission Facilities</v>
          </cell>
          <cell r="H326">
            <v>0</v>
          </cell>
          <cell r="J326">
            <v>0</v>
          </cell>
        </row>
        <row r="327">
          <cell r="A327">
            <v>111510</v>
          </cell>
          <cell r="D327">
            <v>111510</v>
          </cell>
          <cell r="E327" t="str">
            <v>Pumping stations  cost or GPV</v>
          </cell>
          <cell r="H327">
            <v>0</v>
          </cell>
          <cell r="J327">
            <v>0</v>
          </cell>
        </row>
        <row r="328">
          <cell r="A328">
            <v>111511</v>
          </cell>
          <cell r="D328">
            <v>111511</v>
          </cell>
          <cell r="E328" t="str">
            <v>Pumping stations elec/mechl -</v>
          </cell>
          <cell r="H328">
            <v>0</v>
          </cell>
          <cell r="J328">
            <v>0</v>
          </cell>
        </row>
        <row r="329">
          <cell r="A329">
            <v>111512</v>
          </cell>
          <cell r="D329">
            <v>111512</v>
          </cell>
          <cell r="E329" t="str">
            <v>Pumping stations civil - cost</v>
          </cell>
          <cell r="H329">
            <v>0</v>
          </cell>
          <cell r="J329">
            <v>0</v>
          </cell>
        </row>
        <row r="330">
          <cell r="A330">
            <v>111520</v>
          </cell>
          <cell r="D330">
            <v>111520</v>
          </cell>
          <cell r="E330" t="str">
            <v>Pipelines  cost or GPV</v>
          </cell>
          <cell r="H330">
            <v>0</v>
          </cell>
          <cell r="J330">
            <v>0</v>
          </cell>
        </row>
        <row r="331">
          <cell r="A331">
            <v>111521</v>
          </cell>
          <cell r="D331">
            <v>111521</v>
          </cell>
          <cell r="E331" t="str">
            <v>1200CS Pipelines - cost or GPV</v>
          </cell>
          <cell r="H331">
            <v>0</v>
          </cell>
          <cell r="J331">
            <v>0</v>
          </cell>
        </row>
        <row r="332">
          <cell r="A332">
            <v>111522</v>
          </cell>
          <cell r="D332">
            <v>111522</v>
          </cell>
          <cell r="E332" t="str">
            <v>1200DI Pipelines - cost or GPV</v>
          </cell>
          <cell r="H332">
            <v>0</v>
          </cell>
          <cell r="J332">
            <v>0</v>
          </cell>
        </row>
        <row r="333">
          <cell r="A333">
            <v>111523</v>
          </cell>
          <cell r="D333">
            <v>111523</v>
          </cell>
          <cell r="E333" t="str">
            <v>900CS Pipelines - cost or GPV</v>
          </cell>
          <cell r="H333">
            <v>0</v>
          </cell>
          <cell r="J333">
            <v>0</v>
          </cell>
        </row>
        <row r="334">
          <cell r="A334">
            <v>111524</v>
          </cell>
          <cell r="D334">
            <v>111524</v>
          </cell>
          <cell r="E334" t="str">
            <v>800GRP Pipelines - cost or GPV</v>
          </cell>
          <cell r="H334">
            <v>0</v>
          </cell>
          <cell r="J334">
            <v>0</v>
          </cell>
        </row>
        <row r="335">
          <cell r="A335">
            <v>111525</v>
          </cell>
          <cell r="D335">
            <v>111525</v>
          </cell>
          <cell r="E335" t="str">
            <v>600DI Pipelines - cost or GPV</v>
          </cell>
          <cell r="H335">
            <v>0</v>
          </cell>
          <cell r="J335">
            <v>0</v>
          </cell>
        </row>
        <row r="336">
          <cell r="A336">
            <v>111526</v>
          </cell>
          <cell r="D336">
            <v>111526</v>
          </cell>
          <cell r="E336" t="str">
            <v>Capitalised valves  cost or GP</v>
          </cell>
          <cell r="H336">
            <v>0</v>
          </cell>
          <cell r="J336">
            <v>0</v>
          </cell>
        </row>
        <row r="337">
          <cell r="A337">
            <v>111600</v>
          </cell>
          <cell r="D337">
            <v>111600</v>
          </cell>
          <cell r="E337" t="str">
            <v>Network Management Facilities</v>
          </cell>
          <cell r="H337">
            <v>0</v>
          </cell>
          <cell r="J337">
            <v>0</v>
          </cell>
        </row>
        <row r="338">
          <cell r="A338">
            <v>111610</v>
          </cell>
          <cell r="D338">
            <v>111610</v>
          </cell>
          <cell r="E338" t="str">
            <v>Network Management - cost or G</v>
          </cell>
          <cell r="H338">
            <v>0</v>
          </cell>
          <cell r="J338">
            <v>0</v>
          </cell>
        </row>
        <row r="339">
          <cell r="A339">
            <v>111611</v>
          </cell>
          <cell r="D339">
            <v>111611</v>
          </cell>
          <cell r="E339" t="str">
            <v>Network Control Centre - cost</v>
          </cell>
          <cell r="H339">
            <v>0</v>
          </cell>
          <cell r="J339">
            <v>0</v>
          </cell>
        </row>
        <row r="340">
          <cell r="A340">
            <v>111612</v>
          </cell>
          <cell r="D340">
            <v>111612</v>
          </cell>
          <cell r="E340" t="str">
            <v>Telecommunications System  cos</v>
          </cell>
          <cell r="H340">
            <v>0</v>
          </cell>
          <cell r="I340">
            <v>300000</v>
          </cell>
          <cell r="J340">
            <v>300000</v>
          </cell>
        </row>
        <row r="341">
          <cell r="A341">
            <v>111613</v>
          </cell>
          <cell r="D341">
            <v>111613</v>
          </cell>
          <cell r="E341" t="str">
            <v>Telecontrol System  cost or GP</v>
          </cell>
          <cell r="H341">
            <v>0</v>
          </cell>
          <cell r="I341">
            <v>500000</v>
          </cell>
          <cell r="J341">
            <v>500000</v>
          </cell>
        </row>
        <row r="342">
          <cell r="A342">
            <v>111710</v>
          </cell>
          <cell r="D342">
            <v>111710</v>
          </cell>
          <cell r="E342" t="str">
            <v>Plant Spares</v>
          </cell>
          <cell r="H342">
            <v>0</v>
          </cell>
          <cell r="J342">
            <v>0</v>
          </cell>
        </row>
        <row r="343">
          <cell r="A343">
            <v>111711</v>
          </cell>
          <cell r="B343">
            <v>38840360</v>
          </cell>
          <cell r="C343">
            <v>30540360</v>
          </cell>
          <cell r="D343">
            <v>111711</v>
          </cell>
          <cell r="E343" t="str">
            <v>Plant Spares  cost</v>
          </cell>
          <cell r="F343">
            <v>24368884</v>
          </cell>
          <cell r="H343">
            <v>24368884</v>
          </cell>
          <cell r="J343">
            <v>-24368884</v>
          </cell>
        </row>
        <row r="344">
          <cell r="A344">
            <v>111712</v>
          </cell>
          <cell r="D344">
            <v>111712</v>
          </cell>
          <cell r="E344" t="str">
            <v>Provision for Obsolete Plant S</v>
          </cell>
          <cell r="H344">
            <v>0</v>
          </cell>
          <cell r="J344">
            <v>0</v>
          </cell>
        </row>
        <row r="345">
          <cell r="A345">
            <v>111713</v>
          </cell>
          <cell r="D345">
            <v>111713</v>
          </cell>
          <cell r="E345" t="str">
            <v>Provision for Damaged Plant Sp</v>
          </cell>
          <cell r="H345">
            <v>0</v>
          </cell>
          <cell r="J345">
            <v>0</v>
          </cell>
        </row>
        <row r="346">
          <cell r="A346">
            <v>111714</v>
          </cell>
          <cell r="D346">
            <v>111714</v>
          </cell>
          <cell r="E346" t="str">
            <v>Provision for Plant Spares no</v>
          </cell>
          <cell r="H346">
            <v>0</v>
          </cell>
          <cell r="J346">
            <v>0</v>
          </cell>
        </row>
        <row r="347">
          <cell r="A347">
            <v>111715</v>
          </cell>
          <cell r="D347">
            <v>111715</v>
          </cell>
          <cell r="E347" t="str">
            <v>General Provision for Plant Sp</v>
          </cell>
          <cell r="H347">
            <v>0</v>
          </cell>
          <cell r="J347">
            <v>0</v>
          </cell>
        </row>
        <row r="349">
          <cell r="B349">
            <v>43840360</v>
          </cell>
          <cell r="C349">
            <v>35540360</v>
          </cell>
          <cell r="E349" t="str">
            <v>Total For Plant &amp; Equipment</v>
          </cell>
          <cell r="F349">
            <v>24368884</v>
          </cell>
          <cell r="G349">
            <v>0</v>
          </cell>
          <cell r="H349">
            <v>24368884</v>
          </cell>
          <cell r="I349">
            <v>1901600</v>
          </cell>
          <cell r="J349">
            <v>-22467284</v>
          </cell>
        </row>
        <row r="351">
          <cell r="A351">
            <v>112000</v>
          </cell>
          <cell r="D351">
            <v>112000</v>
          </cell>
          <cell r="E351" t="str">
            <v>Land and Buildings  cost or GP</v>
          </cell>
        </row>
        <row r="352">
          <cell r="A352">
            <v>112010</v>
          </cell>
          <cell r="D352">
            <v>112010</v>
          </cell>
          <cell r="E352" t="str">
            <v>Leasehold Land  cost or GPV</v>
          </cell>
          <cell r="H352">
            <v>0</v>
          </cell>
          <cell r="J352">
            <v>0</v>
          </cell>
        </row>
        <row r="353">
          <cell r="A353">
            <v>112020</v>
          </cell>
          <cell r="D353">
            <v>112020</v>
          </cell>
          <cell r="E353" t="str">
            <v>Process buildings  cost or GPV</v>
          </cell>
          <cell r="H353">
            <v>0</v>
          </cell>
          <cell r="J353">
            <v>0</v>
          </cell>
        </row>
        <row r="354">
          <cell r="A354">
            <v>112030</v>
          </cell>
          <cell r="B354">
            <v>3200000</v>
          </cell>
          <cell r="C354">
            <v>2165000</v>
          </cell>
          <cell r="D354">
            <v>112030</v>
          </cell>
          <cell r="E354" t="str">
            <v>Non-Process buildings  cost or</v>
          </cell>
          <cell r="H354">
            <v>0</v>
          </cell>
          <cell r="J354">
            <v>0</v>
          </cell>
        </row>
        <row r="356">
          <cell r="B356">
            <v>3200000</v>
          </cell>
          <cell r="C356">
            <v>2165000</v>
          </cell>
          <cell r="E356" t="str">
            <v>Total for Land &amp; Building</v>
          </cell>
          <cell r="F356">
            <v>0</v>
          </cell>
          <cell r="G356">
            <v>0</v>
          </cell>
          <cell r="H356">
            <v>0</v>
          </cell>
          <cell r="I356">
            <v>0</v>
          </cell>
          <cell r="J356">
            <v>0</v>
          </cell>
        </row>
        <row r="358">
          <cell r="A358">
            <v>113000</v>
          </cell>
          <cell r="D358">
            <v>113000</v>
          </cell>
          <cell r="E358" t="str">
            <v>Motor Vehicles  cost or GPV</v>
          </cell>
        </row>
        <row r="359">
          <cell r="A359">
            <v>113010</v>
          </cell>
          <cell r="B359">
            <v>500000</v>
          </cell>
          <cell r="C359">
            <v>239000</v>
          </cell>
          <cell r="D359">
            <v>113010</v>
          </cell>
          <cell r="E359" t="str">
            <v>Passenger Vehicles  cost or GP</v>
          </cell>
          <cell r="F359">
            <v>239000</v>
          </cell>
          <cell r="G359">
            <v>0</v>
          </cell>
          <cell r="H359">
            <v>239000</v>
          </cell>
          <cell r="I359">
            <v>0</v>
          </cell>
          <cell r="J359">
            <v>-239000</v>
          </cell>
        </row>
        <row r="360">
          <cell r="A360">
            <v>113020</v>
          </cell>
          <cell r="D360">
            <v>113020</v>
          </cell>
          <cell r="E360" t="str">
            <v>Commercial Vehicles  cost or G</v>
          </cell>
          <cell r="H360">
            <v>0</v>
          </cell>
          <cell r="J360">
            <v>0</v>
          </cell>
        </row>
        <row r="362">
          <cell r="B362">
            <v>500000</v>
          </cell>
          <cell r="C362">
            <v>239000</v>
          </cell>
          <cell r="E362" t="str">
            <v>Total For Motor Vehicles</v>
          </cell>
          <cell r="F362">
            <v>239000</v>
          </cell>
          <cell r="G362">
            <v>0</v>
          </cell>
          <cell r="H362">
            <v>239000</v>
          </cell>
          <cell r="I362">
            <v>0</v>
          </cell>
          <cell r="J362">
            <v>-239000</v>
          </cell>
        </row>
        <row r="364">
          <cell r="A364">
            <v>114000</v>
          </cell>
          <cell r="D364">
            <v>114000</v>
          </cell>
          <cell r="E364" t="str">
            <v>IT and Comms  cost or GPV</v>
          </cell>
        </row>
        <row r="365">
          <cell r="A365">
            <v>114010</v>
          </cell>
          <cell r="D365">
            <v>114010</v>
          </cell>
          <cell r="E365" t="str">
            <v>Computer Equipt  cost or GPV</v>
          </cell>
          <cell r="H365">
            <v>0</v>
          </cell>
          <cell r="I365">
            <v>150000</v>
          </cell>
          <cell r="J365">
            <v>150000</v>
          </cell>
        </row>
        <row r="366">
          <cell r="A366">
            <v>114020</v>
          </cell>
          <cell r="D366">
            <v>114020</v>
          </cell>
          <cell r="E366" t="str">
            <v>Computer Software  cost or GPV</v>
          </cell>
          <cell r="H366">
            <v>0</v>
          </cell>
          <cell r="I366">
            <v>25000</v>
          </cell>
          <cell r="J366">
            <v>25000</v>
          </cell>
        </row>
        <row r="367">
          <cell r="A367">
            <v>114030</v>
          </cell>
          <cell r="D367">
            <v>114030</v>
          </cell>
          <cell r="E367" t="str">
            <v>IT Network Infrastructure  cos</v>
          </cell>
          <cell r="H367">
            <v>0</v>
          </cell>
          <cell r="I367">
            <v>400000</v>
          </cell>
          <cell r="J367">
            <v>400000</v>
          </cell>
        </row>
        <row r="368">
          <cell r="A368">
            <v>114040</v>
          </cell>
          <cell r="D368">
            <v>114040</v>
          </cell>
          <cell r="E368" t="str">
            <v>Radios  cost or GPV</v>
          </cell>
          <cell r="H368">
            <v>0</v>
          </cell>
          <cell r="I368">
            <v>400000</v>
          </cell>
          <cell r="J368">
            <v>400000</v>
          </cell>
        </row>
        <row r="369">
          <cell r="A369">
            <v>114050</v>
          </cell>
          <cell r="B369">
            <v>250000</v>
          </cell>
          <cell r="C369">
            <v>712870</v>
          </cell>
          <cell r="D369">
            <v>114050</v>
          </cell>
          <cell r="E369" t="str">
            <v>Telecoms  cost or GPV</v>
          </cell>
          <cell r="F369">
            <v>712870</v>
          </cell>
          <cell r="H369">
            <v>712870</v>
          </cell>
          <cell r="I369">
            <v>100000</v>
          </cell>
          <cell r="J369">
            <v>-612870</v>
          </cell>
        </row>
        <row r="370">
          <cell r="A370">
            <v>114060</v>
          </cell>
          <cell r="C370">
            <v>26310</v>
          </cell>
          <cell r="D370">
            <v>114060</v>
          </cell>
          <cell r="E370" t="str">
            <v>Security Systems - cost or GPV</v>
          </cell>
          <cell r="F370">
            <v>26310</v>
          </cell>
          <cell r="H370">
            <v>26310</v>
          </cell>
          <cell r="I370">
            <v>250000</v>
          </cell>
          <cell r="J370">
            <v>223690</v>
          </cell>
        </row>
        <row r="372">
          <cell r="B372">
            <v>250000</v>
          </cell>
          <cell r="C372">
            <v>739180</v>
          </cell>
          <cell r="E372" t="str">
            <v>Total For IT &amp; Computers</v>
          </cell>
          <cell r="F372">
            <v>739180</v>
          </cell>
          <cell r="G372">
            <v>0</v>
          </cell>
          <cell r="H372">
            <v>739180</v>
          </cell>
          <cell r="I372">
            <v>1325000</v>
          </cell>
          <cell r="J372">
            <v>585820</v>
          </cell>
        </row>
        <row r="374">
          <cell r="A374">
            <v>115000</v>
          </cell>
          <cell r="D374">
            <v>115000</v>
          </cell>
          <cell r="E374" t="str">
            <v>Furniture &amp; Office equiment co</v>
          </cell>
        </row>
        <row r="375">
          <cell r="A375">
            <v>115010</v>
          </cell>
          <cell r="B375">
            <v>150000</v>
          </cell>
          <cell r="C375">
            <v>168700</v>
          </cell>
          <cell r="D375">
            <v>115010</v>
          </cell>
          <cell r="E375" t="str">
            <v>Furniture &amp; Fittings  cost or</v>
          </cell>
          <cell r="F375">
            <v>18700</v>
          </cell>
          <cell r="G375">
            <v>150000</v>
          </cell>
          <cell r="H375">
            <v>168700</v>
          </cell>
          <cell r="I375">
            <v>30000</v>
          </cell>
          <cell r="J375">
            <v>-138700</v>
          </cell>
        </row>
        <row r="376">
          <cell r="A376">
            <v>115020</v>
          </cell>
          <cell r="B376">
            <v>100000</v>
          </cell>
          <cell r="C376">
            <v>100000</v>
          </cell>
          <cell r="D376">
            <v>115020</v>
          </cell>
          <cell r="E376" t="str">
            <v>Office equipment cost or GPV</v>
          </cell>
          <cell r="F376">
            <v>22055</v>
          </cell>
          <cell r="G376">
            <v>77945</v>
          </cell>
          <cell r="H376">
            <v>100000</v>
          </cell>
          <cell r="J376">
            <v>-100000</v>
          </cell>
        </row>
        <row r="377">
          <cell r="A377">
            <v>115500</v>
          </cell>
          <cell r="D377">
            <v>115500</v>
          </cell>
          <cell r="E377" t="str">
            <v>ADWEA Club Equipment- cost or</v>
          </cell>
          <cell r="H377">
            <v>0</v>
          </cell>
          <cell r="J377">
            <v>0</v>
          </cell>
        </row>
        <row r="378">
          <cell r="A378">
            <v>115510</v>
          </cell>
          <cell r="D378">
            <v>115510</v>
          </cell>
          <cell r="E378" t="str">
            <v>Swimming Pool Equipment- cost</v>
          </cell>
          <cell r="H378">
            <v>0</v>
          </cell>
          <cell r="J378">
            <v>0</v>
          </cell>
        </row>
        <row r="379">
          <cell r="A379">
            <v>115520</v>
          </cell>
          <cell r="D379">
            <v>115520</v>
          </cell>
          <cell r="E379" t="str">
            <v>GYM Equipment - cost or GPV</v>
          </cell>
          <cell r="H379">
            <v>0</v>
          </cell>
          <cell r="J379">
            <v>0</v>
          </cell>
        </row>
        <row r="380">
          <cell r="A380">
            <v>115530</v>
          </cell>
          <cell r="D380">
            <v>115530</v>
          </cell>
          <cell r="E380" t="str">
            <v>SPA Equipment- cost or GPV</v>
          </cell>
          <cell r="H380">
            <v>0</v>
          </cell>
          <cell r="J380">
            <v>0</v>
          </cell>
        </row>
        <row r="381">
          <cell r="A381">
            <v>115540</v>
          </cell>
          <cell r="D381">
            <v>115540</v>
          </cell>
          <cell r="E381" t="str">
            <v>Stadium Equipment- cost or GPV</v>
          </cell>
          <cell r="H381">
            <v>0</v>
          </cell>
          <cell r="J381">
            <v>0</v>
          </cell>
        </row>
        <row r="382">
          <cell r="A382">
            <v>115550</v>
          </cell>
          <cell r="D382">
            <v>115550</v>
          </cell>
          <cell r="E382" t="str">
            <v>Other equipment- cost or GPV</v>
          </cell>
          <cell r="H382">
            <v>0</v>
          </cell>
          <cell r="J382">
            <v>0</v>
          </cell>
        </row>
        <row r="384">
          <cell r="B384">
            <v>250000</v>
          </cell>
          <cell r="C384">
            <v>268700</v>
          </cell>
          <cell r="E384" t="str">
            <v>Total For Furniture &amp; Office Equip.</v>
          </cell>
          <cell r="F384">
            <v>40755</v>
          </cell>
          <cell r="G384">
            <v>227945</v>
          </cell>
          <cell r="H384">
            <v>268700</v>
          </cell>
          <cell r="I384">
            <v>30000</v>
          </cell>
          <cell r="J384">
            <v>-238700</v>
          </cell>
        </row>
        <row r="386">
          <cell r="A386">
            <v>116000</v>
          </cell>
          <cell r="D386">
            <v>116000</v>
          </cell>
          <cell r="E386" t="str">
            <v>Capital Work in Progress</v>
          </cell>
        </row>
        <row r="387">
          <cell r="A387">
            <v>116010</v>
          </cell>
          <cell r="C387">
            <v>0</v>
          </cell>
          <cell r="D387">
            <v>116010</v>
          </cell>
          <cell r="E387" t="str">
            <v>Capital Work in Progress</v>
          </cell>
          <cell r="H387">
            <v>0</v>
          </cell>
          <cell r="J387">
            <v>0</v>
          </cell>
        </row>
        <row r="389">
          <cell r="B389">
            <v>0</v>
          </cell>
          <cell r="C389">
            <v>0</v>
          </cell>
          <cell r="E389" t="str">
            <v>Total For Work In Progress</v>
          </cell>
          <cell r="F389">
            <v>0</v>
          </cell>
          <cell r="G389">
            <v>0</v>
          </cell>
          <cell r="H389">
            <v>0</v>
          </cell>
          <cell r="I389">
            <v>0</v>
          </cell>
          <cell r="J389">
            <v>0</v>
          </cell>
        </row>
        <row r="391">
          <cell r="A391">
            <v>118000</v>
          </cell>
          <cell r="D391">
            <v>118000</v>
          </cell>
          <cell r="E391" t="str">
            <v>Laboratories</v>
          </cell>
        </row>
        <row r="392">
          <cell r="A392">
            <v>118010</v>
          </cell>
          <cell r="D392">
            <v>118010</v>
          </cell>
          <cell r="E392" t="str">
            <v>Haydraulic Lab</v>
          </cell>
          <cell r="H392">
            <v>0</v>
          </cell>
          <cell r="J392">
            <v>0</v>
          </cell>
        </row>
        <row r="393">
          <cell r="A393">
            <v>118020</v>
          </cell>
          <cell r="D393">
            <v>118020</v>
          </cell>
          <cell r="E393" t="str">
            <v>Solar Plant</v>
          </cell>
          <cell r="H393">
            <v>0</v>
          </cell>
          <cell r="J393">
            <v>0</v>
          </cell>
        </row>
        <row r="394">
          <cell r="A394">
            <v>118030</v>
          </cell>
          <cell r="D394">
            <v>118030</v>
          </cell>
          <cell r="E394" t="str">
            <v>Materials testing Lab</v>
          </cell>
          <cell r="H394">
            <v>0</v>
          </cell>
          <cell r="J394">
            <v>0</v>
          </cell>
        </row>
        <row r="395">
          <cell r="A395">
            <v>118040</v>
          </cell>
          <cell r="D395">
            <v>118040</v>
          </cell>
          <cell r="E395" t="str">
            <v>Training center umm al nar</v>
          </cell>
          <cell r="H395">
            <v>0</v>
          </cell>
          <cell r="J395">
            <v>0</v>
          </cell>
        </row>
        <row r="396">
          <cell r="A396">
            <v>118050</v>
          </cell>
          <cell r="D396">
            <v>118050</v>
          </cell>
          <cell r="E396" t="str">
            <v>Elecrical Power Research Lab</v>
          </cell>
          <cell r="H396">
            <v>0</v>
          </cell>
          <cell r="J396">
            <v>0</v>
          </cell>
        </row>
        <row r="397">
          <cell r="A397">
            <v>118060</v>
          </cell>
          <cell r="D397">
            <v>118060</v>
          </cell>
          <cell r="E397" t="str">
            <v>Central Lab</v>
          </cell>
          <cell r="H397">
            <v>0</v>
          </cell>
          <cell r="J397">
            <v>0</v>
          </cell>
        </row>
        <row r="399">
          <cell r="B399">
            <v>0</v>
          </cell>
          <cell r="C399">
            <v>0</v>
          </cell>
          <cell r="E399" t="str">
            <v>Total For Laboriatories</v>
          </cell>
          <cell r="F399">
            <v>0</v>
          </cell>
          <cell r="G399">
            <v>0</v>
          </cell>
          <cell r="H399">
            <v>0</v>
          </cell>
          <cell r="I399">
            <v>0</v>
          </cell>
          <cell r="J399">
            <v>0</v>
          </cell>
        </row>
        <row r="401">
          <cell r="A401">
            <v>120000</v>
          </cell>
          <cell r="D401">
            <v>120000</v>
          </cell>
          <cell r="E401" t="str">
            <v>Intangible Assets - cost or GP</v>
          </cell>
        </row>
        <row r="402">
          <cell r="A402">
            <v>121000</v>
          </cell>
          <cell r="D402">
            <v>121000</v>
          </cell>
          <cell r="E402" t="str">
            <v>Intangible Assets - cost or GP</v>
          </cell>
          <cell r="H402">
            <v>0</v>
          </cell>
          <cell r="J402">
            <v>0</v>
          </cell>
        </row>
        <row r="403">
          <cell r="A403">
            <v>121010</v>
          </cell>
          <cell r="D403">
            <v>121010</v>
          </cell>
          <cell r="E403" t="str">
            <v>Intangible Assets  cost or GPV</v>
          </cell>
          <cell r="H403">
            <v>0</v>
          </cell>
          <cell r="J403">
            <v>0</v>
          </cell>
        </row>
        <row r="404">
          <cell r="A404">
            <v>121020</v>
          </cell>
          <cell r="D404">
            <v>121020</v>
          </cell>
          <cell r="E404" t="str">
            <v>Capitalised R&amp;D  cost or GPV</v>
          </cell>
          <cell r="H404">
            <v>0</v>
          </cell>
          <cell r="J404">
            <v>0</v>
          </cell>
        </row>
        <row r="406">
          <cell r="B406">
            <v>0</v>
          </cell>
          <cell r="C406">
            <v>0</v>
          </cell>
          <cell r="E406" t="str">
            <v>Total For Intangible Assets</v>
          </cell>
          <cell r="F406">
            <v>0</v>
          </cell>
          <cell r="G406">
            <v>0</v>
          </cell>
          <cell r="H406">
            <v>0</v>
          </cell>
          <cell r="I406">
            <v>0</v>
          </cell>
          <cell r="J406">
            <v>0</v>
          </cell>
        </row>
        <row r="407">
          <cell r="E407" t="str">
            <v>Current Assets</v>
          </cell>
        </row>
        <row r="408">
          <cell r="A408">
            <v>171000</v>
          </cell>
          <cell r="D408">
            <v>171000</v>
          </cell>
          <cell r="E408" t="str">
            <v>Stock and Work in Progress</v>
          </cell>
        </row>
        <row r="409">
          <cell r="A409">
            <v>171100</v>
          </cell>
          <cell r="D409">
            <v>171100</v>
          </cell>
          <cell r="E409" t="str">
            <v>Consumables Stores</v>
          </cell>
          <cell r="H409">
            <v>0</v>
          </cell>
          <cell r="J409">
            <v>0</v>
          </cell>
        </row>
        <row r="410">
          <cell r="A410">
            <v>171110</v>
          </cell>
          <cell r="C410">
            <v>3062000</v>
          </cell>
          <cell r="D410">
            <v>171110</v>
          </cell>
          <cell r="E410" t="str">
            <v>Consumables Stores  - Cost</v>
          </cell>
          <cell r="F410">
            <v>1514962</v>
          </cell>
          <cell r="G410">
            <v>1547038</v>
          </cell>
          <cell r="H410">
            <v>3062000</v>
          </cell>
          <cell r="I410">
            <v>3500000</v>
          </cell>
          <cell r="J410">
            <v>438000</v>
          </cell>
        </row>
        <row r="411">
          <cell r="A411">
            <v>171120</v>
          </cell>
          <cell r="C411">
            <v>0</v>
          </cell>
          <cell r="D411">
            <v>171120</v>
          </cell>
          <cell r="E411" t="str">
            <v>Consumables Stores - Provision</v>
          </cell>
          <cell r="H411">
            <v>0</v>
          </cell>
          <cell r="J411">
            <v>0</v>
          </cell>
        </row>
        <row r="412">
          <cell r="A412">
            <v>171130</v>
          </cell>
          <cell r="C412">
            <v>0</v>
          </cell>
          <cell r="D412">
            <v>171130</v>
          </cell>
          <cell r="E412" t="str">
            <v>Consumables Stores - Provision</v>
          </cell>
          <cell r="H412">
            <v>0</v>
          </cell>
          <cell r="J412">
            <v>0</v>
          </cell>
        </row>
        <row r="413">
          <cell r="A413">
            <v>171140</v>
          </cell>
          <cell r="C413">
            <v>0</v>
          </cell>
          <cell r="D413">
            <v>171140</v>
          </cell>
          <cell r="E413" t="str">
            <v>Consumables Stores  General Pr</v>
          </cell>
          <cell r="H413">
            <v>0</v>
          </cell>
          <cell r="J413">
            <v>0</v>
          </cell>
        </row>
        <row r="414">
          <cell r="A414">
            <v>171200</v>
          </cell>
          <cell r="C414">
            <v>0</v>
          </cell>
          <cell r="D414">
            <v>171200</v>
          </cell>
          <cell r="E414" t="str">
            <v>Fuels &amp; Lubricants</v>
          </cell>
          <cell r="H414">
            <v>0</v>
          </cell>
          <cell r="J414">
            <v>0</v>
          </cell>
        </row>
        <row r="415">
          <cell r="A415">
            <v>171210</v>
          </cell>
          <cell r="C415">
            <v>368125</v>
          </cell>
          <cell r="D415">
            <v>171210</v>
          </cell>
          <cell r="E415" t="str">
            <v>Crude Oil - cost</v>
          </cell>
          <cell r="F415">
            <v>368125</v>
          </cell>
          <cell r="G415">
            <v>0</v>
          </cell>
          <cell r="H415">
            <v>368125</v>
          </cell>
          <cell r="I415">
            <v>500000</v>
          </cell>
          <cell r="J415">
            <v>131875</v>
          </cell>
        </row>
        <row r="416">
          <cell r="A416">
            <v>171220</v>
          </cell>
          <cell r="C416">
            <v>0</v>
          </cell>
          <cell r="D416">
            <v>171220</v>
          </cell>
          <cell r="E416" t="str">
            <v>Fuel oil - cost</v>
          </cell>
          <cell r="F416">
            <v>0</v>
          </cell>
          <cell r="G416">
            <v>0</v>
          </cell>
          <cell r="H416">
            <v>0</v>
          </cell>
          <cell r="I416">
            <v>0</v>
          </cell>
          <cell r="J416">
            <v>0</v>
          </cell>
        </row>
        <row r="417">
          <cell r="A417">
            <v>171230</v>
          </cell>
          <cell r="C417">
            <v>0</v>
          </cell>
          <cell r="D417">
            <v>171230</v>
          </cell>
          <cell r="E417" t="str">
            <v>Gas oil - cost</v>
          </cell>
          <cell r="F417">
            <v>0</v>
          </cell>
          <cell r="G417">
            <v>0</v>
          </cell>
          <cell r="H417">
            <v>0</v>
          </cell>
          <cell r="I417">
            <v>491000</v>
          </cell>
          <cell r="J417">
            <v>491000</v>
          </cell>
        </row>
        <row r="418">
          <cell r="A418">
            <v>171240</v>
          </cell>
          <cell r="C418">
            <v>0</v>
          </cell>
          <cell r="D418">
            <v>171240</v>
          </cell>
          <cell r="E418" t="str">
            <v>Natural Gas - cost</v>
          </cell>
          <cell r="H418">
            <v>0</v>
          </cell>
          <cell r="J418">
            <v>0</v>
          </cell>
        </row>
        <row r="419">
          <cell r="A419">
            <v>171250</v>
          </cell>
          <cell r="C419">
            <v>0</v>
          </cell>
          <cell r="D419">
            <v>171250</v>
          </cell>
          <cell r="E419" t="str">
            <v>Diesel oil  cost</v>
          </cell>
          <cell r="H419">
            <v>0</v>
          </cell>
          <cell r="J419">
            <v>0</v>
          </cell>
        </row>
        <row r="420">
          <cell r="A420">
            <v>171260</v>
          </cell>
          <cell r="C420">
            <v>262500</v>
          </cell>
          <cell r="D420">
            <v>171260</v>
          </cell>
          <cell r="E420" t="str">
            <v>Lubricating oils &amp; greases</v>
          </cell>
          <cell r="F420">
            <v>102500</v>
          </cell>
          <cell r="G420">
            <v>160000</v>
          </cell>
          <cell r="H420">
            <v>262500</v>
          </cell>
          <cell r="I420">
            <v>300000</v>
          </cell>
          <cell r="J420">
            <v>37500</v>
          </cell>
        </row>
        <row r="421">
          <cell r="A421">
            <v>171270</v>
          </cell>
          <cell r="C421">
            <v>0</v>
          </cell>
          <cell r="D421">
            <v>171270</v>
          </cell>
          <cell r="E421" t="str">
            <v>Petrol &amp; Diesel for Vehicles</v>
          </cell>
          <cell r="H421">
            <v>0</v>
          </cell>
          <cell r="J421">
            <v>0</v>
          </cell>
        </row>
        <row r="422">
          <cell r="A422">
            <v>171300</v>
          </cell>
          <cell r="C422">
            <v>0</v>
          </cell>
          <cell r="D422">
            <v>171300</v>
          </cell>
          <cell r="E422" t="str">
            <v>Chemicals</v>
          </cell>
          <cell r="H422">
            <v>0</v>
          </cell>
          <cell r="J422">
            <v>0</v>
          </cell>
        </row>
        <row r="423">
          <cell r="A423">
            <v>171310</v>
          </cell>
          <cell r="C423">
            <v>18000000</v>
          </cell>
          <cell r="D423">
            <v>171310</v>
          </cell>
          <cell r="E423" t="str">
            <v>Chemicals  cost</v>
          </cell>
          <cell r="F423">
            <v>9314284</v>
          </cell>
          <cell r="G423">
            <v>8685716</v>
          </cell>
          <cell r="H423">
            <v>18000000</v>
          </cell>
          <cell r="I423">
            <v>9000000</v>
          </cell>
          <cell r="J423">
            <v>-9000000</v>
          </cell>
        </row>
        <row r="424">
          <cell r="A424">
            <v>171320</v>
          </cell>
          <cell r="C424">
            <v>0</v>
          </cell>
          <cell r="D424">
            <v>171320</v>
          </cell>
          <cell r="E424" t="str">
            <v>Chemicals  provision for obsol</v>
          </cell>
          <cell r="H424">
            <v>0</v>
          </cell>
          <cell r="J424">
            <v>0</v>
          </cell>
        </row>
        <row r="425">
          <cell r="A425">
            <v>171330</v>
          </cell>
          <cell r="C425">
            <v>0</v>
          </cell>
          <cell r="D425">
            <v>171330</v>
          </cell>
          <cell r="E425" t="str">
            <v>Chemicals  provision for slow-</v>
          </cell>
          <cell r="H425">
            <v>0</v>
          </cell>
          <cell r="J425">
            <v>0</v>
          </cell>
        </row>
        <row r="426">
          <cell r="A426">
            <v>171400</v>
          </cell>
          <cell r="C426">
            <v>0</v>
          </cell>
          <cell r="D426">
            <v>171400</v>
          </cell>
          <cell r="E426" t="str">
            <v>Power Transmission Spares</v>
          </cell>
          <cell r="H426">
            <v>0</v>
          </cell>
          <cell r="J426">
            <v>0</v>
          </cell>
        </row>
        <row r="427">
          <cell r="A427">
            <v>171410</v>
          </cell>
          <cell r="C427">
            <v>0</v>
          </cell>
          <cell r="D427">
            <v>171410</v>
          </cell>
          <cell r="E427" t="str">
            <v>OHL Spares</v>
          </cell>
          <cell r="H427">
            <v>0</v>
          </cell>
          <cell r="J427">
            <v>0</v>
          </cell>
        </row>
        <row r="428">
          <cell r="A428">
            <v>171411</v>
          </cell>
          <cell r="C428">
            <v>0</v>
          </cell>
          <cell r="D428">
            <v>171411</v>
          </cell>
          <cell r="E428" t="str">
            <v>OHL Spares  cost</v>
          </cell>
          <cell r="H428">
            <v>0</v>
          </cell>
          <cell r="J428">
            <v>0</v>
          </cell>
        </row>
        <row r="429">
          <cell r="A429">
            <v>171412</v>
          </cell>
          <cell r="C429">
            <v>0</v>
          </cell>
          <cell r="D429">
            <v>171412</v>
          </cell>
          <cell r="E429" t="str">
            <v>OHL Spares - provision</v>
          </cell>
          <cell r="H429">
            <v>0</v>
          </cell>
          <cell r="J429">
            <v>0</v>
          </cell>
        </row>
        <row r="430">
          <cell r="A430">
            <v>171420</v>
          </cell>
          <cell r="C430">
            <v>0</v>
          </cell>
          <cell r="D430">
            <v>171420</v>
          </cell>
          <cell r="E430" t="str">
            <v>Substation Spares</v>
          </cell>
          <cell r="H430">
            <v>0</v>
          </cell>
          <cell r="J430">
            <v>0</v>
          </cell>
        </row>
        <row r="431">
          <cell r="A431">
            <v>171421</v>
          </cell>
          <cell r="C431">
            <v>0</v>
          </cell>
          <cell r="D431">
            <v>171421</v>
          </cell>
          <cell r="E431" t="str">
            <v>Substation Spares  cost</v>
          </cell>
          <cell r="H431">
            <v>0</v>
          </cell>
          <cell r="J431">
            <v>0</v>
          </cell>
        </row>
        <row r="432">
          <cell r="A432">
            <v>171422</v>
          </cell>
          <cell r="C432">
            <v>0</v>
          </cell>
          <cell r="D432">
            <v>171422</v>
          </cell>
          <cell r="E432" t="str">
            <v>Substation Spares - provision</v>
          </cell>
          <cell r="H432">
            <v>0</v>
          </cell>
          <cell r="J432">
            <v>0</v>
          </cell>
        </row>
        <row r="433">
          <cell r="A433">
            <v>171430</v>
          </cell>
          <cell r="C433">
            <v>0</v>
          </cell>
          <cell r="D433">
            <v>171430</v>
          </cell>
          <cell r="E433" t="str">
            <v>U/G Cables Spares</v>
          </cell>
          <cell r="H433">
            <v>0</v>
          </cell>
          <cell r="J433">
            <v>0</v>
          </cell>
        </row>
        <row r="434">
          <cell r="A434">
            <v>171431</v>
          </cell>
          <cell r="C434">
            <v>0</v>
          </cell>
          <cell r="D434">
            <v>171431</v>
          </cell>
          <cell r="E434" t="str">
            <v>U/G Cables Spares  cost</v>
          </cell>
          <cell r="H434">
            <v>0</v>
          </cell>
          <cell r="J434">
            <v>0</v>
          </cell>
        </row>
        <row r="435">
          <cell r="A435">
            <v>171432</v>
          </cell>
          <cell r="C435">
            <v>0</v>
          </cell>
          <cell r="D435">
            <v>171432</v>
          </cell>
          <cell r="E435" t="str">
            <v>U/G Cables Spares - provision</v>
          </cell>
          <cell r="H435">
            <v>0</v>
          </cell>
          <cell r="J435">
            <v>0</v>
          </cell>
        </row>
        <row r="436">
          <cell r="A436">
            <v>171440</v>
          </cell>
          <cell r="C436">
            <v>0</v>
          </cell>
          <cell r="D436">
            <v>171440</v>
          </cell>
          <cell r="E436" t="str">
            <v>Pumping Station Spares</v>
          </cell>
          <cell r="H436">
            <v>0</v>
          </cell>
          <cell r="J436">
            <v>0</v>
          </cell>
        </row>
        <row r="437">
          <cell r="A437">
            <v>171441</v>
          </cell>
          <cell r="C437">
            <v>0</v>
          </cell>
          <cell r="D437">
            <v>171441</v>
          </cell>
          <cell r="E437" t="str">
            <v>Pumping Station Spares  cost</v>
          </cell>
          <cell r="H437">
            <v>0</v>
          </cell>
          <cell r="J437">
            <v>0</v>
          </cell>
        </row>
        <row r="438">
          <cell r="A438">
            <v>171442</v>
          </cell>
          <cell r="C438">
            <v>0</v>
          </cell>
          <cell r="D438">
            <v>171442</v>
          </cell>
          <cell r="E438" t="str">
            <v>Pumping Station Spares - provi</v>
          </cell>
          <cell r="H438">
            <v>0</v>
          </cell>
          <cell r="J438">
            <v>0</v>
          </cell>
        </row>
        <row r="439">
          <cell r="A439">
            <v>171450</v>
          </cell>
          <cell r="C439">
            <v>0</v>
          </cell>
          <cell r="D439">
            <v>171450</v>
          </cell>
          <cell r="E439" t="str">
            <v>Pipeline Spares</v>
          </cell>
          <cell r="H439">
            <v>0</v>
          </cell>
          <cell r="J439">
            <v>0</v>
          </cell>
        </row>
        <row r="440">
          <cell r="A440">
            <v>171451</v>
          </cell>
          <cell r="C440">
            <v>0</v>
          </cell>
          <cell r="D440">
            <v>171451</v>
          </cell>
          <cell r="E440" t="str">
            <v>Pipeline Spares  cost</v>
          </cell>
          <cell r="H440">
            <v>0</v>
          </cell>
          <cell r="J440">
            <v>0</v>
          </cell>
        </row>
        <row r="441">
          <cell r="A441">
            <v>171452</v>
          </cell>
          <cell r="C441">
            <v>0</v>
          </cell>
          <cell r="D441">
            <v>171452</v>
          </cell>
          <cell r="E441" t="str">
            <v>Pipeline Spares - provision</v>
          </cell>
          <cell r="H441">
            <v>0</v>
          </cell>
          <cell r="J441">
            <v>0</v>
          </cell>
        </row>
        <row r="442">
          <cell r="A442">
            <v>171500</v>
          </cell>
          <cell r="C442">
            <v>0</v>
          </cell>
          <cell r="D442">
            <v>171500</v>
          </cell>
          <cell r="E442" t="str">
            <v>Maintenance Spares</v>
          </cell>
          <cell r="H442">
            <v>0</v>
          </cell>
          <cell r="J442">
            <v>0</v>
          </cell>
        </row>
        <row r="443">
          <cell r="A443">
            <v>171510</v>
          </cell>
          <cell r="C443">
            <v>7605000</v>
          </cell>
          <cell r="D443">
            <v>171510</v>
          </cell>
          <cell r="E443" t="str">
            <v>Maintenance Spares - Capital</v>
          </cell>
          <cell r="F443">
            <v>3771210</v>
          </cell>
          <cell r="G443">
            <v>3833790</v>
          </cell>
          <cell r="H443">
            <v>7605000</v>
          </cell>
          <cell r="I443">
            <v>18000000</v>
          </cell>
          <cell r="J443">
            <v>10395000</v>
          </cell>
        </row>
        <row r="444">
          <cell r="A444">
            <v>171515</v>
          </cell>
          <cell r="C444">
            <v>6037592</v>
          </cell>
          <cell r="D444">
            <v>171515</v>
          </cell>
          <cell r="E444" t="str">
            <v>Maintenance Spares - Non - Capital</v>
          </cell>
          <cell r="F444">
            <v>3348850</v>
          </cell>
          <cell r="G444">
            <v>2688742</v>
          </cell>
          <cell r="H444">
            <v>6037592</v>
          </cell>
          <cell r="I444">
            <v>8000000</v>
          </cell>
          <cell r="J444">
            <v>1962408</v>
          </cell>
        </row>
        <row r="445">
          <cell r="A445">
            <v>171520</v>
          </cell>
          <cell r="C445">
            <v>0</v>
          </cell>
          <cell r="D445">
            <v>171520</v>
          </cell>
          <cell r="E445" t="str">
            <v>Maintenance Spares - provision</v>
          </cell>
          <cell r="H445">
            <v>0</v>
          </cell>
          <cell r="J445">
            <v>0</v>
          </cell>
        </row>
        <row r="446">
          <cell r="A446">
            <v>171600</v>
          </cell>
          <cell r="C446">
            <v>0</v>
          </cell>
          <cell r="D446">
            <v>171600</v>
          </cell>
          <cell r="E446" t="str">
            <v>Work in Progress</v>
          </cell>
          <cell r="H446">
            <v>0</v>
          </cell>
          <cell r="J446">
            <v>0</v>
          </cell>
        </row>
        <row r="447">
          <cell r="A447">
            <v>171610</v>
          </cell>
          <cell r="C447">
            <v>0</v>
          </cell>
          <cell r="D447">
            <v>171610</v>
          </cell>
          <cell r="E447" t="str">
            <v>Work in Progress - valuation</v>
          </cell>
          <cell r="H447">
            <v>0</v>
          </cell>
          <cell r="J447">
            <v>0</v>
          </cell>
        </row>
        <row r="448">
          <cell r="A448">
            <v>171700</v>
          </cell>
          <cell r="C448">
            <v>0</v>
          </cell>
          <cell r="D448">
            <v>171700</v>
          </cell>
          <cell r="E448" t="str">
            <v>Plant Contracted Maintenance</v>
          </cell>
          <cell r="H448">
            <v>0</v>
          </cell>
          <cell r="J448">
            <v>0</v>
          </cell>
        </row>
        <row r="449">
          <cell r="A449">
            <v>171710</v>
          </cell>
          <cell r="C449">
            <v>0</v>
          </cell>
          <cell r="D449">
            <v>171710</v>
          </cell>
          <cell r="E449" t="str">
            <v>Contractual Maintenance -Power</v>
          </cell>
          <cell r="H449">
            <v>0</v>
          </cell>
          <cell r="J449">
            <v>0</v>
          </cell>
        </row>
        <row r="450">
          <cell r="A450">
            <v>171711</v>
          </cell>
          <cell r="C450">
            <v>0</v>
          </cell>
          <cell r="D450">
            <v>171711</v>
          </cell>
          <cell r="E450" t="str">
            <v>Boilers</v>
          </cell>
          <cell r="H450">
            <v>0</v>
          </cell>
          <cell r="J450">
            <v>0</v>
          </cell>
        </row>
        <row r="451">
          <cell r="A451">
            <v>171712</v>
          </cell>
          <cell r="C451">
            <v>0</v>
          </cell>
          <cell r="D451">
            <v>171712</v>
          </cell>
          <cell r="E451" t="str">
            <v>Turbine &amp; Generators</v>
          </cell>
          <cell r="H451">
            <v>0</v>
          </cell>
          <cell r="J451">
            <v>0</v>
          </cell>
        </row>
        <row r="452">
          <cell r="A452">
            <v>171713</v>
          </cell>
          <cell r="C452">
            <v>0</v>
          </cell>
          <cell r="D452">
            <v>171713</v>
          </cell>
          <cell r="E452" t="str">
            <v>Auxiliries</v>
          </cell>
          <cell r="H452">
            <v>0</v>
          </cell>
          <cell r="J452">
            <v>0</v>
          </cell>
        </row>
        <row r="453">
          <cell r="A453">
            <v>171714</v>
          </cell>
          <cell r="C453">
            <v>0</v>
          </cell>
          <cell r="D453">
            <v>171714</v>
          </cell>
          <cell r="E453" t="str">
            <v>pumps</v>
          </cell>
          <cell r="H453">
            <v>0</v>
          </cell>
          <cell r="J453">
            <v>0</v>
          </cell>
        </row>
        <row r="454">
          <cell r="A454">
            <v>171719</v>
          </cell>
          <cell r="C454">
            <v>0</v>
          </cell>
          <cell r="D454">
            <v>171719</v>
          </cell>
          <cell r="E454" t="str">
            <v>general</v>
          </cell>
          <cell r="H454">
            <v>0</v>
          </cell>
          <cell r="J454">
            <v>0</v>
          </cell>
        </row>
        <row r="455">
          <cell r="A455">
            <v>171720</v>
          </cell>
          <cell r="C455">
            <v>0</v>
          </cell>
          <cell r="D455">
            <v>171720</v>
          </cell>
          <cell r="E455" t="str">
            <v>Contractual Maintenance -Desal</v>
          </cell>
          <cell r="H455">
            <v>0</v>
          </cell>
          <cell r="J455">
            <v>0</v>
          </cell>
        </row>
        <row r="456">
          <cell r="A456">
            <v>171721</v>
          </cell>
          <cell r="C456">
            <v>0</v>
          </cell>
          <cell r="D456">
            <v>171721</v>
          </cell>
          <cell r="E456" t="str">
            <v>Boilers</v>
          </cell>
          <cell r="H456">
            <v>0</v>
          </cell>
          <cell r="J456">
            <v>0</v>
          </cell>
        </row>
        <row r="457">
          <cell r="A457">
            <v>171722</v>
          </cell>
          <cell r="C457">
            <v>0</v>
          </cell>
          <cell r="D457">
            <v>171722</v>
          </cell>
          <cell r="E457" t="str">
            <v>Distiller</v>
          </cell>
          <cell r="H457">
            <v>0</v>
          </cell>
          <cell r="J457">
            <v>0</v>
          </cell>
        </row>
        <row r="458">
          <cell r="A458">
            <v>171723</v>
          </cell>
          <cell r="C458">
            <v>0</v>
          </cell>
          <cell r="D458">
            <v>171723</v>
          </cell>
          <cell r="E458" t="str">
            <v>Auxiliaries</v>
          </cell>
          <cell r="H458">
            <v>0</v>
          </cell>
        </row>
        <row r="459">
          <cell r="A459">
            <v>171724</v>
          </cell>
          <cell r="C459">
            <v>0</v>
          </cell>
          <cell r="D459">
            <v>171724</v>
          </cell>
          <cell r="E459" t="str">
            <v>pumps</v>
          </cell>
          <cell r="H459">
            <v>0</v>
          </cell>
          <cell r="J459">
            <v>0</v>
          </cell>
        </row>
        <row r="460">
          <cell r="A460">
            <v>171729</v>
          </cell>
          <cell r="C460">
            <v>0</v>
          </cell>
          <cell r="D460">
            <v>171729</v>
          </cell>
          <cell r="E460" t="str">
            <v>general</v>
          </cell>
          <cell r="H460">
            <v>0</v>
          </cell>
          <cell r="J460">
            <v>0</v>
          </cell>
        </row>
        <row r="462">
          <cell r="B462">
            <v>0</v>
          </cell>
          <cell r="C462">
            <v>35335217</v>
          </cell>
          <cell r="E462" t="str">
            <v xml:space="preserve">Total For Stocks </v>
          </cell>
          <cell r="F462">
            <v>18419931</v>
          </cell>
          <cell r="G462">
            <v>16915286</v>
          </cell>
          <cell r="H462">
            <v>35335217</v>
          </cell>
          <cell r="I462">
            <v>39791000</v>
          </cell>
          <cell r="J462">
            <v>4455783</v>
          </cell>
        </row>
        <row r="464">
          <cell r="A464">
            <v>172000</v>
          </cell>
          <cell r="D464">
            <v>172000</v>
          </cell>
          <cell r="E464" t="str">
            <v>Receivables</v>
          </cell>
        </row>
        <row r="465">
          <cell r="A465">
            <v>172100</v>
          </cell>
          <cell r="D465">
            <v>172100</v>
          </cell>
          <cell r="E465" t="str">
            <v>Trade Receivables</v>
          </cell>
          <cell r="H465">
            <v>0</v>
          </cell>
          <cell r="J465">
            <v>0</v>
          </cell>
        </row>
        <row r="466">
          <cell r="A466">
            <v>172110</v>
          </cell>
          <cell r="D466">
            <v>172110</v>
          </cell>
          <cell r="E466" t="str">
            <v>Accounts Receivable</v>
          </cell>
          <cell r="H466">
            <v>0</v>
          </cell>
          <cell r="J466">
            <v>0</v>
          </cell>
        </row>
        <row r="467">
          <cell r="A467">
            <v>172120</v>
          </cell>
          <cell r="D467">
            <v>172120</v>
          </cell>
          <cell r="E467" t="str">
            <v>Provision for Bad &amp; Doubtful D</v>
          </cell>
          <cell r="H467">
            <v>0</v>
          </cell>
          <cell r="J467">
            <v>0</v>
          </cell>
        </row>
        <row r="468">
          <cell r="A468">
            <v>172130</v>
          </cell>
          <cell r="D468">
            <v>172130</v>
          </cell>
          <cell r="E468" t="str">
            <v>Returned Cheques</v>
          </cell>
          <cell r="H468">
            <v>0</v>
          </cell>
          <cell r="J468">
            <v>0</v>
          </cell>
        </row>
        <row r="469">
          <cell r="A469">
            <v>172140</v>
          </cell>
          <cell r="D469">
            <v>172140</v>
          </cell>
          <cell r="E469" t="str">
            <v>Post-dated Cheques</v>
          </cell>
          <cell r="H469">
            <v>0</v>
          </cell>
          <cell r="J469">
            <v>0</v>
          </cell>
        </row>
        <row r="470">
          <cell r="A470">
            <v>172200</v>
          </cell>
          <cell r="D470">
            <v>172200</v>
          </cell>
          <cell r="E470" t="str">
            <v>Other Current Receivables</v>
          </cell>
          <cell r="H470">
            <v>0</v>
          </cell>
          <cell r="J470">
            <v>0</v>
          </cell>
        </row>
        <row r="471">
          <cell r="A471">
            <v>172210</v>
          </cell>
          <cell r="D471">
            <v>172210</v>
          </cell>
          <cell r="E471" t="str">
            <v>Current Subsidy Receivable</v>
          </cell>
          <cell r="H471">
            <v>0</v>
          </cell>
          <cell r="J471">
            <v>0</v>
          </cell>
        </row>
        <row r="472">
          <cell r="A472">
            <v>172220</v>
          </cell>
          <cell r="D472">
            <v>172220</v>
          </cell>
          <cell r="E472" t="str">
            <v>Due from Govt. - EoS Gratuitie</v>
          </cell>
          <cell r="H472">
            <v>0</v>
          </cell>
          <cell r="J472">
            <v>0</v>
          </cell>
        </row>
        <row r="473">
          <cell r="A473">
            <v>172230</v>
          </cell>
          <cell r="D473">
            <v>172230</v>
          </cell>
          <cell r="E473" t="str">
            <v>Loans to Employees</v>
          </cell>
          <cell r="H473">
            <v>0</v>
          </cell>
          <cell r="J473">
            <v>0</v>
          </cell>
        </row>
        <row r="474">
          <cell r="A474">
            <v>172240</v>
          </cell>
          <cell r="D474">
            <v>172240</v>
          </cell>
          <cell r="E474" t="str">
            <v>Compensation payments receivab</v>
          </cell>
          <cell r="H474">
            <v>0</v>
          </cell>
          <cell r="J474">
            <v>0</v>
          </cell>
        </row>
        <row r="475">
          <cell r="A475">
            <v>172250</v>
          </cell>
          <cell r="D475">
            <v>172250</v>
          </cell>
          <cell r="E475" t="str">
            <v>Due from sale of Fixed Assets</v>
          </cell>
          <cell r="H475">
            <v>0</v>
          </cell>
          <cell r="J475">
            <v>0</v>
          </cell>
        </row>
        <row r="477">
          <cell r="B477">
            <v>0</v>
          </cell>
          <cell r="C477">
            <v>0</v>
          </cell>
          <cell r="E477" t="str">
            <v>Total For Receivables</v>
          </cell>
          <cell r="F477">
            <v>0</v>
          </cell>
          <cell r="G477">
            <v>0</v>
          </cell>
          <cell r="H477">
            <v>0</v>
          </cell>
          <cell r="I477">
            <v>0</v>
          </cell>
          <cell r="J477">
            <v>0</v>
          </cell>
        </row>
        <row r="479">
          <cell r="A479">
            <v>173000</v>
          </cell>
          <cell r="D479">
            <v>173000</v>
          </cell>
          <cell r="E479" t="str">
            <v>Prepayments</v>
          </cell>
        </row>
        <row r="480">
          <cell r="A480">
            <v>173100</v>
          </cell>
          <cell r="D480">
            <v>173100</v>
          </cell>
          <cell r="E480" t="str">
            <v>Prepayments</v>
          </cell>
          <cell r="H480">
            <v>0</v>
          </cell>
          <cell r="J480">
            <v>0</v>
          </cell>
        </row>
        <row r="481">
          <cell r="A481">
            <v>173110</v>
          </cell>
          <cell r="D481">
            <v>173110</v>
          </cell>
          <cell r="E481" t="str">
            <v>Salaries paid in advance</v>
          </cell>
          <cell r="H481">
            <v>0</v>
          </cell>
          <cell r="J481">
            <v>0</v>
          </cell>
        </row>
        <row r="482">
          <cell r="A482">
            <v>173120</v>
          </cell>
          <cell r="C482">
            <v>0</v>
          </cell>
          <cell r="D482">
            <v>173120</v>
          </cell>
          <cell r="E482" t="str">
            <v>Rent paid in advance</v>
          </cell>
          <cell r="H482">
            <v>0</v>
          </cell>
          <cell r="J482">
            <v>0</v>
          </cell>
        </row>
        <row r="483">
          <cell r="A483">
            <v>173130</v>
          </cell>
          <cell r="D483">
            <v>173130</v>
          </cell>
          <cell r="E483" t="str">
            <v>Payments in advance to Contrac</v>
          </cell>
          <cell r="H483">
            <v>0</v>
          </cell>
          <cell r="J483">
            <v>0</v>
          </cell>
        </row>
        <row r="484">
          <cell r="A484">
            <v>173140</v>
          </cell>
          <cell r="D484">
            <v>173140</v>
          </cell>
          <cell r="E484" t="str">
            <v>Insurance paid in advance</v>
          </cell>
          <cell r="H484">
            <v>0</v>
          </cell>
          <cell r="J484">
            <v>0</v>
          </cell>
        </row>
        <row r="485">
          <cell r="A485">
            <v>173150</v>
          </cell>
          <cell r="D485">
            <v>173150</v>
          </cell>
          <cell r="E485" t="str">
            <v>Other Prepayments</v>
          </cell>
          <cell r="H485">
            <v>0</v>
          </cell>
          <cell r="J485">
            <v>0</v>
          </cell>
        </row>
        <row r="486">
          <cell r="A486">
            <v>173160</v>
          </cell>
          <cell r="D486">
            <v>173160</v>
          </cell>
          <cell r="E486" t="str">
            <v>Software support prepayment</v>
          </cell>
          <cell r="H486">
            <v>0</v>
          </cell>
          <cell r="J486">
            <v>0</v>
          </cell>
        </row>
        <row r="487">
          <cell r="A487">
            <v>173200</v>
          </cell>
          <cell r="D487">
            <v>173200</v>
          </cell>
          <cell r="E487" t="str">
            <v>Accrued Income</v>
          </cell>
          <cell r="H487">
            <v>0</v>
          </cell>
          <cell r="J487">
            <v>0</v>
          </cell>
        </row>
        <row r="488">
          <cell r="A488">
            <v>173210</v>
          </cell>
          <cell r="D488">
            <v>173210</v>
          </cell>
          <cell r="E488" t="str">
            <v>Units consumed not yet invoice</v>
          </cell>
          <cell r="H488">
            <v>0</v>
          </cell>
          <cell r="J488">
            <v>0</v>
          </cell>
        </row>
        <row r="490">
          <cell r="B490">
            <v>0</v>
          </cell>
          <cell r="C490">
            <v>0</v>
          </cell>
          <cell r="E490" t="str">
            <v>Total for Prepayments</v>
          </cell>
          <cell r="F490">
            <v>0</v>
          </cell>
          <cell r="G490">
            <v>0</v>
          </cell>
          <cell r="H490">
            <v>0</v>
          </cell>
          <cell r="I490">
            <v>0</v>
          </cell>
          <cell r="J490">
            <v>0</v>
          </cell>
        </row>
        <row r="492">
          <cell r="A492">
            <v>174000</v>
          </cell>
          <cell r="D492">
            <v>174000</v>
          </cell>
          <cell r="E492" t="str">
            <v>Other Current Assets</v>
          </cell>
        </row>
        <row r="493">
          <cell r="A493">
            <v>174100</v>
          </cell>
          <cell r="D493">
            <v>174100</v>
          </cell>
          <cell r="E493" t="str">
            <v>Other Current Assets</v>
          </cell>
          <cell r="H493">
            <v>0</v>
          </cell>
          <cell r="J493">
            <v>0</v>
          </cell>
        </row>
        <row r="494">
          <cell r="A494">
            <v>174110</v>
          </cell>
          <cell r="B494">
            <v>656250</v>
          </cell>
          <cell r="C494">
            <v>626000</v>
          </cell>
          <cell r="D494">
            <v>174110</v>
          </cell>
          <cell r="E494" t="str">
            <v>Furniture Allowance</v>
          </cell>
          <cell r="F494">
            <v>326000</v>
          </cell>
          <cell r="G494">
            <v>300000</v>
          </cell>
          <cell r="H494">
            <v>626000</v>
          </cell>
          <cell r="I494">
            <v>500000</v>
          </cell>
          <cell r="J494">
            <v>-126000</v>
          </cell>
        </row>
        <row r="495">
          <cell r="A495">
            <v>174120</v>
          </cell>
          <cell r="C495">
            <v>0</v>
          </cell>
          <cell r="D495">
            <v>174120</v>
          </cell>
          <cell r="E495" t="str">
            <v>Training Allowance</v>
          </cell>
          <cell r="G495">
            <v>0</v>
          </cell>
          <cell r="H495">
            <v>0</v>
          </cell>
          <cell r="J495">
            <v>0</v>
          </cell>
        </row>
        <row r="496">
          <cell r="A496">
            <v>174130</v>
          </cell>
          <cell r="D496">
            <v>174130</v>
          </cell>
          <cell r="E496" t="str">
            <v>Car Loans</v>
          </cell>
          <cell r="H496">
            <v>0</v>
          </cell>
          <cell r="J496">
            <v>0</v>
          </cell>
        </row>
        <row r="498">
          <cell r="B498">
            <v>656250</v>
          </cell>
          <cell r="C498">
            <v>626000</v>
          </cell>
          <cell r="E498" t="str">
            <v>Total For Plant &amp; Equipment</v>
          </cell>
          <cell r="F498">
            <v>326000</v>
          </cell>
          <cell r="G498">
            <v>300000</v>
          </cell>
          <cell r="H498">
            <v>626000</v>
          </cell>
          <cell r="I498">
            <v>500000</v>
          </cell>
          <cell r="J498">
            <v>-126000</v>
          </cell>
        </row>
        <row r="500">
          <cell r="A500">
            <v>175100</v>
          </cell>
          <cell r="B500">
            <v>0</v>
          </cell>
          <cell r="C500">
            <v>0</v>
          </cell>
          <cell r="D500">
            <v>175100</v>
          </cell>
          <cell r="E500" t="str">
            <v>Inter-company Accounts (Fuel oils usage)</v>
          </cell>
          <cell r="F500">
            <v>0</v>
          </cell>
          <cell r="G500">
            <v>0</v>
          </cell>
          <cell r="H500">
            <v>0</v>
          </cell>
          <cell r="I500">
            <v>0</v>
          </cell>
          <cell r="J500">
            <v>0</v>
          </cell>
        </row>
        <row r="502">
          <cell r="B502">
            <v>0</v>
          </cell>
          <cell r="C502">
            <v>0</v>
          </cell>
          <cell r="E502" t="str">
            <v>Total For Inter-Company</v>
          </cell>
          <cell r="F502">
            <v>0</v>
          </cell>
          <cell r="G502">
            <v>0</v>
          </cell>
          <cell r="H502">
            <v>0</v>
          </cell>
          <cell r="I502">
            <v>0</v>
          </cell>
          <cell r="J502">
            <v>0</v>
          </cell>
        </row>
        <row r="504">
          <cell r="A504">
            <v>175110</v>
          </cell>
          <cell r="B504">
            <v>0</v>
          </cell>
          <cell r="C504">
            <v>0</v>
          </cell>
          <cell r="D504">
            <v>175110</v>
          </cell>
          <cell r="E504" t="str">
            <v>Due to/from Related Companies</v>
          </cell>
          <cell r="F504">
            <v>0</v>
          </cell>
          <cell r="G504">
            <v>0</v>
          </cell>
          <cell r="H504">
            <v>0</v>
          </cell>
          <cell r="I504">
            <v>0</v>
          </cell>
          <cell r="J504">
            <v>0</v>
          </cell>
        </row>
        <row r="506">
          <cell r="B506">
            <v>0</v>
          </cell>
          <cell r="C506">
            <v>0</v>
          </cell>
          <cell r="E506" t="str">
            <v>Total For Due to/from Related Comapies</v>
          </cell>
          <cell r="F506">
            <v>0</v>
          </cell>
          <cell r="G506">
            <v>0</v>
          </cell>
          <cell r="H506">
            <v>0</v>
          </cell>
          <cell r="I506">
            <v>0</v>
          </cell>
          <cell r="J506">
            <v>0</v>
          </cell>
        </row>
        <row r="508">
          <cell r="B508">
            <v>48696610</v>
          </cell>
          <cell r="C508">
            <v>74913457</v>
          </cell>
          <cell r="E508" t="str">
            <v>Total Capital Expenses</v>
          </cell>
          <cell r="F508">
            <v>44133750</v>
          </cell>
          <cell r="G508">
            <v>17443231</v>
          </cell>
          <cell r="H508">
            <v>61576981</v>
          </cell>
          <cell r="I508">
            <v>43547600</v>
          </cell>
          <cell r="J508">
            <v>-18029381</v>
          </cell>
        </row>
        <row r="525">
          <cell r="B525">
            <v>370470479</v>
          </cell>
          <cell r="C525">
            <v>394867345</v>
          </cell>
          <cell r="E525" t="str">
            <v>Total Opex &amp; Capex</v>
          </cell>
          <cell r="F525">
            <v>148134519</v>
          </cell>
          <cell r="G525">
            <v>121086710.59999999</v>
          </cell>
          <cell r="H525">
            <v>269221229.60000002</v>
          </cell>
          <cell r="I525">
            <v>231830243</v>
          </cell>
          <cell r="J525">
            <v>-37390986.600000001</v>
          </cell>
        </row>
        <row r="527">
          <cell r="E527" t="str">
            <v>Total Projects</v>
          </cell>
          <cell r="I527">
            <v>900143033</v>
          </cell>
        </row>
      </sheetData>
      <sheetData sheetId="18" refreshError="1">
        <row r="11">
          <cell r="A11">
            <v>411000</v>
          </cell>
          <cell r="D11">
            <v>411000</v>
          </cell>
          <cell r="E11" t="str">
            <v>Depreciation</v>
          </cell>
        </row>
        <row r="12">
          <cell r="A12">
            <v>411100</v>
          </cell>
          <cell r="B12">
            <v>25375938</v>
          </cell>
          <cell r="C12">
            <v>25375938</v>
          </cell>
          <cell r="E12" t="str">
            <v>Property Plant and Equipment</v>
          </cell>
          <cell r="F12">
            <v>0</v>
          </cell>
          <cell r="G12">
            <v>25375938</v>
          </cell>
          <cell r="H12">
            <v>25375938</v>
          </cell>
          <cell r="I12">
            <v>48120000</v>
          </cell>
          <cell r="J12">
            <v>22744062</v>
          </cell>
        </row>
        <row r="14">
          <cell r="B14">
            <v>25375938</v>
          </cell>
          <cell r="C14">
            <v>25375938</v>
          </cell>
          <cell r="E14" t="str">
            <v>Total Depreciation</v>
          </cell>
          <cell r="F14">
            <v>0</v>
          </cell>
          <cell r="G14">
            <v>25375938</v>
          </cell>
          <cell r="H14">
            <v>25375938</v>
          </cell>
          <cell r="I14">
            <v>48120000</v>
          </cell>
          <cell r="J14">
            <v>22744062</v>
          </cell>
        </row>
        <row r="16">
          <cell r="A16">
            <v>413000</v>
          </cell>
          <cell r="D16">
            <v>413000</v>
          </cell>
          <cell r="E16" t="str">
            <v>Basic Salary</v>
          </cell>
        </row>
        <row r="17">
          <cell r="A17">
            <v>413010</v>
          </cell>
          <cell r="B17">
            <v>38000000</v>
          </cell>
          <cell r="C17">
            <v>38000000</v>
          </cell>
          <cell r="D17">
            <v>413010</v>
          </cell>
          <cell r="E17" t="str">
            <v>Salaries</v>
          </cell>
          <cell r="F17">
            <v>18562000</v>
          </cell>
          <cell r="G17">
            <v>19438000</v>
          </cell>
          <cell r="H17">
            <v>38000000</v>
          </cell>
          <cell r="I17">
            <v>30105000</v>
          </cell>
          <cell r="J17">
            <v>-7895000</v>
          </cell>
        </row>
        <row r="18">
          <cell r="A18">
            <v>413030</v>
          </cell>
          <cell r="B18">
            <v>0</v>
          </cell>
          <cell r="C18">
            <v>0</v>
          </cell>
          <cell r="D18">
            <v>413030</v>
          </cell>
          <cell r="E18" t="str">
            <v>Other Salaries &amp; Wages</v>
          </cell>
          <cell r="G18">
            <v>0</v>
          </cell>
          <cell r="H18">
            <v>0</v>
          </cell>
          <cell r="I18">
            <v>0</v>
          </cell>
          <cell r="J18">
            <v>0</v>
          </cell>
        </row>
        <row r="20">
          <cell r="B20">
            <v>38000000</v>
          </cell>
          <cell r="C20">
            <v>38000000</v>
          </cell>
          <cell r="E20" t="str">
            <v>Total of Basic Salary</v>
          </cell>
          <cell r="F20">
            <v>18562000</v>
          </cell>
          <cell r="G20">
            <v>19438000</v>
          </cell>
          <cell r="H20">
            <v>38000000</v>
          </cell>
          <cell r="I20">
            <v>30105000</v>
          </cell>
          <cell r="J20">
            <v>-7895000</v>
          </cell>
        </row>
        <row r="22">
          <cell r="A22">
            <v>415000</v>
          </cell>
          <cell r="D22">
            <v>415000</v>
          </cell>
          <cell r="E22" t="str">
            <v>Allowances</v>
          </cell>
        </row>
        <row r="23">
          <cell r="A23">
            <v>415010</v>
          </cell>
          <cell r="B23">
            <v>7361000</v>
          </cell>
          <cell r="C23">
            <v>7361000</v>
          </cell>
          <cell r="D23">
            <v>415010</v>
          </cell>
          <cell r="E23" t="str">
            <v>Supplementary Allowance</v>
          </cell>
          <cell r="F23">
            <v>3643000</v>
          </cell>
          <cell r="G23">
            <v>3718000</v>
          </cell>
          <cell r="H23">
            <v>7361000</v>
          </cell>
          <cell r="I23">
            <v>5567000</v>
          </cell>
          <cell r="J23">
            <v>-1794000</v>
          </cell>
        </row>
        <row r="24">
          <cell r="A24">
            <v>415020</v>
          </cell>
          <cell r="B24">
            <v>0</v>
          </cell>
          <cell r="C24">
            <v>0</v>
          </cell>
          <cell r="D24">
            <v>415020</v>
          </cell>
          <cell r="E24" t="str">
            <v>Pay in lieu of leave</v>
          </cell>
          <cell r="F24">
            <v>43000</v>
          </cell>
          <cell r="G24">
            <v>67000</v>
          </cell>
          <cell r="H24">
            <v>110000</v>
          </cell>
          <cell r="I24">
            <v>500000</v>
          </cell>
          <cell r="J24">
            <v>390000</v>
          </cell>
        </row>
        <row r="25">
          <cell r="A25">
            <v>415030</v>
          </cell>
          <cell r="B25">
            <v>480000</v>
          </cell>
          <cell r="C25">
            <v>480000</v>
          </cell>
          <cell r="D25">
            <v>415030</v>
          </cell>
          <cell r="E25" t="str">
            <v>Overtime</v>
          </cell>
          <cell r="F25">
            <v>431000</v>
          </cell>
          <cell r="G25">
            <v>120000</v>
          </cell>
          <cell r="H25">
            <v>551000</v>
          </cell>
          <cell r="I25">
            <v>500000</v>
          </cell>
          <cell r="J25">
            <v>-51000</v>
          </cell>
        </row>
        <row r="26">
          <cell r="A26">
            <v>415040</v>
          </cell>
          <cell r="B26">
            <v>80000</v>
          </cell>
          <cell r="C26">
            <v>80000</v>
          </cell>
          <cell r="D26">
            <v>415040</v>
          </cell>
          <cell r="E26" t="str">
            <v>Excess Baggage</v>
          </cell>
          <cell r="F26">
            <v>27000</v>
          </cell>
          <cell r="G26">
            <v>53000</v>
          </cell>
          <cell r="H26">
            <v>80000</v>
          </cell>
          <cell r="I26">
            <v>88000</v>
          </cell>
          <cell r="J26">
            <v>8000</v>
          </cell>
        </row>
        <row r="27">
          <cell r="A27">
            <v>415045</v>
          </cell>
          <cell r="B27">
            <v>100000</v>
          </cell>
          <cell r="C27">
            <v>100000</v>
          </cell>
          <cell r="D27">
            <v>415045</v>
          </cell>
          <cell r="E27" t="str">
            <v>Repatriation Shipment</v>
          </cell>
          <cell r="F27">
            <v>44000</v>
          </cell>
          <cell r="G27">
            <v>56000</v>
          </cell>
          <cell r="H27">
            <v>100000</v>
          </cell>
          <cell r="I27">
            <v>102000</v>
          </cell>
          <cell r="J27">
            <v>2000</v>
          </cell>
        </row>
        <row r="28">
          <cell r="A28">
            <v>415046</v>
          </cell>
          <cell r="B28">
            <v>35000</v>
          </cell>
          <cell r="C28">
            <v>35000</v>
          </cell>
          <cell r="D28">
            <v>415046</v>
          </cell>
          <cell r="E28" t="str">
            <v>Repatriation Insurance</v>
          </cell>
          <cell r="F28">
            <v>42000</v>
          </cell>
          <cell r="G28">
            <v>48000</v>
          </cell>
          <cell r="H28">
            <v>90000</v>
          </cell>
          <cell r="I28">
            <v>66000</v>
          </cell>
          <cell r="J28">
            <v>-24000</v>
          </cell>
        </row>
        <row r="29">
          <cell r="A29">
            <v>415050</v>
          </cell>
          <cell r="B29">
            <v>5366000</v>
          </cell>
          <cell r="C29">
            <v>5366000</v>
          </cell>
          <cell r="D29">
            <v>415050</v>
          </cell>
          <cell r="E29" t="str">
            <v>Housing Allowance</v>
          </cell>
          <cell r="F29">
            <v>2109000</v>
          </cell>
          <cell r="G29">
            <v>3257000</v>
          </cell>
          <cell r="H29">
            <v>5366000</v>
          </cell>
          <cell r="I29">
            <v>4118000</v>
          </cell>
          <cell r="J29">
            <v>-1248000</v>
          </cell>
        </row>
        <row r="30">
          <cell r="A30">
            <v>415060</v>
          </cell>
          <cell r="B30">
            <v>0</v>
          </cell>
          <cell r="C30">
            <v>0</v>
          </cell>
          <cell r="D30">
            <v>415060</v>
          </cell>
          <cell r="E30" t="str">
            <v>Transportation Allowance</v>
          </cell>
          <cell r="F30">
            <v>283000</v>
          </cell>
          <cell r="G30">
            <v>1415000</v>
          </cell>
          <cell r="H30">
            <v>1698000</v>
          </cell>
          <cell r="I30">
            <v>2600000</v>
          </cell>
          <cell r="J30">
            <v>902000</v>
          </cell>
        </row>
        <row r="31">
          <cell r="A31">
            <v>415080</v>
          </cell>
          <cell r="B31">
            <v>1500000</v>
          </cell>
          <cell r="C31">
            <v>1500000</v>
          </cell>
          <cell r="D31">
            <v>415080</v>
          </cell>
          <cell r="E31" t="str">
            <v>Child Allowance</v>
          </cell>
          <cell r="F31">
            <v>661000</v>
          </cell>
          <cell r="G31">
            <v>639000</v>
          </cell>
          <cell r="H31">
            <v>1300000</v>
          </cell>
          <cell r="I31">
            <v>1117200</v>
          </cell>
          <cell r="J31">
            <v>-182800</v>
          </cell>
        </row>
        <row r="32">
          <cell r="A32">
            <v>415090</v>
          </cell>
          <cell r="B32">
            <v>0</v>
          </cell>
          <cell r="C32">
            <v>0</v>
          </cell>
          <cell r="D32">
            <v>415090</v>
          </cell>
          <cell r="E32" t="str">
            <v>Water &amp; Electricity Allowance</v>
          </cell>
          <cell r="F32">
            <v>0</v>
          </cell>
          <cell r="G32">
            <v>0</v>
          </cell>
          <cell r="H32">
            <v>0</v>
          </cell>
          <cell r="I32">
            <v>0</v>
          </cell>
          <cell r="J32">
            <v>0</v>
          </cell>
        </row>
        <row r="33">
          <cell r="A33">
            <v>415110</v>
          </cell>
          <cell r="B33">
            <v>100000</v>
          </cell>
          <cell r="C33">
            <v>100000</v>
          </cell>
          <cell r="D33">
            <v>415110</v>
          </cell>
          <cell r="E33" t="str">
            <v>Professional Allowance</v>
          </cell>
          <cell r="F33">
            <v>18000</v>
          </cell>
          <cell r="G33">
            <v>32000</v>
          </cell>
          <cell r="H33">
            <v>50000</v>
          </cell>
          <cell r="I33">
            <v>90000</v>
          </cell>
          <cell r="J33">
            <v>40000</v>
          </cell>
        </row>
        <row r="34">
          <cell r="A34">
            <v>415120</v>
          </cell>
          <cell r="B34">
            <v>280000</v>
          </cell>
          <cell r="C34">
            <v>280000</v>
          </cell>
          <cell r="D34">
            <v>415120</v>
          </cell>
          <cell r="E34" t="str">
            <v>Furniture Grant Expense</v>
          </cell>
          <cell r="F34">
            <v>200000</v>
          </cell>
          <cell r="G34">
            <v>200000</v>
          </cell>
          <cell r="H34">
            <v>400000</v>
          </cell>
          <cell r="I34">
            <v>350000</v>
          </cell>
          <cell r="J34">
            <v>-50000</v>
          </cell>
        </row>
        <row r="35">
          <cell r="A35">
            <v>415130</v>
          </cell>
          <cell r="B35">
            <v>0</v>
          </cell>
          <cell r="C35">
            <v>0</v>
          </cell>
          <cell r="D35">
            <v>415130</v>
          </cell>
          <cell r="E35" t="str">
            <v>Committee Allowance</v>
          </cell>
          <cell r="F35">
            <v>0</v>
          </cell>
          <cell r="G35">
            <v>0</v>
          </cell>
          <cell r="H35">
            <v>0</v>
          </cell>
          <cell r="I35">
            <v>0</v>
          </cell>
          <cell r="J35">
            <v>0</v>
          </cell>
        </row>
        <row r="36">
          <cell r="A36">
            <v>415160</v>
          </cell>
          <cell r="B36">
            <v>4900000</v>
          </cell>
          <cell r="C36">
            <v>4900000</v>
          </cell>
          <cell r="D36">
            <v>415160</v>
          </cell>
          <cell r="E36" t="str">
            <v>End of Service Gratuity</v>
          </cell>
          <cell r="F36">
            <v>2278000</v>
          </cell>
          <cell r="G36">
            <v>2622000</v>
          </cell>
          <cell r="H36">
            <v>4900000</v>
          </cell>
          <cell r="I36">
            <v>3480000</v>
          </cell>
          <cell r="J36">
            <v>-1420000</v>
          </cell>
        </row>
        <row r="37">
          <cell r="A37">
            <v>415170</v>
          </cell>
          <cell r="B37">
            <v>1100000</v>
          </cell>
          <cell r="C37">
            <v>1100000</v>
          </cell>
          <cell r="D37">
            <v>415170</v>
          </cell>
          <cell r="E37" t="str">
            <v>Vacation Allowance</v>
          </cell>
          <cell r="F37">
            <v>1031000</v>
          </cell>
          <cell r="G37">
            <v>69000</v>
          </cell>
          <cell r="H37">
            <v>1100000</v>
          </cell>
          <cell r="I37">
            <v>950000</v>
          </cell>
          <cell r="J37">
            <v>-150000</v>
          </cell>
        </row>
        <row r="38">
          <cell r="A38">
            <v>415180</v>
          </cell>
          <cell r="B38">
            <v>942000</v>
          </cell>
          <cell r="C38">
            <v>942000</v>
          </cell>
          <cell r="D38">
            <v>415180</v>
          </cell>
          <cell r="E38" t="str">
            <v>Employer's pension costs</v>
          </cell>
          <cell r="F38">
            <v>572000</v>
          </cell>
          <cell r="G38">
            <v>1200000</v>
          </cell>
          <cell r="H38">
            <v>1772000</v>
          </cell>
          <cell r="I38">
            <v>1429000</v>
          </cell>
          <cell r="J38">
            <v>-343000</v>
          </cell>
        </row>
        <row r="39">
          <cell r="A39">
            <v>415190</v>
          </cell>
          <cell r="B39">
            <v>100000</v>
          </cell>
          <cell r="C39">
            <v>100000</v>
          </cell>
          <cell r="D39">
            <v>415190</v>
          </cell>
          <cell r="E39" t="str">
            <v>Death Gratuity</v>
          </cell>
          <cell r="F39">
            <v>0</v>
          </cell>
          <cell r="G39">
            <v>100000</v>
          </cell>
          <cell r="H39">
            <v>100000</v>
          </cell>
          <cell r="I39">
            <v>75000</v>
          </cell>
          <cell r="J39">
            <v>-25000</v>
          </cell>
        </row>
        <row r="40">
          <cell r="A40">
            <v>415200</v>
          </cell>
          <cell r="B40">
            <v>0</v>
          </cell>
          <cell r="C40">
            <v>0</v>
          </cell>
          <cell r="D40">
            <v>415200</v>
          </cell>
          <cell r="E40" t="str">
            <v>Leave Expenses</v>
          </cell>
          <cell r="F40">
            <v>39000</v>
          </cell>
          <cell r="H40">
            <v>39000</v>
          </cell>
          <cell r="I40">
            <v>0</v>
          </cell>
          <cell r="J40">
            <v>-39000</v>
          </cell>
        </row>
        <row r="41">
          <cell r="A41">
            <v>415205</v>
          </cell>
          <cell r="B41">
            <v>0</v>
          </cell>
          <cell r="C41">
            <v>0</v>
          </cell>
          <cell r="D41">
            <v>415205</v>
          </cell>
          <cell r="E41" t="str">
            <v>Hajj Leave</v>
          </cell>
          <cell r="F41">
            <v>0</v>
          </cell>
          <cell r="G41">
            <v>0</v>
          </cell>
          <cell r="H41">
            <v>0</v>
          </cell>
          <cell r="I41">
            <v>0</v>
          </cell>
          <cell r="J41">
            <v>0</v>
          </cell>
        </row>
        <row r="42">
          <cell r="A42">
            <v>415210</v>
          </cell>
          <cell r="B42">
            <v>3088000</v>
          </cell>
          <cell r="C42">
            <v>3088000</v>
          </cell>
          <cell r="D42">
            <v>415210</v>
          </cell>
          <cell r="E42" t="str">
            <v>Airfares for Annual Leave</v>
          </cell>
          <cell r="F42">
            <v>2837000</v>
          </cell>
          <cell r="G42">
            <v>51000</v>
          </cell>
          <cell r="H42">
            <v>2888000</v>
          </cell>
          <cell r="I42">
            <v>2350000</v>
          </cell>
          <cell r="J42">
            <v>-538000</v>
          </cell>
        </row>
        <row r="43">
          <cell r="A43">
            <v>415220</v>
          </cell>
          <cell r="B43">
            <v>960000</v>
          </cell>
          <cell r="C43">
            <v>960000</v>
          </cell>
          <cell r="D43">
            <v>415220</v>
          </cell>
          <cell r="E43" t="str">
            <v>Education Allowance</v>
          </cell>
          <cell r="F43">
            <v>96000</v>
          </cell>
          <cell r="G43">
            <v>864000</v>
          </cell>
          <cell r="H43">
            <v>960000</v>
          </cell>
          <cell r="I43">
            <v>1065000</v>
          </cell>
          <cell r="J43">
            <v>105000</v>
          </cell>
        </row>
        <row r="44">
          <cell r="A44">
            <v>415230</v>
          </cell>
          <cell r="B44">
            <v>712000</v>
          </cell>
          <cell r="C44">
            <v>712000</v>
          </cell>
          <cell r="D44">
            <v>415230</v>
          </cell>
          <cell r="E44" t="str">
            <v>Remote Area Allowance</v>
          </cell>
          <cell r="F44">
            <v>0</v>
          </cell>
          <cell r="I44">
            <v>0</v>
          </cell>
          <cell r="J44">
            <v>0</v>
          </cell>
        </row>
        <row r="45">
          <cell r="A45">
            <v>415231</v>
          </cell>
          <cell r="B45">
            <v>0</v>
          </cell>
          <cell r="C45">
            <v>0</v>
          </cell>
          <cell r="D45">
            <v>415231</v>
          </cell>
          <cell r="E45" t="str">
            <v>Commuting Allowance</v>
          </cell>
          <cell r="F45">
            <v>354000</v>
          </cell>
          <cell r="G45">
            <v>358000</v>
          </cell>
          <cell r="H45">
            <v>712000</v>
          </cell>
          <cell r="I45">
            <v>0</v>
          </cell>
          <cell r="J45">
            <v>-712000</v>
          </cell>
        </row>
        <row r="46">
          <cell r="A46">
            <v>415240</v>
          </cell>
          <cell r="B46">
            <v>2137000</v>
          </cell>
          <cell r="C46">
            <v>2137000</v>
          </cell>
          <cell r="D46">
            <v>415240</v>
          </cell>
          <cell r="E46" t="str">
            <v>Statutory Social Allowance</v>
          </cell>
          <cell r="F46">
            <v>1200000</v>
          </cell>
          <cell r="G46">
            <v>1200000</v>
          </cell>
          <cell r="H46">
            <v>2400000</v>
          </cell>
          <cell r="I46">
            <v>1967000</v>
          </cell>
          <cell r="J46">
            <v>-433000</v>
          </cell>
        </row>
        <row r="47">
          <cell r="A47">
            <v>415250</v>
          </cell>
          <cell r="B47">
            <v>0</v>
          </cell>
          <cell r="C47">
            <v>0</v>
          </cell>
          <cell r="D47">
            <v>415250</v>
          </cell>
          <cell r="E47" t="str">
            <v>Special Car Allowance</v>
          </cell>
          <cell r="F47">
            <v>4000</v>
          </cell>
          <cell r="G47">
            <v>66000</v>
          </cell>
          <cell r="H47">
            <v>70000</v>
          </cell>
          <cell r="I47">
            <v>141000</v>
          </cell>
          <cell r="J47">
            <v>71000</v>
          </cell>
        </row>
        <row r="48">
          <cell r="A48">
            <v>415260</v>
          </cell>
          <cell r="B48">
            <v>500000</v>
          </cell>
          <cell r="C48">
            <v>500000</v>
          </cell>
          <cell r="D48">
            <v>415260</v>
          </cell>
          <cell r="E48" t="str">
            <v>Duty Travel Allowance</v>
          </cell>
          <cell r="F48">
            <v>12000</v>
          </cell>
          <cell r="G48">
            <v>488000</v>
          </cell>
          <cell r="H48">
            <v>500000</v>
          </cell>
          <cell r="I48">
            <v>253000</v>
          </cell>
          <cell r="J48">
            <v>-247000</v>
          </cell>
        </row>
        <row r="49">
          <cell r="A49">
            <v>415270</v>
          </cell>
          <cell r="B49">
            <v>450000</v>
          </cell>
          <cell r="C49">
            <v>450000</v>
          </cell>
          <cell r="D49">
            <v>415270</v>
          </cell>
          <cell r="E49" t="str">
            <v>Accomodation Shifting Grant</v>
          </cell>
          <cell r="F49">
            <v>136000</v>
          </cell>
          <cell r="G49">
            <v>164000</v>
          </cell>
          <cell r="H49">
            <v>300000</v>
          </cell>
          <cell r="I49">
            <v>100000</v>
          </cell>
          <cell r="J49">
            <v>-200000</v>
          </cell>
        </row>
        <row r="50">
          <cell r="A50">
            <v>415280</v>
          </cell>
          <cell r="B50">
            <v>0</v>
          </cell>
          <cell r="C50">
            <v>0</v>
          </cell>
          <cell r="D50">
            <v>415280</v>
          </cell>
          <cell r="E50" t="str">
            <v>Merit Bonus</v>
          </cell>
          <cell r="F50">
            <v>0</v>
          </cell>
          <cell r="G50">
            <v>30000</v>
          </cell>
          <cell r="H50">
            <v>30000</v>
          </cell>
          <cell r="I50">
            <v>110000</v>
          </cell>
          <cell r="J50">
            <v>80000</v>
          </cell>
        </row>
        <row r="51">
          <cell r="A51">
            <v>415290</v>
          </cell>
          <cell r="B51">
            <v>2033000</v>
          </cell>
          <cell r="C51">
            <v>2033000</v>
          </cell>
          <cell r="D51">
            <v>415290</v>
          </cell>
          <cell r="E51" t="str">
            <v>Shift Allowance</v>
          </cell>
          <cell r="F51">
            <v>1017000</v>
          </cell>
          <cell r="G51">
            <v>1016000</v>
          </cell>
          <cell r="H51">
            <v>2033000</v>
          </cell>
          <cell r="I51">
            <v>1605000</v>
          </cell>
          <cell r="J51">
            <v>-428000</v>
          </cell>
        </row>
        <row r="52">
          <cell r="A52">
            <v>415300</v>
          </cell>
          <cell r="B52">
            <v>12000</v>
          </cell>
          <cell r="C52">
            <v>12000</v>
          </cell>
          <cell r="D52">
            <v>415300</v>
          </cell>
          <cell r="E52" t="str">
            <v>Cashiers Allowance</v>
          </cell>
          <cell r="F52">
            <v>6000</v>
          </cell>
          <cell r="G52">
            <v>6000</v>
          </cell>
          <cell r="H52">
            <v>12000</v>
          </cell>
          <cell r="I52">
            <v>12000</v>
          </cell>
          <cell r="J52">
            <v>0</v>
          </cell>
        </row>
        <row r="53">
          <cell r="A53">
            <v>415310</v>
          </cell>
          <cell r="B53">
            <v>300000</v>
          </cell>
          <cell r="C53">
            <v>300000</v>
          </cell>
          <cell r="D53">
            <v>415310</v>
          </cell>
          <cell r="E53" t="str">
            <v>Hazardous Material Handling Allowance</v>
          </cell>
          <cell r="F53">
            <v>0</v>
          </cell>
          <cell r="G53">
            <v>150000</v>
          </cell>
          <cell r="H53">
            <v>150000</v>
          </cell>
          <cell r="I53">
            <v>110000</v>
          </cell>
          <cell r="J53">
            <v>-40000</v>
          </cell>
        </row>
        <row r="54">
          <cell r="A54">
            <v>415320</v>
          </cell>
          <cell r="B54">
            <v>144000</v>
          </cell>
          <cell r="C54">
            <v>144000</v>
          </cell>
          <cell r="D54">
            <v>415320</v>
          </cell>
          <cell r="E54" t="str">
            <v>Technical Allowance- Local Engineers</v>
          </cell>
          <cell r="F54">
            <v>35000</v>
          </cell>
          <cell r="G54">
            <v>35000</v>
          </cell>
          <cell r="H54">
            <v>70000</v>
          </cell>
          <cell r="I54">
            <v>72000</v>
          </cell>
          <cell r="J54">
            <v>2000</v>
          </cell>
        </row>
        <row r="55">
          <cell r="A55">
            <v>415330</v>
          </cell>
          <cell r="B55">
            <v>48000</v>
          </cell>
          <cell r="C55">
            <v>48000</v>
          </cell>
          <cell r="D55">
            <v>415330</v>
          </cell>
          <cell r="E55" t="str">
            <v>Computer Allowance</v>
          </cell>
          <cell r="F55">
            <v>18000</v>
          </cell>
          <cell r="G55">
            <v>30000</v>
          </cell>
          <cell r="H55">
            <v>48000</v>
          </cell>
          <cell r="I55">
            <v>77000</v>
          </cell>
          <cell r="J55">
            <v>29000</v>
          </cell>
        </row>
        <row r="56">
          <cell r="A56">
            <v>415340</v>
          </cell>
          <cell r="B56">
            <v>50000</v>
          </cell>
          <cell r="C56">
            <v>50000</v>
          </cell>
          <cell r="D56">
            <v>415340</v>
          </cell>
          <cell r="E56" t="str">
            <v>Repatriation Ticket</v>
          </cell>
          <cell r="F56">
            <v>24000</v>
          </cell>
          <cell r="G56">
            <v>56000</v>
          </cell>
          <cell r="H56">
            <v>80000</v>
          </cell>
          <cell r="I56">
            <v>173000</v>
          </cell>
          <cell r="J56">
            <v>93000</v>
          </cell>
        </row>
        <row r="57">
          <cell r="A57">
            <v>415350</v>
          </cell>
          <cell r="C57">
            <v>0</v>
          </cell>
          <cell r="D57">
            <v>415350</v>
          </cell>
          <cell r="E57" t="str">
            <v>Telephone Allowance</v>
          </cell>
          <cell r="F57">
            <v>0</v>
          </cell>
          <cell r="G57">
            <v>0</v>
          </cell>
          <cell r="H57">
            <v>0</v>
          </cell>
          <cell r="I57">
            <v>0</v>
          </cell>
          <cell r="J57">
            <v>0</v>
          </cell>
        </row>
        <row r="58">
          <cell r="A58">
            <v>415360</v>
          </cell>
          <cell r="C58">
            <v>0</v>
          </cell>
          <cell r="D58">
            <v>415360</v>
          </cell>
          <cell r="E58" t="str">
            <v>Specialisation Allowance</v>
          </cell>
          <cell r="F58">
            <v>365000</v>
          </cell>
          <cell r="G58">
            <v>370000</v>
          </cell>
          <cell r="H58">
            <v>735000</v>
          </cell>
          <cell r="I58">
            <v>360000</v>
          </cell>
          <cell r="J58">
            <v>-375000</v>
          </cell>
        </row>
        <row r="59">
          <cell r="A59">
            <v>415370</v>
          </cell>
          <cell r="C59">
            <v>0</v>
          </cell>
          <cell r="D59">
            <v>415370</v>
          </cell>
          <cell r="E59" t="str">
            <v>Other Allowance</v>
          </cell>
          <cell r="F59">
            <v>0</v>
          </cell>
          <cell r="G59">
            <v>0</v>
          </cell>
          <cell r="H59">
            <v>0</v>
          </cell>
          <cell r="I59">
            <v>0</v>
          </cell>
          <cell r="J59">
            <v>0</v>
          </cell>
        </row>
        <row r="61">
          <cell r="B61">
            <v>32778000</v>
          </cell>
          <cell r="C61">
            <v>32778000</v>
          </cell>
          <cell r="E61" t="str">
            <v>Total of Allowances</v>
          </cell>
          <cell r="F61">
            <v>17525000</v>
          </cell>
          <cell r="G61">
            <v>18480000</v>
          </cell>
          <cell r="H61">
            <v>36005000</v>
          </cell>
          <cell r="I61">
            <v>29427200</v>
          </cell>
          <cell r="J61">
            <v>-6577800</v>
          </cell>
        </row>
        <row r="63">
          <cell r="A63">
            <v>417000</v>
          </cell>
          <cell r="D63">
            <v>417000</v>
          </cell>
          <cell r="E63" t="str">
            <v>Fuel</v>
          </cell>
        </row>
        <row r="64">
          <cell r="A64">
            <v>417100</v>
          </cell>
          <cell r="C64">
            <v>0</v>
          </cell>
          <cell r="D64">
            <v>417100</v>
          </cell>
          <cell r="E64" t="str">
            <v>Crude Oil</v>
          </cell>
          <cell r="F64">
            <v>0</v>
          </cell>
          <cell r="G64">
            <v>0</v>
          </cell>
          <cell r="H64">
            <v>0</v>
          </cell>
          <cell r="I64">
            <v>0</v>
          </cell>
          <cell r="J64">
            <v>0</v>
          </cell>
        </row>
        <row r="65">
          <cell r="A65">
            <v>417200</v>
          </cell>
          <cell r="C65">
            <v>0</v>
          </cell>
          <cell r="D65">
            <v>417200</v>
          </cell>
          <cell r="E65" t="str">
            <v>Fuel Oil</v>
          </cell>
          <cell r="F65">
            <v>0</v>
          </cell>
          <cell r="G65">
            <v>0</v>
          </cell>
          <cell r="H65">
            <v>0</v>
          </cell>
          <cell r="I65">
            <v>0</v>
          </cell>
          <cell r="J65">
            <v>0</v>
          </cell>
        </row>
        <row r="66">
          <cell r="A66">
            <v>417300</v>
          </cell>
          <cell r="C66">
            <v>0</v>
          </cell>
          <cell r="D66">
            <v>417300</v>
          </cell>
          <cell r="E66" t="str">
            <v>Gas Oil</v>
          </cell>
          <cell r="F66">
            <v>0</v>
          </cell>
          <cell r="G66">
            <v>0</v>
          </cell>
          <cell r="H66">
            <v>0</v>
          </cell>
          <cell r="I66">
            <v>0</v>
          </cell>
          <cell r="J66">
            <v>0</v>
          </cell>
        </row>
        <row r="67">
          <cell r="A67">
            <v>417400</v>
          </cell>
          <cell r="C67">
            <v>0</v>
          </cell>
          <cell r="D67">
            <v>417400</v>
          </cell>
          <cell r="E67" t="str">
            <v>Natural Gas</v>
          </cell>
          <cell r="F67">
            <v>0</v>
          </cell>
          <cell r="G67">
            <v>0</v>
          </cell>
          <cell r="H67">
            <v>0</v>
          </cell>
          <cell r="I67">
            <v>0</v>
          </cell>
          <cell r="J67">
            <v>0</v>
          </cell>
        </row>
        <row r="68">
          <cell r="A68">
            <v>417500</v>
          </cell>
          <cell r="C68">
            <v>0</v>
          </cell>
          <cell r="D68">
            <v>417500</v>
          </cell>
          <cell r="E68" t="str">
            <v>Diesal Oil</v>
          </cell>
          <cell r="F68">
            <v>0</v>
          </cell>
          <cell r="G68">
            <v>0</v>
          </cell>
          <cell r="H68">
            <v>0</v>
          </cell>
          <cell r="I68">
            <v>0</v>
          </cell>
          <cell r="J68">
            <v>0</v>
          </cell>
        </row>
        <row r="69">
          <cell r="G69">
            <v>0</v>
          </cell>
        </row>
        <row r="70">
          <cell r="B70">
            <v>0</v>
          </cell>
          <cell r="C70">
            <v>0</v>
          </cell>
          <cell r="E70" t="str">
            <v>Total of Fuel</v>
          </cell>
          <cell r="F70">
            <v>0</v>
          </cell>
          <cell r="G70">
            <v>0</v>
          </cell>
          <cell r="H70">
            <v>0</v>
          </cell>
          <cell r="I70">
            <v>0</v>
          </cell>
          <cell r="J70">
            <v>0</v>
          </cell>
        </row>
        <row r="72">
          <cell r="A72">
            <v>418000</v>
          </cell>
          <cell r="D72">
            <v>418000</v>
          </cell>
          <cell r="E72" t="str">
            <v>Plant Maintenance</v>
          </cell>
        </row>
        <row r="73">
          <cell r="A73">
            <v>418010</v>
          </cell>
          <cell r="B73">
            <v>4000</v>
          </cell>
          <cell r="C73">
            <v>4000</v>
          </cell>
          <cell r="D73">
            <v>418010</v>
          </cell>
          <cell r="E73" t="str">
            <v>Water Pump Maintenance - Direct Purh.</v>
          </cell>
          <cell r="F73">
            <v>0</v>
          </cell>
          <cell r="G73">
            <v>4000</v>
          </cell>
          <cell r="H73">
            <v>4000</v>
          </cell>
          <cell r="I73">
            <v>0</v>
          </cell>
          <cell r="J73">
            <v>-4000</v>
          </cell>
        </row>
        <row r="74">
          <cell r="A74">
            <v>418020</v>
          </cell>
          <cell r="B74">
            <v>0</v>
          </cell>
          <cell r="C74">
            <v>0</v>
          </cell>
          <cell r="D74">
            <v>418020</v>
          </cell>
          <cell r="E74" t="str">
            <v>Water Pipes Maintenance- Direct Purh.</v>
          </cell>
          <cell r="F74">
            <v>0</v>
          </cell>
          <cell r="G74">
            <v>0</v>
          </cell>
          <cell r="H74">
            <v>0</v>
          </cell>
          <cell r="I74">
            <v>0</v>
          </cell>
          <cell r="J74">
            <v>0</v>
          </cell>
        </row>
        <row r="75">
          <cell r="A75">
            <v>418030</v>
          </cell>
          <cell r="B75">
            <v>48000</v>
          </cell>
          <cell r="C75">
            <v>48000</v>
          </cell>
          <cell r="D75">
            <v>418030</v>
          </cell>
          <cell r="E75" t="str">
            <v>Water Maintenance- Cent. Workshop D</v>
          </cell>
          <cell r="F75">
            <v>0</v>
          </cell>
          <cell r="G75">
            <v>48000</v>
          </cell>
          <cell r="H75">
            <v>48000</v>
          </cell>
          <cell r="I75">
            <v>0</v>
          </cell>
          <cell r="J75">
            <v>-48000</v>
          </cell>
        </row>
        <row r="76">
          <cell r="A76">
            <v>418040</v>
          </cell>
          <cell r="B76">
            <v>150000</v>
          </cell>
          <cell r="C76">
            <v>150000</v>
          </cell>
          <cell r="D76">
            <v>418040</v>
          </cell>
          <cell r="E76" t="str">
            <v>Other Water Maintenance</v>
          </cell>
          <cell r="F76">
            <v>0</v>
          </cell>
          <cell r="G76">
            <v>150000</v>
          </cell>
          <cell r="H76">
            <v>150000</v>
          </cell>
          <cell r="I76">
            <v>0</v>
          </cell>
          <cell r="J76">
            <v>-150000</v>
          </cell>
        </row>
        <row r="77">
          <cell r="A77">
            <v>418050</v>
          </cell>
          <cell r="B77">
            <v>50000</v>
          </cell>
          <cell r="C77">
            <v>50000</v>
          </cell>
          <cell r="D77">
            <v>418050</v>
          </cell>
          <cell r="E77" t="str">
            <v>Electricity Poles &amp; Wires Maintenance</v>
          </cell>
          <cell r="F77">
            <v>0</v>
          </cell>
          <cell r="G77">
            <v>50000</v>
          </cell>
          <cell r="H77">
            <v>50000</v>
          </cell>
          <cell r="I77">
            <v>0</v>
          </cell>
          <cell r="J77">
            <v>-50000</v>
          </cell>
        </row>
        <row r="78">
          <cell r="A78">
            <v>418060</v>
          </cell>
          <cell r="B78">
            <v>10000</v>
          </cell>
          <cell r="C78">
            <v>10000</v>
          </cell>
          <cell r="D78">
            <v>418060</v>
          </cell>
          <cell r="E78" t="str">
            <v>Electricity Transformer Maintenance</v>
          </cell>
          <cell r="F78">
            <v>51000</v>
          </cell>
          <cell r="G78">
            <v>49000</v>
          </cell>
          <cell r="H78">
            <v>100000</v>
          </cell>
          <cell r="I78">
            <v>0</v>
          </cell>
          <cell r="J78">
            <v>-100000</v>
          </cell>
        </row>
        <row r="79">
          <cell r="A79">
            <v>418070</v>
          </cell>
          <cell r="B79">
            <v>190000</v>
          </cell>
          <cell r="C79">
            <v>190000</v>
          </cell>
          <cell r="D79">
            <v>418070</v>
          </cell>
          <cell r="E79" t="str">
            <v>Electricity Switchgear Maintenance</v>
          </cell>
          <cell r="F79">
            <v>0</v>
          </cell>
          <cell r="G79">
            <v>190000</v>
          </cell>
          <cell r="H79">
            <v>190000</v>
          </cell>
          <cell r="I79">
            <v>0</v>
          </cell>
          <cell r="J79">
            <v>-190000</v>
          </cell>
        </row>
        <row r="80">
          <cell r="A80">
            <v>418080</v>
          </cell>
          <cell r="B80">
            <v>200000</v>
          </cell>
          <cell r="C80">
            <v>200000</v>
          </cell>
          <cell r="D80">
            <v>418080</v>
          </cell>
          <cell r="E80" t="str">
            <v>Other Electricity Maintenance</v>
          </cell>
          <cell r="F80">
            <v>0</v>
          </cell>
          <cell r="G80">
            <v>200000</v>
          </cell>
          <cell r="H80">
            <v>200000</v>
          </cell>
          <cell r="I80">
            <v>0</v>
          </cell>
          <cell r="J80">
            <v>-200000</v>
          </cell>
        </row>
        <row r="81">
          <cell r="A81">
            <v>418090</v>
          </cell>
          <cell r="B81">
            <v>1534000</v>
          </cell>
          <cell r="C81">
            <v>1534000</v>
          </cell>
          <cell r="D81">
            <v>418090</v>
          </cell>
          <cell r="E81" t="str">
            <v>Tools &amp; Equipment Maintenance</v>
          </cell>
          <cell r="F81">
            <v>0</v>
          </cell>
          <cell r="G81">
            <v>1534000</v>
          </cell>
          <cell r="H81">
            <v>1534000</v>
          </cell>
          <cell r="I81">
            <v>0</v>
          </cell>
          <cell r="J81">
            <v>-1534000</v>
          </cell>
        </row>
        <row r="82">
          <cell r="A82">
            <v>418100</v>
          </cell>
          <cell r="B82">
            <v>0</v>
          </cell>
          <cell r="C82">
            <v>0</v>
          </cell>
          <cell r="D82">
            <v>418100</v>
          </cell>
          <cell r="E82" t="str">
            <v>Small Generators Maintenance</v>
          </cell>
          <cell r="F82">
            <v>0</v>
          </cell>
          <cell r="G82">
            <v>0</v>
          </cell>
          <cell r="H82">
            <v>0</v>
          </cell>
          <cell r="I82">
            <v>0</v>
          </cell>
          <cell r="J82">
            <v>0</v>
          </cell>
        </row>
        <row r="83">
          <cell r="A83">
            <v>418110</v>
          </cell>
          <cell r="B83">
            <v>0</v>
          </cell>
          <cell r="C83">
            <v>0</v>
          </cell>
          <cell r="D83">
            <v>418110</v>
          </cell>
          <cell r="E83" t="str">
            <v>Plant SMART Mainatencance</v>
          </cell>
          <cell r="F83">
            <v>0</v>
          </cell>
          <cell r="G83">
            <v>0</v>
          </cell>
          <cell r="H83">
            <v>0</v>
          </cell>
          <cell r="I83">
            <v>0</v>
          </cell>
          <cell r="J83">
            <v>0</v>
          </cell>
        </row>
        <row r="84">
          <cell r="A84">
            <v>418120</v>
          </cell>
          <cell r="B84">
            <v>0</v>
          </cell>
          <cell r="C84">
            <v>0</v>
          </cell>
          <cell r="D84">
            <v>418120</v>
          </cell>
          <cell r="E84" t="str">
            <v>Plant MOPA Maintenance</v>
          </cell>
          <cell r="F84">
            <v>0</v>
          </cell>
          <cell r="G84">
            <v>0</v>
          </cell>
          <cell r="H84">
            <v>0</v>
          </cell>
          <cell r="I84">
            <v>0</v>
          </cell>
          <cell r="J84">
            <v>0</v>
          </cell>
        </row>
        <row r="85">
          <cell r="A85">
            <v>418130</v>
          </cell>
          <cell r="B85">
            <v>2754000</v>
          </cell>
          <cell r="C85">
            <v>2754000</v>
          </cell>
          <cell r="D85">
            <v>418130</v>
          </cell>
          <cell r="E85" t="str">
            <v>Plant “MOMP” Maintenance</v>
          </cell>
          <cell r="F85">
            <v>151000</v>
          </cell>
          <cell r="G85">
            <v>2603000</v>
          </cell>
          <cell r="H85">
            <v>2754000</v>
          </cell>
          <cell r="I85">
            <v>0</v>
          </cell>
          <cell r="J85">
            <v>-2754000</v>
          </cell>
        </row>
        <row r="86">
          <cell r="A86">
            <v>418140</v>
          </cell>
          <cell r="B86">
            <v>24447000</v>
          </cell>
          <cell r="C86">
            <v>24447000</v>
          </cell>
          <cell r="D86">
            <v>418140</v>
          </cell>
          <cell r="E86" t="str">
            <v>Plant Maintenance – PDPM1&amp;PDPM2</v>
          </cell>
          <cell r="F86">
            <v>20357000</v>
          </cell>
          <cell r="G86">
            <v>4090000</v>
          </cell>
          <cell r="H86">
            <v>24447000</v>
          </cell>
          <cell r="I86">
            <v>5996000</v>
          </cell>
          <cell r="J86">
            <v>-18451000</v>
          </cell>
        </row>
        <row r="87">
          <cell r="A87">
            <v>418150</v>
          </cell>
          <cell r="B87">
            <v>4519000</v>
          </cell>
          <cell r="C87">
            <v>4519000</v>
          </cell>
          <cell r="D87">
            <v>418150</v>
          </cell>
          <cell r="E87" t="str">
            <v>Other Plant Contract Maintanance</v>
          </cell>
          <cell r="F87">
            <v>1393000</v>
          </cell>
          <cell r="G87">
            <v>3126000</v>
          </cell>
          <cell r="H87">
            <v>4519000</v>
          </cell>
          <cell r="I87">
            <v>4206000</v>
          </cell>
          <cell r="J87">
            <v>-313000</v>
          </cell>
        </row>
        <row r="88">
          <cell r="A88">
            <v>418160</v>
          </cell>
          <cell r="B88">
            <v>1200000</v>
          </cell>
          <cell r="C88">
            <v>1200000</v>
          </cell>
          <cell r="D88">
            <v>418160</v>
          </cell>
          <cell r="E88" t="str">
            <v>Plant Maintenance</v>
          </cell>
          <cell r="F88">
            <v>0</v>
          </cell>
          <cell r="G88">
            <v>1200000</v>
          </cell>
          <cell r="H88">
            <v>1200000</v>
          </cell>
          <cell r="I88">
            <v>0</v>
          </cell>
          <cell r="J88">
            <v>-1200000</v>
          </cell>
        </row>
        <row r="89">
          <cell r="A89">
            <v>418170</v>
          </cell>
          <cell r="B89">
            <v>210000</v>
          </cell>
          <cell r="C89">
            <v>210000</v>
          </cell>
          <cell r="D89">
            <v>418170</v>
          </cell>
          <cell r="E89" t="str">
            <v>Motor Maintanance</v>
          </cell>
          <cell r="F89">
            <v>0</v>
          </cell>
          <cell r="G89">
            <v>210000</v>
          </cell>
          <cell r="H89">
            <v>210000</v>
          </cell>
          <cell r="I89">
            <v>0</v>
          </cell>
          <cell r="J89">
            <v>-210000</v>
          </cell>
        </row>
        <row r="90">
          <cell r="A90">
            <v>418180</v>
          </cell>
          <cell r="B90">
            <v>324000</v>
          </cell>
          <cell r="C90">
            <v>324000</v>
          </cell>
          <cell r="D90">
            <v>418180</v>
          </cell>
          <cell r="E90" t="str">
            <v>Valves Actuator Maintenance</v>
          </cell>
          <cell r="F90">
            <v>0</v>
          </cell>
          <cell r="G90">
            <v>324000</v>
          </cell>
          <cell r="H90">
            <v>324000</v>
          </cell>
          <cell r="I90">
            <v>0</v>
          </cell>
          <cell r="J90">
            <v>-324000</v>
          </cell>
        </row>
        <row r="91">
          <cell r="A91">
            <v>418190</v>
          </cell>
          <cell r="B91">
            <v>554000</v>
          </cell>
          <cell r="C91">
            <v>554000</v>
          </cell>
          <cell r="D91">
            <v>418190</v>
          </cell>
          <cell r="E91" t="str">
            <v>Compressed Air Maintance</v>
          </cell>
          <cell r="F91">
            <v>0</v>
          </cell>
          <cell r="G91">
            <v>554000</v>
          </cell>
          <cell r="H91">
            <v>554000</v>
          </cell>
          <cell r="I91">
            <v>0</v>
          </cell>
          <cell r="J91">
            <v>-554000</v>
          </cell>
        </row>
        <row r="92">
          <cell r="A92">
            <v>418200</v>
          </cell>
          <cell r="B92">
            <v>1106000</v>
          </cell>
          <cell r="C92">
            <v>1106000</v>
          </cell>
          <cell r="D92">
            <v>418200</v>
          </cell>
          <cell r="E92" t="str">
            <v>Fuel Systems Maintanance</v>
          </cell>
          <cell r="F92">
            <v>0</v>
          </cell>
          <cell r="G92">
            <v>1106000</v>
          </cell>
          <cell r="H92">
            <v>1106000</v>
          </cell>
          <cell r="I92">
            <v>300000</v>
          </cell>
          <cell r="J92">
            <v>-806000</v>
          </cell>
        </row>
        <row r="93">
          <cell r="A93">
            <v>418210</v>
          </cell>
          <cell r="B93">
            <v>324000</v>
          </cell>
          <cell r="C93">
            <v>324000</v>
          </cell>
          <cell r="D93">
            <v>418210</v>
          </cell>
          <cell r="E93" t="str">
            <v>Remineralisation Systems Maintance</v>
          </cell>
          <cell r="F93">
            <v>0</v>
          </cell>
          <cell r="G93">
            <v>324000</v>
          </cell>
          <cell r="H93">
            <v>324000</v>
          </cell>
          <cell r="I93">
            <v>0</v>
          </cell>
          <cell r="J93">
            <v>-324000</v>
          </cell>
        </row>
        <row r="94">
          <cell r="A94">
            <v>418220</v>
          </cell>
          <cell r="B94">
            <v>2756000</v>
          </cell>
          <cell r="C94">
            <v>2756000</v>
          </cell>
          <cell r="D94">
            <v>418220</v>
          </cell>
          <cell r="E94" t="str">
            <v xml:space="preserve">Sea Water Intake System Maintanance </v>
          </cell>
          <cell r="F94">
            <v>1166000</v>
          </cell>
          <cell r="G94">
            <v>1590000</v>
          </cell>
          <cell r="H94">
            <v>2756000</v>
          </cell>
          <cell r="I94">
            <v>0</v>
          </cell>
          <cell r="J94">
            <v>-2756000</v>
          </cell>
        </row>
        <row r="95">
          <cell r="A95">
            <v>418230</v>
          </cell>
          <cell r="B95">
            <v>0</v>
          </cell>
          <cell r="C95">
            <v>0</v>
          </cell>
          <cell r="D95">
            <v>418230</v>
          </cell>
          <cell r="E95" t="str">
            <v>400 KV Systems Maintenance</v>
          </cell>
          <cell r="F95">
            <v>0</v>
          </cell>
          <cell r="G95">
            <v>0</v>
          </cell>
          <cell r="H95">
            <v>0</v>
          </cell>
          <cell r="I95">
            <v>0</v>
          </cell>
          <cell r="J95">
            <v>0</v>
          </cell>
        </row>
        <row r="96">
          <cell r="A96">
            <v>418240</v>
          </cell>
          <cell r="B96">
            <v>0</v>
          </cell>
          <cell r="C96">
            <v>0</v>
          </cell>
          <cell r="D96">
            <v>418240</v>
          </cell>
          <cell r="E96" t="str">
            <v>220 KV Systems Maintenance</v>
          </cell>
          <cell r="F96">
            <v>0</v>
          </cell>
          <cell r="G96">
            <v>0</v>
          </cell>
          <cell r="H96">
            <v>0</v>
          </cell>
          <cell r="I96">
            <v>0</v>
          </cell>
          <cell r="J96">
            <v>0</v>
          </cell>
        </row>
        <row r="97">
          <cell r="A97">
            <v>418250</v>
          </cell>
          <cell r="B97">
            <v>3909000</v>
          </cell>
          <cell r="C97">
            <v>3909000</v>
          </cell>
          <cell r="D97">
            <v>418250</v>
          </cell>
          <cell r="E97" t="str">
            <v>132 KV Maintanance</v>
          </cell>
          <cell r="F97">
            <v>0</v>
          </cell>
          <cell r="G97">
            <v>3909000</v>
          </cell>
          <cell r="H97">
            <v>3909000</v>
          </cell>
          <cell r="I97">
            <v>0</v>
          </cell>
          <cell r="J97">
            <v>-3909000</v>
          </cell>
        </row>
        <row r="98">
          <cell r="A98">
            <v>418260</v>
          </cell>
          <cell r="B98">
            <v>230000</v>
          </cell>
          <cell r="C98">
            <v>230000</v>
          </cell>
          <cell r="D98">
            <v>418260</v>
          </cell>
          <cell r="E98" t="str">
            <v>11 KV Systems Maintenance</v>
          </cell>
          <cell r="F98">
            <v>0</v>
          </cell>
          <cell r="G98">
            <v>230000</v>
          </cell>
          <cell r="H98">
            <v>230000</v>
          </cell>
          <cell r="I98">
            <v>0</v>
          </cell>
          <cell r="J98">
            <v>-230000</v>
          </cell>
        </row>
        <row r="99">
          <cell r="A99">
            <v>418270</v>
          </cell>
          <cell r="B99">
            <v>440000</v>
          </cell>
          <cell r="C99">
            <v>440000</v>
          </cell>
          <cell r="D99">
            <v>418270</v>
          </cell>
          <cell r="E99" t="str">
            <v>380V Systems Maintenance</v>
          </cell>
          <cell r="F99">
            <v>0</v>
          </cell>
          <cell r="G99">
            <v>440000</v>
          </cell>
          <cell r="H99">
            <v>440000</v>
          </cell>
          <cell r="I99">
            <v>0</v>
          </cell>
          <cell r="J99">
            <v>-440000</v>
          </cell>
        </row>
        <row r="100">
          <cell r="A100">
            <v>418280</v>
          </cell>
          <cell r="B100">
            <v>15000</v>
          </cell>
          <cell r="C100">
            <v>15000</v>
          </cell>
          <cell r="D100">
            <v>418280</v>
          </cell>
          <cell r="E100" t="str">
            <v>220V Systems Maintenance</v>
          </cell>
          <cell r="F100">
            <v>0</v>
          </cell>
          <cell r="G100">
            <v>15000</v>
          </cell>
          <cell r="H100">
            <v>15000</v>
          </cell>
          <cell r="I100">
            <v>0</v>
          </cell>
          <cell r="J100">
            <v>-15000</v>
          </cell>
        </row>
        <row r="101">
          <cell r="A101">
            <v>418290</v>
          </cell>
          <cell r="B101">
            <v>868000</v>
          </cell>
          <cell r="C101">
            <v>868000</v>
          </cell>
          <cell r="D101">
            <v>418290</v>
          </cell>
          <cell r="E101" t="str">
            <v>DC System Maintanance</v>
          </cell>
          <cell r="F101">
            <v>0</v>
          </cell>
          <cell r="G101">
            <v>868000</v>
          </cell>
          <cell r="H101">
            <v>868000</v>
          </cell>
          <cell r="I101">
            <v>0</v>
          </cell>
          <cell r="J101">
            <v>-868000</v>
          </cell>
        </row>
        <row r="102">
          <cell r="A102">
            <v>418300</v>
          </cell>
          <cell r="B102">
            <v>85000</v>
          </cell>
          <cell r="C102">
            <v>85000</v>
          </cell>
          <cell r="D102">
            <v>418300</v>
          </cell>
          <cell r="E102" t="str">
            <v>Safety System Maintenance</v>
          </cell>
          <cell r="F102">
            <v>0</v>
          </cell>
          <cell r="G102">
            <v>85000</v>
          </cell>
          <cell r="H102">
            <v>85000</v>
          </cell>
          <cell r="I102">
            <v>0</v>
          </cell>
          <cell r="J102">
            <v>-85000</v>
          </cell>
        </row>
        <row r="103">
          <cell r="A103">
            <v>418400</v>
          </cell>
          <cell r="B103">
            <v>0</v>
          </cell>
          <cell r="C103">
            <v>0</v>
          </cell>
          <cell r="D103">
            <v>418400</v>
          </cell>
          <cell r="E103" t="str">
            <v>Power Transmission System Maintenance</v>
          </cell>
          <cell r="F103">
            <v>0</v>
          </cell>
          <cell r="G103">
            <v>0</v>
          </cell>
          <cell r="H103">
            <v>0</v>
          </cell>
          <cell r="I103">
            <v>0</v>
          </cell>
          <cell r="J103">
            <v>0</v>
          </cell>
        </row>
        <row r="104">
          <cell r="A104">
            <v>418410</v>
          </cell>
          <cell r="B104">
            <v>0</v>
          </cell>
          <cell r="C104">
            <v>0</v>
          </cell>
          <cell r="D104">
            <v>418410</v>
          </cell>
          <cell r="E104" t="str">
            <v>Substation Maintance</v>
          </cell>
          <cell r="F104">
            <v>0</v>
          </cell>
          <cell r="G104">
            <v>0</v>
          </cell>
          <cell r="H104">
            <v>0</v>
          </cell>
          <cell r="I104">
            <v>0</v>
          </cell>
          <cell r="J104">
            <v>0</v>
          </cell>
        </row>
        <row r="105">
          <cell r="A105">
            <v>418420</v>
          </cell>
          <cell r="B105">
            <v>0</v>
          </cell>
          <cell r="C105">
            <v>0</v>
          </cell>
          <cell r="D105">
            <v>418420</v>
          </cell>
          <cell r="E105" t="str">
            <v>OHL Maintanance</v>
          </cell>
          <cell r="F105">
            <v>0</v>
          </cell>
          <cell r="G105">
            <v>0</v>
          </cell>
          <cell r="H105">
            <v>0</v>
          </cell>
          <cell r="I105">
            <v>0</v>
          </cell>
          <cell r="J105">
            <v>0</v>
          </cell>
        </row>
        <row r="106">
          <cell r="A106">
            <v>418430</v>
          </cell>
          <cell r="B106">
            <v>0</v>
          </cell>
          <cell r="C106">
            <v>0</v>
          </cell>
          <cell r="D106">
            <v>418430</v>
          </cell>
          <cell r="E106" t="str">
            <v>U/G Cables Maintenance</v>
          </cell>
          <cell r="F106">
            <v>0</v>
          </cell>
          <cell r="G106">
            <v>0</v>
          </cell>
          <cell r="H106">
            <v>0</v>
          </cell>
          <cell r="I106">
            <v>0</v>
          </cell>
          <cell r="J106">
            <v>0</v>
          </cell>
        </row>
        <row r="107">
          <cell r="A107">
            <v>418510</v>
          </cell>
          <cell r="B107">
            <v>333000</v>
          </cell>
          <cell r="C107">
            <v>333000</v>
          </cell>
          <cell r="D107">
            <v>418510</v>
          </cell>
          <cell r="E107" t="str">
            <v>pumping station maintanance</v>
          </cell>
          <cell r="F107">
            <v>0</v>
          </cell>
          <cell r="G107">
            <v>333000</v>
          </cell>
          <cell r="H107">
            <v>333000</v>
          </cell>
          <cell r="I107">
            <v>0</v>
          </cell>
          <cell r="J107">
            <v>-333000</v>
          </cell>
        </row>
        <row r="108">
          <cell r="A108">
            <v>418520</v>
          </cell>
          <cell r="B108">
            <v>300000</v>
          </cell>
          <cell r="C108">
            <v>300000</v>
          </cell>
          <cell r="D108">
            <v>418520</v>
          </cell>
          <cell r="E108" t="str">
            <v>Pipelines Maintenance</v>
          </cell>
          <cell r="F108">
            <v>0</v>
          </cell>
          <cell r="G108">
            <v>300000</v>
          </cell>
          <cell r="H108">
            <v>300000</v>
          </cell>
          <cell r="I108">
            <v>0</v>
          </cell>
          <cell r="J108">
            <v>-300000</v>
          </cell>
        </row>
        <row r="109">
          <cell r="A109">
            <v>418620</v>
          </cell>
          <cell r="B109">
            <v>2105000</v>
          </cell>
          <cell r="C109">
            <v>2105000</v>
          </cell>
          <cell r="D109">
            <v>418620</v>
          </cell>
          <cell r="E109" t="str">
            <v>Hire of Plant and Equipment</v>
          </cell>
          <cell r="F109">
            <v>1091000</v>
          </cell>
          <cell r="G109">
            <v>1014000</v>
          </cell>
          <cell r="H109">
            <v>2105000</v>
          </cell>
          <cell r="I109">
            <v>1258000</v>
          </cell>
          <cell r="J109">
            <v>-847000</v>
          </cell>
        </row>
        <row r="110">
          <cell r="A110">
            <v>418630</v>
          </cell>
          <cell r="B110">
            <v>1264000</v>
          </cell>
          <cell r="C110">
            <v>1264000</v>
          </cell>
          <cell r="D110">
            <v>418630</v>
          </cell>
          <cell r="E110" t="str">
            <v>Process Buildings Maintenance</v>
          </cell>
          <cell r="F110">
            <v>1334000</v>
          </cell>
          <cell r="G110">
            <v>1130000</v>
          </cell>
          <cell r="H110">
            <v>2464000</v>
          </cell>
          <cell r="I110">
            <v>824000</v>
          </cell>
          <cell r="J110">
            <v>-1640000</v>
          </cell>
        </row>
        <row r="111">
          <cell r="A111">
            <v>418640</v>
          </cell>
          <cell r="B111">
            <v>0</v>
          </cell>
          <cell r="C111">
            <v>0</v>
          </cell>
          <cell r="D111">
            <v>418640</v>
          </cell>
          <cell r="E111" t="str">
            <v>Energy Consumption</v>
          </cell>
          <cell r="F111">
            <v>0</v>
          </cell>
          <cell r="G111">
            <v>0</v>
          </cell>
          <cell r="H111">
            <v>0</v>
          </cell>
          <cell r="I111">
            <v>0</v>
          </cell>
          <cell r="J111">
            <v>0</v>
          </cell>
        </row>
        <row r="113">
          <cell r="B113">
            <v>49929000</v>
          </cell>
          <cell r="C113">
            <v>49929000</v>
          </cell>
          <cell r="E113" t="str">
            <v>Total for Plant Maintenance</v>
          </cell>
          <cell r="F113">
            <v>25543000</v>
          </cell>
          <cell r="G113">
            <v>25676000</v>
          </cell>
          <cell r="H113">
            <v>51219000</v>
          </cell>
          <cell r="I113">
            <v>12584000</v>
          </cell>
          <cell r="J113">
            <v>-38635000</v>
          </cell>
        </row>
        <row r="114">
          <cell r="G114">
            <v>0</v>
          </cell>
        </row>
        <row r="115">
          <cell r="A115">
            <v>419000</v>
          </cell>
          <cell r="D115">
            <v>419000</v>
          </cell>
          <cell r="E115" t="str">
            <v>Materials</v>
          </cell>
          <cell r="G115">
            <v>0</v>
          </cell>
        </row>
        <row r="116">
          <cell r="A116">
            <v>419010</v>
          </cell>
          <cell r="B116">
            <v>159000</v>
          </cell>
          <cell r="C116">
            <v>159000</v>
          </cell>
          <cell r="D116">
            <v>419010</v>
          </cell>
          <cell r="E116" t="str">
            <v>Stores Usage- Works Orders</v>
          </cell>
          <cell r="F116">
            <v>0</v>
          </cell>
          <cell r="G116">
            <v>159000</v>
          </cell>
          <cell r="H116">
            <v>159000</v>
          </cell>
          <cell r="I116">
            <v>0</v>
          </cell>
          <cell r="J116">
            <v>-159000</v>
          </cell>
        </row>
        <row r="117">
          <cell r="A117">
            <v>419020</v>
          </cell>
          <cell r="B117">
            <v>2917000</v>
          </cell>
          <cell r="C117">
            <v>2917000</v>
          </cell>
          <cell r="D117">
            <v>419020</v>
          </cell>
          <cell r="E117" t="str">
            <v>Stores Usage- Consumables</v>
          </cell>
          <cell r="F117">
            <v>3347000</v>
          </cell>
          <cell r="G117">
            <v>3347000</v>
          </cell>
          <cell r="H117">
            <v>6694000</v>
          </cell>
          <cell r="I117">
            <v>10238000</v>
          </cell>
          <cell r="J117">
            <v>3544000</v>
          </cell>
        </row>
        <row r="118">
          <cell r="A118">
            <v>419030</v>
          </cell>
          <cell r="B118">
            <v>3515000</v>
          </cell>
          <cell r="C118">
            <v>3515000</v>
          </cell>
          <cell r="D118">
            <v>419030</v>
          </cell>
          <cell r="E118" t="str">
            <v>Direct Purchases</v>
          </cell>
          <cell r="F118">
            <v>0</v>
          </cell>
          <cell r="G118">
            <v>3507000</v>
          </cell>
          <cell r="H118">
            <v>3507000</v>
          </cell>
          <cell r="I118">
            <v>116000</v>
          </cell>
          <cell r="J118">
            <v>-3391000</v>
          </cell>
        </row>
        <row r="119">
          <cell r="A119">
            <v>419040</v>
          </cell>
          <cell r="B119">
            <v>485000</v>
          </cell>
          <cell r="C119">
            <v>485000</v>
          </cell>
          <cell r="D119">
            <v>419040</v>
          </cell>
          <cell r="E119" t="str">
            <v>Outages</v>
          </cell>
          <cell r="F119">
            <v>0</v>
          </cell>
          <cell r="H119">
            <v>0</v>
          </cell>
          <cell r="I119">
            <v>0</v>
          </cell>
          <cell r="J119">
            <v>0</v>
          </cell>
        </row>
        <row r="120">
          <cell r="A120">
            <v>419050</v>
          </cell>
          <cell r="B120">
            <v>185000</v>
          </cell>
          <cell r="C120">
            <v>185000</v>
          </cell>
          <cell r="D120">
            <v>419050</v>
          </cell>
          <cell r="E120" t="str">
            <v>Major Non Capital Items</v>
          </cell>
          <cell r="F120">
            <v>0</v>
          </cell>
          <cell r="G120">
            <v>185000</v>
          </cell>
          <cell r="H120">
            <v>185000</v>
          </cell>
          <cell r="I120">
            <v>0</v>
          </cell>
          <cell r="J120">
            <v>-185000</v>
          </cell>
        </row>
        <row r="121">
          <cell r="A121">
            <v>419060</v>
          </cell>
          <cell r="B121">
            <v>11006000</v>
          </cell>
          <cell r="C121">
            <v>11006000</v>
          </cell>
          <cell r="D121">
            <v>419060</v>
          </cell>
          <cell r="E121" t="str">
            <v>Chemical Usage</v>
          </cell>
          <cell r="F121">
            <v>4486000</v>
          </cell>
          <cell r="G121">
            <v>6520000</v>
          </cell>
          <cell r="H121">
            <v>11006000</v>
          </cell>
          <cell r="I121">
            <v>3999000</v>
          </cell>
          <cell r="J121">
            <v>-7007000</v>
          </cell>
        </row>
        <row r="122">
          <cell r="A122">
            <v>419070</v>
          </cell>
          <cell r="C122">
            <v>0</v>
          </cell>
          <cell r="D122">
            <v>419070</v>
          </cell>
          <cell r="E122" t="str">
            <v>Lubricants Usage</v>
          </cell>
          <cell r="F122">
            <v>0</v>
          </cell>
          <cell r="G122">
            <v>0</v>
          </cell>
          <cell r="H122">
            <v>0</v>
          </cell>
          <cell r="I122">
            <v>200000</v>
          </cell>
          <cell r="J122">
            <v>200000</v>
          </cell>
        </row>
        <row r="124">
          <cell r="B124">
            <v>18267000</v>
          </cell>
          <cell r="C124">
            <v>18267000</v>
          </cell>
          <cell r="E124" t="str">
            <v>Total Materials</v>
          </cell>
          <cell r="F124">
            <v>7833000</v>
          </cell>
          <cell r="G124">
            <v>13718000</v>
          </cell>
          <cell r="H124">
            <v>21551000</v>
          </cell>
          <cell r="I124">
            <v>14553000</v>
          </cell>
          <cell r="J124">
            <v>-6998000</v>
          </cell>
        </row>
        <row r="126">
          <cell r="A126">
            <v>420000</v>
          </cell>
          <cell r="D126">
            <v>420000</v>
          </cell>
          <cell r="E126" t="str">
            <v>Transmission use of System</v>
          </cell>
        </row>
        <row r="127">
          <cell r="A127">
            <v>420010</v>
          </cell>
          <cell r="C127">
            <v>0</v>
          </cell>
          <cell r="D127">
            <v>420010</v>
          </cell>
          <cell r="E127" t="str">
            <v>TUOS Payments</v>
          </cell>
          <cell r="F127">
            <v>0</v>
          </cell>
          <cell r="G127">
            <v>0</v>
          </cell>
          <cell r="H127">
            <v>0</v>
          </cell>
          <cell r="I127">
            <v>0</v>
          </cell>
          <cell r="J127">
            <v>0</v>
          </cell>
        </row>
        <row r="128">
          <cell r="A128">
            <v>420020</v>
          </cell>
          <cell r="C128">
            <v>0</v>
          </cell>
          <cell r="D128">
            <v>420020</v>
          </cell>
          <cell r="E128" t="str">
            <v>Settlement System Charges</v>
          </cell>
          <cell r="F128">
            <v>0</v>
          </cell>
          <cell r="G128">
            <v>0</v>
          </cell>
          <cell r="H128">
            <v>0</v>
          </cell>
          <cell r="I128">
            <v>0</v>
          </cell>
          <cell r="J128">
            <v>0</v>
          </cell>
        </row>
        <row r="130">
          <cell r="B130">
            <v>0</v>
          </cell>
          <cell r="C130">
            <v>0</v>
          </cell>
          <cell r="E130" t="str">
            <v>Total of System Charges</v>
          </cell>
          <cell r="F130">
            <v>0</v>
          </cell>
          <cell r="G130">
            <v>0</v>
          </cell>
          <cell r="H130">
            <v>0</v>
          </cell>
          <cell r="I130">
            <v>0</v>
          </cell>
          <cell r="J130">
            <v>0</v>
          </cell>
        </row>
        <row r="132">
          <cell r="A132">
            <v>421000</v>
          </cell>
          <cell r="D132">
            <v>421000</v>
          </cell>
          <cell r="E132" t="str">
            <v>Purchase of Power &amp; Water</v>
          </cell>
        </row>
        <row r="133">
          <cell r="A133">
            <v>421110</v>
          </cell>
          <cell r="B133">
            <v>0</v>
          </cell>
          <cell r="C133">
            <v>0</v>
          </cell>
          <cell r="D133">
            <v>421110</v>
          </cell>
          <cell r="E133" t="str">
            <v>Capacity Payments UANPC</v>
          </cell>
          <cell r="F133">
            <v>0</v>
          </cell>
          <cell r="G133">
            <v>0</v>
          </cell>
          <cell r="H133">
            <v>0</v>
          </cell>
          <cell r="I133">
            <v>0</v>
          </cell>
          <cell r="J133">
            <v>0</v>
          </cell>
        </row>
        <row r="134">
          <cell r="A134">
            <v>421120</v>
          </cell>
          <cell r="B134">
            <v>0</v>
          </cell>
          <cell r="C134">
            <v>0</v>
          </cell>
          <cell r="D134">
            <v>421120</v>
          </cell>
          <cell r="E134" t="str">
            <v>Capacity Payments ATPC</v>
          </cell>
          <cell r="F134">
            <v>0</v>
          </cell>
          <cell r="G134">
            <v>0</v>
          </cell>
          <cell r="H134">
            <v>0</v>
          </cell>
          <cell r="I134">
            <v>0</v>
          </cell>
          <cell r="J134">
            <v>0</v>
          </cell>
        </row>
        <row r="135">
          <cell r="A135">
            <v>421130</v>
          </cell>
          <cell r="B135">
            <v>0</v>
          </cell>
          <cell r="C135">
            <v>0</v>
          </cell>
          <cell r="D135">
            <v>421130</v>
          </cell>
          <cell r="E135" t="str">
            <v>Capacity Payments AMPC</v>
          </cell>
          <cell r="F135">
            <v>0</v>
          </cell>
          <cell r="G135">
            <v>0</v>
          </cell>
          <cell r="H135">
            <v>0</v>
          </cell>
          <cell r="I135">
            <v>0</v>
          </cell>
          <cell r="J135">
            <v>0</v>
          </cell>
        </row>
        <row r="136">
          <cell r="A136">
            <v>421140</v>
          </cell>
          <cell r="B136">
            <v>0</v>
          </cell>
          <cell r="C136">
            <v>0</v>
          </cell>
          <cell r="D136">
            <v>421140</v>
          </cell>
          <cell r="E136" t="str">
            <v>Capacity Payments BPC</v>
          </cell>
          <cell r="F136">
            <v>0</v>
          </cell>
          <cell r="G136">
            <v>0</v>
          </cell>
          <cell r="H136">
            <v>0</v>
          </cell>
          <cell r="I136">
            <v>0</v>
          </cell>
          <cell r="J136">
            <v>0</v>
          </cell>
        </row>
        <row r="137">
          <cell r="A137">
            <v>421150</v>
          </cell>
          <cell r="B137">
            <v>0</v>
          </cell>
          <cell r="C137">
            <v>0</v>
          </cell>
          <cell r="D137">
            <v>421150</v>
          </cell>
          <cell r="E137" t="str">
            <v>Capacity Payments EPC</v>
          </cell>
          <cell r="F137">
            <v>0</v>
          </cell>
          <cell r="G137">
            <v>0</v>
          </cell>
          <cell r="H137">
            <v>0</v>
          </cell>
          <cell r="I137">
            <v>0</v>
          </cell>
          <cell r="J137">
            <v>0</v>
          </cell>
        </row>
        <row r="138">
          <cell r="A138">
            <v>421160</v>
          </cell>
          <cell r="B138">
            <v>0</v>
          </cell>
          <cell r="C138">
            <v>0</v>
          </cell>
          <cell r="D138">
            <v>421160</v>
          </cell>
          <cell r="E138" t="str">
            <v>Capacity Payments RASCO</v>
          </cell>
          <cell r="F138">
            <v>0</v>
          </cell>
          <cell r="G138">
            <v>0</v>
          </cell>
          <cell r="H138">
            <v>0</v>
          </cell>
          <cell r="I138">
            <v>0</v>
          </cell>
          <cell r="J138">
            <v>0</v>
          </cell>
        </row>
        <row r="139">
          <cell r="A139">
            <v>421170</v>
          </cell>
          <cell r="B139">
            <v>0</v>
          </cell>
          <cell r="C139">
            <v>0</v>
          </cell>
          <cell r="D139">
            <v>421170</v>
          </cell>
          <cell r="E139" t="str">
            <v>Capacity Payments GTTPC</v>
          </cell>
          <cell r="F139">
            <v>0</v>
          </cell>
          <cell r="G139">
            <v>0</v>
          </cell>
          <cell r="H139">
            <v>0</v>
          </cell>
          <cell r="I139">
            <v>0</v>
          </cell>
          <cell r="J139">
            <v>0</v>
          </cell>
        </row>
        <row r="140">
          <cell r="A140">
            <v>421210</v>
          </cell>
          <cell r="B140">
            <v>0</v>
          </cell>
          <cell r="C140">
            <v>0</v>
          </cell>
          <cell r="D140">
            <v>421210</v>
          </cell>
          <cell r="E140" t="str">
            <v>Variable Payments UANPC</v>
          </cell>
          <cell r="F140">
            <v>0</v>
          </cell>
          <cell r="G140">
            <v>0</v>
          </cell>
          <cell r="H140">
            <v>0</v>
          </cell>
          <cell r="I140">
            <v>0</v>
          </cell>
          <cell r="J140">
            <v>0</v>
          </cell>
        </row>
        <row r="141">
          <cell r="A141">
            <v>421220</v>
          </cell>
          <cell r="B141">
            <v>0</v>
          </cell>
          <cell r="C141">
            <v>0</v>
          </cell>
          <cell r="D141">
            <v>421220</v>
          </cell>
          <cell r="E141" t="str">
            <v>Variable Payments ATPC</v>
          </cell>
          <cell r="F141">
            <v>0</v>
          </cell>
          <cell r="G141">
            <v>0</v>
          </cell>
          <cell r="H141">
            <v>0</v>
          </cell>
          <cell r="I141">
            <v>0</v>
          </cell>
          <cell r="J141">
            <v>0</v>
          </cell>
        </row>
        <row r="142">
          <cell r="A142">
            <v>421230</v>
          </cell>
          <cell r="B142">
            <v>0</v>
          </cell>
          <cell r="C142">
            <v>0</v>
          </cell>
          <cell r="D142">
            <v>421230</v>
          </cell>
          <cell r="E142" t="str">
            <v>Variable Payments AMPC</v>
          </cell>
          <cell r="F142">
            <v>0</v>
          </cell>
          <cell r="G142">
            <v>0</v>
          </cell>
          <cell r="H142">
            <v>0</v>
          </cell>
          <cell r="I142">
            <v>0</v>
          </cell>
          <cell r="J142">
            <v>0</v>
          </cell>
        </row>
        <row r="143">
          <cell r="A143">
            <v>421240</v>
          </cell>
          <cell r="B143">
            <v>0</v>
          </cell>
          <cell r="C143">
            <v>0</v>
          </cell>
          <cell r="D143">
            <v>421240</v>
          </cell>
          <cell r="E143" t="str">
            <v>Variable Payments BPC</v>
          </cell>
          <cell r="F143">
            <v>0</v>
          </cell>
          <cell r="G143">
            <v>0</v>
          </cell>
          <cell r="H143">
            <v>0</v>
          </cell>
          <cell r="I143">
            <v>0</v>
          </cell>
          <cell r="J143">
            <v>0</v>
          </cell>
        </row>
        <row r="144">
          <cell r="A144">
            <v>421250</v>
          </cell>
          <cell r="B144">
            <v>0</v>
          </cell>
          <cell r="C144">
            <v>0</v>
          </cell>
          <cell r="D144">
            <v>421250</v>
          </cell>
          <cell r="E144" t="str">
            <v>Variable Payments EPC</v>
          </cell>
          <cell r="F144">
            <v>0</v>
          </cell>
          <cell r="G144">
            <v>0</v>
          </cell>
          <cell r="H144">
            <v>0</v>
          </cell>
          <cell r="I144">
            <v>0</v>
          </cell>
          <cell r="J144">
            <v>0</v>
          </cell>
        </row>
        <row r="145">
          <cell r="A145">
            <v>421260</v>
          </cell>
          <cell r="B145">
            <v>0</v>
          </cell>
          <cell r="C145">
            <v>0</v>
          </cell>
          <cell r="D145">
            <v>421260</v>
          </cell>
          <cell r="E145" t="str">
            <v>Variable Payments RASCO</v>
          </cell>
          <cell r="F145">
            <v>0</v>
          </cell>
          <cell r="G145">
            <v>0</v>
          </cell>
          <cell r="H145">
            <v>0</v>
          </cell>
          <cell r="I145">
            <v>0</v>
          </cell>
          <cell r="J145">
            <v>0</v>
          </cell>
        </row>
        <row r="146">
          <cell r="A146">
            <v>421270</v>
          </cell>
          <cell r="B146">
            <v>0</v>
          </cell>
          <cell r="C146">
            <v>0</v>
          </cell>
          <cell r="D146">
            <v>421270</v>
          </cell>
          <cell r="E146" t="str">
            <v>Variable Payments -GTTPC</v>
          </cell>
          <cell r="F146">
            <v>0</v>
          </cell>
          <cell r="G146">
            <v>0</v>
          </cell>
          <cell r="H146">
            <v>0</v>
          </cell>
          <cell r="I146">
            <v>0</v>
          </cell>
          <cell r="J146">
            <v>0</v>
          </cell>
        </row>
        <row r="147">
          <cell r="A147">
            <v>421310</v>
          </cell>
          <cell r="B147">
            <v>0</v>
          </cell>
          <cell r="C147">
            <v>0</v>
          </cell>
          <cell r="D147">
            <v>421310</v>
          </cell>
          <cell r="E147" t="str">
            <v>Suplimentals -Shared Facilites</v>
          </cell>
          <cell r="F147">
            <v>0</v>
          </cell>
          <cell r="G147">
            <v>0</v>
          </cell>
          <cell r="H147">
            <v>0</v>
          </cell>
          <cell r="I147">
            <v>0</v>
          </cell>
          <cell r="J147">
            <v>0</v>
          </cell>
        </row>
        <row r="149">
          <cell r="B149">
            <v>0</v>
          </cell>
          <cell r="C149">
            <v>0</v>
          </cell>
          <cell r="E149" t="str">
            <v xml:space="preserve">Total Purchase of Power &amp; Water </v>
          </cell>
          <cell r="F149">
            <v>0</v>
          </cell>
          <cell r="G149">
            <v>0</v>
          </cell>
          <cell r="H149">
            <v>0</v>
          </cell>
          <cell r="I149">
            <v>0</v>
          </cell>
          <cell r="J149">
            <v>0</v>
          </cell>
        </row>
        <row r="151">
          <cell r="A151">
            <v>423000</v>
          </cell>
          <cell r="D151">
            <v>423000</v>
          </cell>
          <cell r="E151" t="str">
            <v>Bulk Supply Tarrif Cost</v>
          </cell>
        </row>
        <row r="152">
          <cell r="A152">
            <v>423110</v>
          </cell>
          <cell r="C152">
            <v>0</v>
          </cell>
          <cell r="D152">
            <v>423110</v>
          </cell>
          <cell r="E152" t="str">
            <v>Energy Payment</v>
          </cell>
          <cell r="F152">
            <v>0</v>
          </cell>
          <cell r="G152">
            <v>0</v>
          </cell>
          <cell r="H152">
            <v>0</v>
          </cell>
          <cell r="I152">
            <v>0</v>
          </cell>
          <cell r="J152">
            <v>0</v>
          </cell>
        </row>
        <row r="153">
          <cell r="A153">
            <v>423120</v>
          </cell>
          <cell r="C153">
            <v>0</v>
          </cell>
          <cell r="D153">
            <v>423120</v>
          </cell>
          <cell r="E153" t="str">
            <v>Output Payment</v>
          </cell>
          <cell r="F153">
            <v>0</v>
          </cell>
          <cell r="G153">
            <v>0</v>
          </cell>
          <cell r="H153">
            <v>0</v>
          </cell>
          <cell r="I153">
            <v>0</v>
          </cell>
          <cell r="J153">
            <v>0</v>
          </cell>
        </row>
        <row r="154">
          <cell r="A154">
            <v>423130</v>
          </cell>
          <cell r="C154">
            <v>0</v>
          </cell>
          <cell r="D154">
            <v>423130</v>
          </cell>
          <cell r="E154" t="str">
            <v>Demand Payment</v>
          </cell>
          <cell r="F154">
            <v>0</v>
          </cell>
          <cell r="G154">
            <v>0</v>
          </cell>
          <cell r="H154">
            <v>0</v>
          </cell>
          <cell r="I154">
            <v>0</v>
          </cell>
          <cell r="J154">
            <v>0</v>
          </cell>
        </row>
        <row r="155">
          <cell r="A155">
            <v>423140</v>
          </cell>
          <cell r="C155">
            <v>0</v>
          </cell>
          <cell r="D155">
            <v>423140</v>
          </cell>
          <cell r="E155" t="str">
            <v>Procurement Charges</v>
          </cell>
          <cell r="F155">
            <v>0</v>
          </cell>
          <cell r="G155">
            <v>0</v>
          </cell>
          <cell r="H155">
            <v>0</v>
          </cell>
          <cell r="I155">
            <v>0</v>
          </cell>
          <cell r="J155">
            <v>0</v>
          </cell>
        </row>
        <row r="156">
          <cell r="A156">
            <v>423150</v>
          </cell>
          <cell r="C156">
            <v>0</v>
          </cell>
          <cell r="D156">
            <v>423150</v>
          </cell>
          <cell r="E156" t="str">
            <v>Electricity- ADNOC</v>
          </cell>
          <cell r="F156">
            <v>0</v>
          </cell>
          <cell r="G156">
            <v>0</v>
          </cell>
          <cell r="H156">
            <v>0</v>
          </cell>
          <cell r="I156">
            <v>0</v>
          </cell>
          <cell r="J156">
            <v>0</v>
          </cell>
        </row>
        <row r="157">
          <cell r="G157">
            <v>0</v>
          </cell>
        </row>
        <row r="158">
          <cell r="B158">
            <v>0</v>
          </cell>
          <cell r="C158">
            <v>0</v>
          </cell>
          <cell r="E158" t="str">
            <v>Total Bulk Supply Tarrif</v>
          </cell>
          <cell r="F158">
            <v>0</v>
          </cell>
          <cell r="G158">
            <v>0</v>
          </cell>
          <cell r="H158">
            <v>0</v>
          </cell>
          <cell r="I158">
            <v>0</v>
          </cell>
          <cell r="J158">
            <v>0</v>
          </cell>
        </row>
        <row r="160">
          <cell r="A160">
            <v>422000</v>
          </cell>
          <cell r="D160">
            <v>422000</v>
          </cell>
          <cell r="E160" t="str">
            <v>Staff Costs</v>
          </cell>
        </row>
        <row r="161">
          <cell r="A161">
            <v>422010</v>
          </cell>
          <cell r="B161">
            <v>87000</v>
          </cell>
          <cell r="C161">
            <v>87000</v>
          </cell>
          <cell r="D161">
            <v>422010</v>
          </cell>
          <cell r="E161" t="str">
            <v>Staff Uniform</v>
          </cell>
          <cell r="F161">
            <v>0</v>
          </cell>
          <cell r="G161">
            <v>87000</v>
          </cell>
          <cell r="H161">
            <v>87000</v>
          </cell>
          <cell r="I161">
            <v>52000</v>
          </cell>
          <cell r="J161">
            <v>-35000</v>
          </cell>
        </row>
        <row r="162">
          <cell r="A162">
            <v>422020</v>
          </cell>
          <cell r="B162">
            <v>150000</v>
          </cell>
          <cell r="C162">
            <v>150000</v>
          </cell>
          <cell r="D162">
            <v>422020</v>
          </cell>
          <cell r="E162" t="str">
            <v>Protective Clothing</v>
          </cell>
          <cell r="F162">
            <v>0</v>
          </cell>
          <cell r="G162">
            <v>150000</v>
          </cell>
          <cell r="H162">
            <v>150000</v>
          </cell>
          <cell r="I162">
            <v>132000</v>
          </cell>
          <cell r="J162">
            <v>-18000</v>
          </cell>
        </row>
        <row r="163">
          <cell r="A163">
            <v>422030</v>
          </cell>
          <cell r="B163">
            <v>200000</v>
          </cell>
          <cell r="C163">
            <v>200000</v>
          </cell>
          <cell r="D163">
            <v>422030</v>
          </cell>
          <cell r="E163" t="str">
            <v>Travel Expenses on Mission</v>
          </cell>
          <cell r="F163">
            <v>19000</v>
          </cell>
          <cell r="G163">
            <v>181000</v>
          </cell>
          <cell r="H163">
            <v>200000</v>
          </cell>
          <cell r="I163">
            <v>213000</v>
          </cell>
          <cell r="J163">
            <v>13000</v>
          </cell>
        </row>
        <row r="164">
          <cell r="A164">
            <v>422040</v>
          </cell>
          <cell r="B164">
            <v>0</v>
          </cell>
          <cell r="C164">
            <v>0</v>
          </cell>
          <cell r="D164">
            <v>422040</v>
          </cell>
          <cell r="E164" t="str">
            <v>Subsistence</v>
          </cell>
          <cell r="F164">
            <v>0</v>
          </cell>
          <cell r="G164">
            <v>0</v>
          </cell>
          <cell r="H164">
            <v>0</v>
          </cell>
          <cell r="I164">
            <v>0</v>
          </cell>
          <cell r="J164">
            <v>0</v>
          </cell>
        </row>
        <row r="165">
          <cell r="A165">
            <v>422050</v>
          </cell>
          <cell r="B165">
            <v>38000</v>
          </cell>
          <cell r="C165">
            <v>38000</v>
          </cell>
          <cell r="D165">
            <v>422050</v>
          </cell>
          <cell r="E165" t="str">
            <v>Compassionate Leave Air Ticket</v>
          </cell>
          <cell r="F165">
            <v>8000</v>
          </cell>
          <cell r="G165">
            <v>42000</v>
          </cell>
          <cell r="H165">
            <v>50000</v>
          </cell>
          <cell r="I165">
            <v>108000</v>
          </cell>
          <cell r="J165">
            <v>58000</v>
          </cell>
        </row>
        <row r="166">
          <cell r="A166">
            <v>422055</v>
          </cell>
          <cell r="B166">
            <v>24000</v>
          </cell>
          <cell r="C166">
            <v>24000</v>
          </cell>
          <cell r="D166">
            <v>422055</v>
          </cell>
          <cell r="E166" t="str">
            <v>Initial Arrival Ticket</v>
          </cell>
          <cell r="F166">
            <v>3000</v>
          </cell>
          <cell r="G166">
            <v>21000</v>
          </cell>
          <cell r="H166">
            <v>24000</v>
          </cell>
          <cell r="I166">
            <v>73000</v>
          </cell>
          <cell r="J166">
            <v>49000</v>
          </cell>
        </row>
        <row r="167">
          <cell r="A167">
            <v>422056</v>
          </cell>
          <cell r="B167">
            <v>0</v>
          </cell>
          <cell r="C167">
            <v>0</v>
          </cell>
          <cell r="D167">
            <v>422056</v>
          </cell>
          <cell r="E167" t="str">
            <v>Initial Shipping Expenses</v>
          </cell>
          <cell r="F167">
            <v>0</v>
          </cell>
          <cell r="G167">
            <v>0</v>
          </cell>
          <cell r="H167">
            <v>0</v>
          </cell>
          <cell r="I167">
            <v>21000</v>
          </cell>
          <cell r="J167">
            <v>21000</v>
          </cell>
        </row>
        <row r="168">
          <cell r="A168">
            <v>422060</v>
          </cell>
          <cell r="B168">
            <v>40000</v>
          </cell>
          <cell r="C168">
            <v>40000</v>
          </cell>
          <cell r="D168">
            <v>422060</v>
          </cell>
          <cell r="E168" t="str">
            <v>Transport</v>
          </cell>
          <cell r="F168">
            <v>2000</v>
          </cell>
          <cell r="G168">
            <v>38000</v>
          </cell>
          <cell r="H168">
            <v>40000</v>
          </cell>
          <cell r="I168">
            <v>13000</v>
          </cell>
          <cell r="J168">
            <v>-27000</v>
          </cell>
        </row>
        <row r="169">
          <cell r="A169">
            <v>422070</v>
          </cell>
          <cell r="B169">
            <v>0</v>
          </cell>
          <cell r="C169">
            <v>0</v>
          </cell>
          <cell r="D169">
            <v>422070</v>
          </cell>
          <cell r="E169" t="str">
            <v>Injury Compensation to staff</v>
          </cell>
          <cell r="F169">
            <v>0</v>
          </cell>
          <cell r="G169">
            <v>0</v>
          </cell>
          <cell r="H169">
            <v>0</v>
          </cell>
          <cell r="I169">
            <v>0</v>
          </cell>
          <cell r="J169">
            <v>0</v>
          </cell>
        </row>
        <row r="170">
          <cell r="A170">
            <v>422080</v>
          </cell>
          <cell r="B170">
            <v>11000</v>
          </cell>
          <cell r="C170">
            <v>11000</v>
          </cell>
          <cell r="D170">
            <v>422080</v>
          </cell>
          <cell r="E170" t="str">
            <v>Recruitment Costs</v>
          </cell>
          <cell r="F170">
            <v>0</v>
          </cell>
          <cell r="G170">
            <v>11000</v>
          </cell>
          <cell r="H170">
            <v>11000</v>
          </cell>
          <cell r="I170">
            <v>11000</v>
          </cell>
          <cell r="J170">
            <v>0</v>
          </cell>
        </row>
        <row r="171">
          <cell r="A171">
            <v>422085</v>
          </cell>
          <cell r="B171">
            <v>0</v>
          </cell>
          <cell r="C171">
            <v>0</v>
          </cell>
          <cell r="D171">
            <v>422085</v>
          </cell>
          <cell r="E171" t="str">
            <v>Daily Allowance- New Employees</v>
          </cell>
          <cell r="F171">
            <v>0</v>
          </cell>
          <cell r="G171">
            <v>0</v>
          </cell>
          <cell r="H171">
            <v>0</v>
          </cell>
          <cell r="I171">
            <v>0</v>
          </cell>
          <cell r="J171">
            <v>0</v>
          </cell>
        </row>
        <row r="172">
          <cell r="A172">
            <v>422090</v>
          </cell>
          <cell r="B172">
            <v>1157000</v>
          </cell>
          <cell r="C172">
            <v>1157000</v>
          </cell>
          <cell r="D172">
            <v>422090</v>
          </cell>
          <cell r="E172" t="str">
            <v>Medical Expenses</v>
          </cell>
          <cell r="F172">
            <v>70000</v>
          </cell>
          <cell r="G172">
            <v>1087000</v>
          </cell>
          <cell r="H172">
            <v>1157000</v>
          </cell>
          <cell r="I172">
            <v>712000</v>
          </cell>
          <cell r="J172">
            <v>-445000</v>
          </cell>
        </row>
        <row r="173">
          <cell r="A173">
            <v>422100</v>
          </cell>
          <cell r="B173">
            <v>102000</v>
          </cell>
          <cell r="C173">
            <v>102000</v>
          </cell>
          <cell r="D173">
            <v>422100</v>
          </cell>
          <cell r="E173" t="str">
            <v>Sundry staff expenses</v>
          </cell>
          <cell r="F173">
            <v>0</v>
          </cell>
          <cell r="G173">
            <v>102000</v>
          </cell>
          <cell r="H173">
            <v>102000</v>
          </cell>
          <cell r="I173">
            <v>50000</v>
          </cell>
          <cell r="J173">
            <v>-52000</v>
          </cell>
        </row>
        <row r="174">
          <cell r="A174">
            <v>422110</v>
          </cell>
          <cell r="B174">
            <v>0</v>
          </cell>
          <cell r="C174">
            <v>0</v>
          </cell>
          <cell r="D174">
            <v>422110</v>
          </cell>
          <cell r="E174" t="str">
            <v>Private Telephone Expenses</v>
          </cell>
          <cell r="F174">
            <v>0</v>
          </cell>
          <cell r="G174">
            <v>0</v>
          </cell>
          <cell r="H174">
            <v>0</v>
          </cell>
          <cell r="I174">
            <v>0</v>
          </cell>
          <cell r="J174">
            <v>0</v>
          </cell>
        </row>
        <row r="175">
          <cell r="A175">
            <v>422120</v>
          </cell>
          <cell r="B175">
            <v>26057000</v>
          </cell>
          <cell r="C175">
            <v>26057000</v>
          </cell>
          <cell r="D175">
            <v>422120</v>
          </cell>
          <cell r="E175" t="str">
            <v>Rent on employees accomodation</v>
          </cell>
          <cell r="F175">
            <v>13230000</v>
          </cell>
          <cell r="G175">
            <v>12827000</v>
          </cell>
          <cell r="H175">
            <v>26057000</v>
          </cell>
          <cell r="I175">
            <v>18586000</v>
          </cell>
          <cell r="J175">
            <v>-7471000</v>
          </cell>
        </row>
        <row r="176">
          <cell r="A176">
            <v>422130</v>
          </cell>
          <cell r="B176">
            <v>150000</v>
          </cell>
          <cell r="C176">
            <v>150000</v>
          </cell>
          <cell r="D176">
            <v>422130</v>
          </cell>
          <cell r="E176" t="str">
            <v>Staff Entertainment</v>
          </cell>
          <cell r="F176">
            <v>12000</v>
          </cell>
          <cell r="G176">
            <v>138000</v>
          </cell>
          <cell r="H176">
            <v>150000</v>
          </cell>
          <cell r="I176">
            <v>114000</v>
          </cell>
          <cell r="J176">
            <v>-36000</v>
          </cell>
        </row>
        <row r="177">
          <cell r="A177">
            <v>422140</v>
          </cell>
          <cell r="B177">
            <v>50000</v>
          </cell>
          <cell r="C177">
            <v>50000</v>
          </cell>
          <cell r="D177">
            <v>422140</v>
          </cell>
          <cell r="E177" t="str">
            <v>Hotel Expenses</v>
          </cell>
          <cell r="F177">
            <v>30000</v>
          </cell>
          <cell r="G177">
            <v>20000</v>
          </cell>
          <cell r="H177">
            <v>50000</v>
          </cell>
          <cell r="I177">
            <v>100000</v>
          </cell>
          <cell r="J177">
            <v>50000</v>
          </cell>
        </row>
        <row r="178">
          <cell r="A178">
            <v>422150</v>
          </cell>
          <cell r="B178">
            <v>700000</v>
          </cell>
          <cell r="C178">
            <v>700000</v>
          </cell>
          <cell r="D178">
            <v>422150</v>
          </cell>
          <cell r="E178" t="str">
            <v>Expatriate Services</v>
          </cell>
          <cell r="F178">
            <v>114000</v>
          </cell>
          <cell r="G178">
            <v>586000</v>
          </cell>
          <cell r="H178">
            <v>700000</v>
          </cell>
          <cell r="I178">
            <v>287000</v>
          </cell>
          <cell r="J178">
            <v>-413000</v>
          </cell>
        </row>
        <row r="179">
          <cell r="A179">
            <v>422160</v>
          </cell>
          <cell r="C179">
            <v>0</v>
          </cell>
          <cell r="D179">
            <v>422160</v>
          </cell>
          <cell r="E179" t="str">
            <v>Training Courses</v>
          </cell>
          <cell r="F179">
            <v>0</v>
          </cell>
          <cell r="G179">
            <v>0</v>
          </cell>
          <cell r="H179">
            <v>0</v>
          </cell>
          <cell r="I179">
            <v>508141</v>
          </cell>
          <cell r="J179">
            <v>508141</v>
          </cell>
        </row>
        <row r="180">
          <cell r="A180">
            <v>422170</v>
          </cell>
          <cell r="C180">
            <v>0</v>
          </cell>
          <cell r="D180">
            <v>422170</v>
          </cell>
          <cell r="E180" t="str">
            <v>Staff Training Expenses</v>
          </cell>
          <cell r="F180">
            <v>6000</v>
          </cell>
          <cell r="G180">
            <v>4000</v>
          </cell>
          <cell r="H180">
            <v>10000</v>
          </cell>
          <cell r="I180">
            <v>186419</v>
          </cell>
          <cell r="J180">
            <v>176419</v>
          </cell>
        </row>
        <row r="181">
          <cell r="A181">
            <v>422180</v>
          </cell>
          <cell r="C181">
            <v>0</v>
          </cell>
          <cell r="D181">
            <v>422180</v>
          </cell>
          <cell r="E181" t="str">
            <v>Academic Grants &amp; scholarships</v>
          </cell>
          <cell r="F181">
            <v>0</v>
          </cell>
          <cell r="G181">
            <v>0</v>
          </cell>
          <cell r="H181">
            <v>0</v>
          </cell>
          <cell r="I181">
            <v>0</v>
          </cell>
          <cell r="J181">
            <v>0</v>
          </cell>
        </row>
        <row r="182">
          <cell r="A182">
            <v>422190</v>
          </cell>
          <cell r="C182">
            <v>0</v>
          </cell>
          <cell r="D182">
            <v>422190</v>
          </cell>
          <cell r="E182" t="str">
            <v>Man Power Agency Cost</v>
          </cell>
          <cell r="F182">
            <v>0</v>
          </cell>
          <cell r="G182">
            <v>0</v>
          </cell>
          <cell r="H182">
            <v>0</v>
          </cell>
          <cell r="I182">
            <v>0</v>
          </cell>
          <cell r="J182">
            <v>0</v>
          </cell>
        </row>
        <row r="184">
          <cell r="B184">
            <v>28766000</v>
          </cell>
          <cell r="C184">
            <v>28766000</v>
          </cell>
          <cell r="E184" t="str">
            <v>Total of Staff Costs</v>
          </cell>
          <cell r="F184">
            <v>13494000</v>
          </cell>
          <cell r="G184">
            <v>15294000</v>
          </cell>
          <cell r="H184">
            <v>28788000</v>
          </cell>
          <cell r="I184">
            <v>21166560</v>
          </cell>
          <cell r="J184">
            <v>-7621440</v>
          </cell>
        </row>
        <row r="186">
          <cell r="A186">
            <v>424000</v>
          </cell>
          <cell r="D186">
            <v>424000</v>
          </cell>
          <cell r="E186" t="str">
            <v>Office Expenses</v>
          </cell>
        </row>
        <row r="187">
          <cell r="A187">
            <v>424010</v>
          </cell>
          <cell r="B187">
            <v>12000</v>
          </cell>
          <cell r="C187">
            <v>12000</v>
          </cell>
          <cell r="D187">
            <v>424010</v>
          </cell>
          <cell r="E187" t="str">
            <v>Electricity Charges</v>
          </cell>
          <cell r="F187">
            <v>0</v>
          </cell>
          <cell r="G187">
            <v>12000</v>
          </cell>
          <cell r="H187">
            <v>12000</v>
          </cell>
          <cell r="I187">
            <v>0</v>
          </cell>
          <cell r="J187">
            <v>-12000</v>
          </cell>
        </row>
        <row r="188">
          <cell r="A188">
            <v>424020</v>
          </cell>
          <cell r="B188">
            <v>10800</v>
          </cell>
          <cell r="C188">
            <v>10800</v>
          </cell>
          <cell r="D188">
            <v>424020</v>
          </cell>
          <cell r="E188" t="str">
            <v>Water Charges</v>
          </cell>
          <cell r="F188">
            <v>2000</v>
          </cell>
          <cell r="G188">
            <v>8800</v>
          </cell>
          <cell r="H188">
            <v>10800</v>
          </cell>
          <cell r="I188">
            <v>0</v>
          </cell>
          <cell r="J188">
            <v>-10800</v>
          </cell>
        </row>
        <row r="189">
          <cell r="A189">
            <v>424030</v>
          </cell>
          <cell r="B189">
            <v>1000000</v>
          </cell>
          <cell r="C189">
            <v>1000000</v>
          </cell>
          <cell r="D189">
            <v>424030</v>
          </cell>
          <cell r="E189" t="str">
            <v>Maintenance of non-process building</v>
          </cell>
          <cell r="F189">
            <v>397000</v>
          </cell>
          <cell r="G189">
            <v>603000</v>
          </cell>
          <cell r="H189">
            <v>1000000</v>
          </cell>
          <cell r="I189">
            <v>700000</v>
          </cell>
          <cell r="J189">
            <v>-300000</v>
          </cell>
        </row>
        <row r="190">
          <cell r="A190">
            <v>424040</v>
          </cell>
          <cell r="B190">
            <v>50000</v>
          </cell>
          <cell r="C190">
            <v>50000</v>
          </cell>
          <cell r="D190">
            <v>424040</v>
          </cell>
          <cell r="E190" t="str">
            <v>Maintenance of office furn &amp; equipment</v>
          </cell>
          <cell r="F190">
            <v>2000</v>
          </cell>
          <cell r="G190">
            <v>48000</v>
          </cell>
          <cell r="H190">
            <v>50000</v>
          </cell>
          <cell r="I190">
            <v>50000</v>
          </cell>
          <cell r="J190">
            <v>0</v>
          </cell>
        </row>
        <row r="191">
          <cell r="A191">
            <v>424041</v>
          </cell>
          <cell r="B191">
            <v>0</v>
          </cell>
          <cell r="C191">
            <v>0</v>
          </cell>
          <cell r="D191">
            <v>424041</v>
          </cell>
          <cell r="E191" t="str">
            <v>Office Rent</v>
          </cell>
          <cell r="F191">
            <v>0</v>
          </cell>
          <cell r="G191">
            <v>0</v>
          </cell>
          <cell r="H191">
            <v>0</v>
          </cell>
          <cell r="I191">
            <v>0</v>
          </cell>
          <cell r="J191">
            <v>0</v>
          </cell>
        </row>
        <row r="192">
          <cell r="A192">
            <v>424050</v>
          </cell>
          <cell r="B192">
            <v>81000</v>
          </cell>
          <cell r="C192">
            <v>81000</v>
          </cell>
          <cell r="D192">
            <v>424050</v>
          </cell>
          <cell r="E192" t="str">
            <v>Computer Maintenance Cost</v>
          </cell>
          <cell r="F192">
            <v>7000</v>
          </cell>
          <cell r="G192">
            <v>74000</v>
          </cell>
          <cell r="H192">
            <v>81000</v>
          </cell>
          <cell r="I192">
            <v>100000</v>
          </cell>
          <cell r="J192">
            <v>19000</v>
          </cell>
        </row>
        <row r="193">
          <cell r="A193">
            <v>424060</v>
          </cell>
          <cell r="B193">
            <v>100000</v>
          </cell>
          <cell r="C193">
            <v>100000</v>
          </cell>
          <cell r="D193">
            <v>424060</v>
          </cell>
          <cell r="E193" t="str">
            <v>Stationery</v>
          </cell>
          <cell r="F193">
            <v>50000</v>
          </cell>
          <cell r="G193">
            <v>50000</v>
          </cell>
          <cell r="H193">
            <v>100000</v>
          </cell>
          <cell r="I193">
            <v>111000</v>
          </cell>
          <cell r="J193">
            <v>11000</v>
          </cell>
        </row>
        <row r="194">
          <cell r="A194">
            <v>424070</v>
          </cell>
          <cell r="B194">
            <v>93000</v>
          </cell>
          <cell r="C194">
            <v>93000</v>
          </cell>
          <cell r="D194">
            <v>424070</v>
          </cell>
          <cell r="E194" t="str">
            <v>Computer Stationery</v>
          </cell>
          <cell r="F194">
            <v>11000</v>
          </cell>
          <cell r="G194">
            <v>82000</v>
          </cell>
          <cell r="H194">
            <v>93000</v>
          </cell>
          <cell r="I194">
            <v>87000</v>
          </cell>
          <cell r="J194">
            <v>-6000</v>
          </cell>
        </row>
        <row r="195">
          <cell r="A195">
            <v>424080</v>
          </cell>
          <cell r="B195">
            <v>20000</v>
          </cell>
          <cell r="C195">
            <v>20000</v>
          </cell>
          <cell r="D195">
            <v>424080</v>
          </cell>
          <cell r="E195" t="str">
            <v>Books Periodicals &amp; Journals</v>
          </cell>
          <cell r="F195">
            <v>21000</v>
          </cell>
          <cell r="G195">
            <v>9000</v>
          </cell>
          <cell r="H195">
            <v>30000</v>
          </cell>
          <cell r="I195">
            <v>30000</v>
          </cell>
          <cell r="J195">
            <v>0</v>
          </cell>
        </row>
        <row r="196">
          <cell r="A196">
            <v>424090</v>
          </cell>
          <cell r="B196">
            <v>11800</v>
          </cell>
          <cell r="C196">
            <v>11800</v>
          </cell>
          <cell r="D196">
            <v>424090</v>
          </cell>
          <cell r="E196" t="str">
            <v>Postage</v>
          </cell>
          <cell r="F196">
            <v>1000</v>
          </cell>
          <cell r="G196">
            <v>10800</v>
          </cell>
          <cell r="H196">
            <v>11800</v>
          </cell>
          <cell r="I196">
            <v>20000</v>
          </cell>
          <cell r="J196">
            <v>8200</v>
          </cell>
        </row>
        <row r="197">
          <cell r="A197">
            <v>424100</v>
          </cell>
          <cell r="B197">
            <v>18000</v>
          </cell>
          <cell r="C197">
            <v>18000</v>
          </cell>
          <cell r="D197">
            <v>424100</v>
          </cell>
          <cell r="E197" t="str">
            <v>Telex &amp; Cable</v>
          </cell>
          <cell r="F197">
            <v>0</v>
          </cell>
          <cell r="G197">
            <v>18000</v>
          </cell>
          <cell r="H197">
            <v>18000</v>
          </cell>
          <cell r="I197">
            <v>12000</v>
          </cell>
          <cell r="J197">
            <v>-6000</v>
          </cell>
        </row>
        <row r="198">
          <cell r="A198">
            <v>424110</v>
          </cell>
          <cell r="B198">
            <v>132000</v>
          </cell>
          <cell r="C198">
            <v>132000</v>
          </cell>
          <cell r="D198">
            <v>424110</v>
          </cell>
          <cell r="E198" t="str">
            <v>Official Telephone Expenses</v>
          </cell>
          <cell r="F198">
            <v>140000</v>
          </cell>
          <cell r="G198">
            <v>140000</v>
          </cell>
          <cell r="H198">
            <v>280000</v>
          </cell>
          <cell r="I198">
            <v>251000</v>
          </cell>
          <cell r="J198">
            <v>-29000</v>
          </cell>
        </row>
        <row r="199">
          <cell r="A199">
            <v>424120</v>
          </cell>
          <cell r="B199">
            <v>68400</v>
          </cell>
          <cell r="C199">
            <v>68400</v>
          </cell>
          <cell r="D199">
            <v>424120</v>
          </cell>
          <cell r="E199" t="str">
            <v>Mobile Phone Expenses</v>
          </cell>
          <cell r="F199">
            <v>25000</v>
          </cell>
          <cell r="G199">
            <v>35000</v>
          </cell>
          <cell r="H199">
            <v>60000</v>
          </cell>
          <cell r="I199">
            <v>57000</v>
          </cell>
          <cell r="J199">
            <v>-3000</v>
          </cell>
        </row>
        <row r="200">
          <cell r="A200">
            <v>424130</v>
          </cell>
          <cell r="B200">
            <v>1236000</v>
          </cell>
          <cell r="C200">
            <v>1236000</v>
          </cell>
          <cell r="D200">
            <v>424130</v>
          </cell>
          <cell r="E200" t="str">
            <v>Cleaning Expenses</v>
          </cell>
          <cell r="F200">
            <v>442000</v>
          </cell>
          <cell r="G200">
            <v>608000</v>
          </cell>
          <cell r="H200">
            <v>1050000</v>
          </cell>
          <cell r="I200">
            <v>616000</v>
          </cell>
          <cell r="J200">
            <v>-434000</v>
          </cell>
        </row>
        <row r="201">
          <cell r="A201">
            <v>424140</v>
          </cell>
          <cell r="B201">
            <v>0</v>
          </cell>
          <cell r="C201">
            <v>0</v>
          </cell>
          <cell r="D201">
            <v>424140</v>
          </cell>
          <cell r="E201" t="str">
            <v>Other Minor Maintenance Cost</v>
          </cell>
          <cell r="F201">
            <v>0</v>
          </cell>
          <cell r="G201">
            <v>0</v>
          </cell>
          <cell r="H201">
            <v>0</v>
          </cell>
          <cell r="I201">
            <v>21000</v>
          </cell>
          <cell r="J201">
            <v>21000</v>
          </cell>
        </row>
        <row r="202">
          <cell r="A202">
            <v>424150</v>
          </cell>
          <cell r="B202">
            <v>0</v>
          </cell>
          <cell r="C202">
            <v>0</v>
          </cell>
          <cell r="D202">
            <v>424150</v>
          </cell>
          <cell r="E202" t="str">
            <v>Sundry Expenses</v>
          </cell>
          <cell r="F202">
            <v>2000</v>
          </cell>
          <cell r="G202">
            <v>8000</v>
          </cell>
          <cell r="H202">
            <v>10000</v>
          </cell>
          <cell r="I202">
            <v>10000</v>
          </cell>
          <cell r="J202">
            <v>0</v>
          </cell>
        </row>
        <row r="203">
          <cell r="A203">
            <v>424160</v>
          </cell>
          <cell r="B203">
            <v>0</v>
          </cell>
          <cell r="C203">
            <v>0</v>
          </cell>
          <cell r="D203">
            <v>424160</v>
          </cell>
          <cell r="E203" t="str">
            <v>Hire of Office Equipment</v>
          </cell>
          <cell r="F203">
            <v>65000</v>
          </cell>
          <cell r="G203">
            <v>75000</v>
          </cell>
          <cell r="H203">
            <v>140000</v>
          </cell>
          <cell r="I203">
            <v>143000</v>
          </cell>
          <cell r="J203">
            <v>3000</v>
          </cell>
        </row>
        <row r="205">
          <cell r="B205">
            <v>2833000</v>
          </cell>
          <cell r="C205">
            <v>2833000</v>
          </cell>
          <cell r="E205" t="str">
            <v>Total Office Expenses</v>
          </cell>
          <cell r="F205">
            <v>1165000</v>
          </cell>
          <cell r="G205">
            <v>1781600</v>
          </cell>
          <cell r="H205">
            <v>2946600</v>
          </cell>
          <cell r="I205">
            <v>2208000</v>
          </cell>
          <cell r="J205">
            <v>-738600</v>
          </cell>
        </row>
        <row r="207">
          <cell r="A207">
            <v>425000</v>
          </cell>
          <cell r="D207">
            <v>425000</v>
          </cell>
          <cell r="E207" t="str">
            <v>Vehicle Expenses</v>
          </cell>
        </row>
        <row r="208">
          <cell r="A208">
            <v>425010</v>
          </cell>
          <cell r="B208">
            <v>312000</v>
          </cell>
          <cell r="C208">
            <v>312000</v>
          </cell>
          <cell r="D208">
            <v>425010</v>
          </cell>
          <cell r="E208" t="str">
            <v>Fuel for vehicles</v>
          </cell>
          <cell r="F208">
            <v>64000</v>
          </cell>
          <cell r="G208">
            <v>96000</v>
          </cell>
          <cell r="H208">
            <v>160000</v>
          </cell>
          <cell r="I208">
            <v>160000</v>
          </cell>
          <cell r="J208">
            <v>0</v>
          </cell>
        </row>
        <row r="209">
          <cell r="A209">
            <v>425020</v>
          </cell>
          <cell r="B209">
            <v>250000</v>
          </cell>
          <cell r="C209">
            <v>250000</v>
          </cell>
          <cell r="D209">
            <v>425020</v>
          </cell>
          <cell r="E209" t="str">
            <v>Service &amp; Repair</v>
          </cell>
          <cell r="F209">
            <v>0</v>
          </cell>
          <cell r="H209">
            <v>0</v>
          </cell>
          <cell r="I209">
            <v>0</v>
          </cell>
          <cell r="J209">
            <v>0</v>
          </cell>
        </row>
        <row r="210">
          <cell r="A210">
            <v>425030</v>
          </cell>
          <cell r="B210">
            <v>0</v>
          </cell>
          <cell r="C210">
            <v>0</v>
          </cell>
          <cell r="D210">
            <v>425030</v>
          </cell>
          <cell r="E210" t="str">
            <v>Depreciation Passenger Vehicles</v>
          </cell>
          <cell r="F210">
            <v>15000</v>
          </cell>
          <cell r="G210">
            <v>15000</v>
          </cell>
          <cell r="H210">
            <v>30000</v>
          </cell>
          <cell r="I210">
            <v>30000</v>
          </cell>
          <cell r="J210">
            <v>0</v>
          </cell>
        </row>
        <row r="211">
          <cell r="A211">
            <v>425040</v>
          </cell>
          <cell r="B211">
            <v>0</v>
          </cell>
          <cell r="C211">
            <v>0</v>
          </cell>
          <cell r="D211">
            <v>425040</v>
          </cell>
          <cell r="E211" t="str">
            <v>Depreciation Commercial Vehicles</v>
          </cell>
          <cell r="F211">
            <v>0</v>
          </cell>
          <cell r="G211">
            <v>0</v>
          </cell>
          <cell r="H211">
            <v>0</v>
          </cell>
          <cell r="I211">
            <v>0</v>
          </cell>
          <cell r="J211">
            <v>0</v>
          </cell>
        </row>
        <row r="212">
          <cell r="A212">
            <v>425050</v>
          </cell>
          <cell r="B212">
            <v>1503260</v>
          </cell>
          <cell r="C212">
            <v>1503260</v>
          </cell>
          <cell r="D212">
            <v>425050</v>
          </cell>
          <cell r="E212" t="str">
            <v>Vehicles Leasing Costs</v>
          </cell>
          <cell r="F212">
            <v>476000</v>
          </cell>
          <cell r="G212">
            <v>1027260</v>
          </cell>
          <cell r="H212">
            <v>1503260</v>
          </cell>
          <cell r="I212">
            <v>1250000</v>
          </cell>
          <cell r="J212">
            <v>-253260</v>
          </cell>
        </row>
        <row r="213">
          <cell r="A213">
            <v>425060</v>
          </cell>
          <cell r="B213">
            <v>0</v>
          </cell>
          <cell r="C213">
            <v>0</v>
          </cell>
          <cell r="D213">
            <v>425060</v>
          </cell>
          <cell r="E213" t="str">
            <v>Vehicle Insurance</v>
          </cell>
          <cell r="F213">
            <v>0</v>
          </cell>
          <cell r="G213">
            <v>0</v>
          </cell>
          <cell r="H213">
            <v>0</v>
          </cell>
          <cell r="I213">
            <v>0</v>
          </cell>
          <cell r="J213">
            <v>0</v>
          </cell>
        </row>
        <row r="214">
          <cell r="A214">
            <v>425070</v>
          </cell>
          <cell r="B214">
            <v>15000</v>
          </cell>
          <cell r="C214">
            <v>15000</v>
          </cell>
          <cell r="D214">
            <v>425070</v>
          </cell>
          <cell r="E214" t="str">
            <v>Vehicle registeration fees</v>
          </cell>
          <cell r="F214">
            <v>0</v>
          </cell>
          <cell r="G214">
            <v>0</v>
          </cell>
          <cell r="H214">
            <v>0</v>
          </cell>
          <cell r="I214">
            <v>0</v>
          </cell>
          <cell r="J214">
            <v>0</v>
          </cell>
        </row>
        <row r="216">
          <cell r="B216">
            <v>2080260</v>
          </cell>
          <cell r="C216">
            <v>2080260</v>
          </cell>
          <cell r="E216" t="str">
            <v>Total Vehicle Expenses</v>
          </cell>
          <cell r="F216">
            <v>555000</v>
          </cell>
          <cell r="G216">
            <v>1138260</v>
          </cell>
          <cell r="H216">
            <v>1693260</v>
          </cell>
          <cell r="I216">
            <v>1440000</v>
          </cell>
          <cell r="J216">
            <v>-253260</v>
          </cell>
        </row>
        <row r="218">
          <cell r="A218">
            <v>426000</v>
          </cell>
          <cell r="D218">
            <v>426000</v>
          </cell>
          <cell r="E218" t="str">
            <v>Professional Fees &amp; Expenses</v>
          </cell>
        </row>
        <row r="219">
          <cell r="A219">
            <v>426110</v>
          </cell>
          <cell r="C219">
            <v>0</v>
          </cell>
          <cell r="D219">
            <v>426110</v>
          </cell>
          <cell r="E219" t="str">
            <v>Audit Fees</v>
          </cell>
          <cell r="F219">
            <v>0</v>
          </cell>
          <cell r="G219">
            <v>45000</v>
          </cell>
          <cell r="H219">
            <v>45000</v>
          </cell>
          <cell r="I219">
            <v>50000</v>
          </cell>
          <cell r="J219">
            <v>5000</v>
          </cell>
        </row>
        <row r="220">
          <cell r="A220">
            <v>426120</v>
          </cell>
          <cell r="C220">
            <v>0</v>
          </cell>
          <cell r="D220">
            <v>426120</v>
          </cell>
          <cell r="E220" t="str">
            <v>Accounting Fees</v>
          </cell>
          <cell r="F220">
            <v>0</v>
          </cell>
          <cell r="G220">
            <v>0</v>
          </cell>
          <cell r="H220">
            <v>0</v>
          </cell>
          <cell r="I220">
            <v>0</v>
          </cell>
          <cell r="J220">
            <v>0</v>
          </cell>
        </row>
        <row r="221">
          <cell r="A221">
            <v>426130</v>
          </cell>
          <cell r="C221">
            <v>0</v>
          </cell>
          <cell r="D221">
            <v>426130</v>
          </cell>
          <cell r="E221" t="str">
            <v>Legal Fees- Local</v>
          </cell>
          <cell r="F221">
            <v>0</v>
          </cell>
          <cell r="G221">
            <v>0</v>
          </cell>
          <cell r="H221">
            <v>0</v>
          </cell>
          <cell r="I221">
            <v>0</v>
          </cell>
          <cell r="J221">
            <v>0</v>
          </cell>
        </row>
        <row r="222">
          <cell r="A222">
            <v>426140</v>
          </cell>
          <cell r="C222">
            <v>0</v>
          </cell>
          <cell r="D222">
            <v>426140</v>
          </cell>
          <cell r="E222" t="str">
            <v>Legal Fees- International</v>
          </cell>
          <cell r="F222">
            <v>0</v>
          </cell>
          <cell r="G222">
            <v>0</v>
          </cell>
          <cell r="H222">
            <v>0</v>
          </cell>
          <cell r="I222">
            <v>0</v>
          </cell>
          <cell r="J222">
            <v>0</v>
          </cell>
        </row>
        <row r="223">
          <cell r="A223">
            <v>426150</v>
          </cell>
          <cell r="C223">
            <v>0</v>
          </cell>
          <cell r="D223">
            <v>426150</v>
          </cell>
          <cell r="E223" t="str">
            <v>Technical Advice- Local</v>
          </cell>
          <cell r="F223">
            <v>23000</v>
          </cell>
          <cell r="G223">
            <v>0</v>
          </cell>
          <cell r="H223">
            <v>23000</v>
          </cell>
          <cell r="I223">
            <v>24000</v>
          </cell>
          <cell r="J223">
            <v>1000</v>
          </cell>
        </row>
        <row r="224">
          <cell r="A224">
            <v>426160</v>
          </cell>
          <cell r="C224">
            <v>0</v>
          </cell>
          <cell r="D224">
            <v>426160</v>
          </cell>
          <cell r="E224" t="str">
            <v>Technical Advice- International</v>
          </cell>
          <cell r="F224">
            <v>0</v>
          </cell>
          <cell r="G224">
            <v>0</v>
          </cell>
          <cell r="H224">
            <v>0</v>
          </cell>
          <cell r="I224">
            <v>0</v>
          </cell>
          <cell r="J224">
            <v>0</v>
          </cell>
        </row>
        <row r="225">
          <cell r="A225">
            <v>426170</v>
          </cell>
          <cell r="C225">
            <v>0</v>
          </cell>
          <cell r="D225">
            <v>426170</v>
          </cell>
          <cell r="E225" t="str">
            <v>Financial Advice- Local</v>
          </cell>
          <cell r="F225">
            <v>0</v>
          </cell>
          <cell r="G225">
            <v>0</v>
          </cell>
          <cell r="H225">
            <v>0</v>
          </cell>
          <cell r="I225">
            <v>0</v>
          </cell>
          <cell r="J225">
            <v>0</v>
          </cell>
        </row>
        <row r="226">
          <cell r="A226">
            <v>426180</v>
          </cell>
          <cell r="C226">
            <v>0</v>
          </cell>
          <cell r="D226">
            <v>426180</v>
          </cell>
          <cell r="E226" t="str">
            <v>Financial Advice- International</v>
          </cell>
          <cell r="F226">
            <v>0</v>
          </cell>
          <cell r="G226">
            <v>0</v>
          </cell>
          <cell r="H226">
            <v>0</v>
          </cell>
          <cell r="I226">
            <v>0</v>
          </cell>
          <cell r="J226">
            <v>0</v>
          </cell>
        </row>
        <row r="227">
          <cell r="A227">
            <v>426190</v>
          </cell>
          <cell r="C227">
            <v>0</v>
          </cell>
          <cell r="D227">
            <v>426190</v>
          </cell>
          <cell r="E227" t="str">
            <v>Management Consultancy Fees &amp; RD</v>
          </cell>
          <cell r="F227">
            <v>42000</v>
          </cell>
          <cell r="G227">
            <v>108000</v>
          </cell>
          <cell r="H227">
            <v>150000</v>
          </cell>
          <cell r="I227">
            <v>300000</v>
          </cell>
          <cell r="J227">
            <v>150000</v>
          </cell>
        </row>
        <row r="229">
          <cell r="B229">
            <v>0</v>
          </cell>
          <cell r="C229">
            <v>0</v>
          </cell>
          <cell r="E229" t="str">
            <v>Total Professional Fees &amp; Expenses</v>
          </cell>
          <cell r="F229">
            <v>65000</v>
          </cell>
          <cell r="G229">
            <v>153000</v>
          </cell>
          <cell r="H229">
            <v>218000</v>
          </cell>
          <cell r="I229">
            <v>374000</v>
          </cell>
          <cell r="J229">
            <v>156000</v>
          </cell>
        </row>
        <row r="231">
          <cell r="A231">
            <v>427000</v>
          </cell>
          <cell r="D231">
            <v>427000</v>
          </cell>
          <cell r="E231" t="str">
            <v>Insurance</v>
          </cell>
        </row>
        <row r="232">
          <cell r="A232">
            <v>427010</v>
          </cell>
          <cell r="C232">
            <v>0</v>
          </cell>
          <cell r="D232">
            <v>427010</v>
          </cell>
          <cell r="E232" t="str">
            <v>Works Services Insurance</v>
          </cell>
          <cell r="F232">
            <v>0</v>
          </cell>
          <cell r="G232">
            <v>7087.5</v>
          </cell>
          <cell r="H232">
            <v>7087.5</v>
          </cell>
          <cell r="I232">
            <v>7875</v>
          </cell>
          <cell r="J232">
            <v>787.5</v>
          </cell>
        </row>
        <row r="233">
          <cell r="A233">
            <v>427020</v>
          </cell>
          <cell r="C233">
            <v>0</v>
          </cell>
          <cell r="D233">
            <v>427020</v>
          </cell>
          <cell r="E233" t="str">
            <v>Fire &amp; Perils Insurance</v>
          </cell>
          <cell r="F233">
            <v>0</v>
          </cell>
          <cell r="G233">
            <v>540000</v>
          </cell>
          <cell r="H233">
            <v>540000</v>
          </cell>
          <cell r="I233">
            <v>600000</v>
          </cell>
          <cell r="J233">
            <v>60000</v>
          </cell>
        </row>
        <row r="234">
          <cell r="A234">
            <v>427025</v>
          </cell>
          <cell r="C234">
            <v>0</v>
          </cell>
          <cell r="D234">
            <v>427025</v>
          </cell>
          <cell r="E234" t="str">
            <v>Medical Insurance</v>
          </cell>
          <cell r="F234">
            <v>0</v>
          </cell>
          <cell r="G234">
            <v>540000</v>
          </cell>
          <cell r="H234">
            <v>540000</v>
          </cell>
          <cell r="I234">
            <v>600000</v>
          </cell>
          <cell r="J234">
            <v>60000</v>
          </cell>
        </row>
        <row r="235">
          <cell r="A235">
            <v>427030</v>
          </cell>
          <cell r="C235">
            <v>0</v>
          </cell>
          <cell r="D235">
            <v>427030</v>
          </cell>
          <cell r="E235" t="str">
            <v>Other Insurance</v>
          </cell>
          <cell r="F235">
            <v>0</v>
          </cell>
          <cell r="G235">
            <v>603062.1</v>
          </cell>
          <cell r="H235">
            <v>603062.1</v>
          </cell>
          <cell r="I235">
            <v>670069</v>
          </cell>
          <cell r="J235">
            <v>67006.900000000023</v>
          </cell>
        </row>
        <row r="237">
          <cell r="B237">
            <v>0</v>
          </cell>
          <cell r="C237">
            <v>0</v>
          </cell>
          <cell r="E237" t="str">
            <v>Total Insurance Expenses</v>
          </cell>
          <cell r="F237">
            <v>0</v>
          </cell>
          <cell r="G237">
            <v>1690149.6</v>
          </cell>
          <cell r="H237">
            <v>1690149.6</v>
          </cell>
          <cell r="I237">
            <v>1877944</v>
          </cell>
          <cell r="J237">
            <v>187794.40000000002</v>
          </cell>
        </row>
        <row r="239">
          <cell r="A239">
            <v>428000</v>
          </cell>
          <cell r="D239">
            <v>428000</v>
          </cell>
          <cell r="E239" t="str">
            <v>General Overhead Expenses</v>
          </cell>
        </row>
        <row r="240">
          <cell r="A240">
            <v>428010</v>
          </cell>
          <cell r="C240">
            <v>0</v>
          </cell>
          <cell r="D240">
            <v>428010</v>
          </cell>
          <cell r="E240" t="str">
            <v>Depreciation Furniture &amp; Fixtures</v>
          </cell>
          <cell r="F240">
            <v>0</v>
          </cell>
          <cell r="G240">
            <v>0</v>
          </cell>
          <cell r="H240">
            <v>0</v>
          </cell>
          <cell r="I240">
            <v>156000</v>
          </cell>
          <cell r="J240">
            <v>156000</v>
          </cell>
        </row>
        <row r="241">
          <cell r="A241">
            <v>428015</v>
          </cell>
          <cell r="C241">
            <v>0</v>
          </cell>
          <cell r="D241">
            <v>428015</v>
          </cell>
          <cell r="E241" t="str">
            <v>Depreciation Office Equipment</v>
          </cell>
          <cell r="F241">
            <v>0</v>
          </cell>
          <cell r="G241">
            <v>0</v>
          </cell>
          <cell r="H241">
            <v>0</v>
          </cell>
          <cell r="I241">
            <v>78000</v>
          </cell>
          <cell r="J241">
            <v>78000</v>
          </cell>
        </row>
        <row r="242">
          <cell r="A242">
            <v>428016</v>
          </cell>
          <cell r="C242">
            <v>0</v>
          </cell>
          <cell r="D242">
            <v>428016</v>
          </cell>
          <cell r="E242" t="str">
            <v>Depreciation ADWEA Club Equipment</v>
          </cell>
          <cell r="F242">
            <v>0</v>
          </cell>
          <cell r="G242">
            <v>0</v>
          </cell>
          <cell r="H242">
            <v>0</v>
          </cell>
          <cell r="I242">
            <v>0</v>
          </cell>
          <cell r="J242">
            <v>0</v>
          </cell>
        </row>
        <row r="243">
          <cell r="A243">
            <v>428020</v>
          </cell>
          <cell r="C243">
            <v>0</v>
          </cell>
          <cell r="D243">
            <v>428020</v>
          </cell>
          <cell r="E243" t="str">
            <v>Depreciation Computer Equipment</v>
          </cell>
          <cell r="F243">
            <v>0</v>
          </cell>
          <cell r="G243">
            <v>0</v>
          </cell>
          <cell r="H243">
            <v>0</v>
          </cell>
          <cell r="I243">
            <v>141000</v>
          </cell>
          <cell r="J243">
            <v>141000</v>
          </cell>
        </row>
        <row r="244">
          <cell r="A244">
            <v>428030</v>
          </cell>
          <cell r="C244">
            <v>0</v>
          </cell>
          <cell r="D244">
            <v>428030</v>
          </cell>
          <cell r="E244" t="str">
            <v>Depreciation Computer Software</v>
          </cell>
          <cell r="F244">
            <v>0</v>
          </cell>
          <cell r="G244">
            <v>0</v>
          </cell>
          <cell r="H244">
            <v>0</v>
          </cell>
          <cell r="I244">
            <v>0</v>
          </cell>
          <cell r="J244">
            <v>0</v>
          </cell>
        </row>
        <row r="245">
          <cell r="A245">
            <v>428040</v>
          </cell>
          <cell r="C245">
            <v>0</v>
          </cell>
          <cell r="D245">
            <v>428040</v>
          </cell>
          <cell r="E245" t="str">
            <v>Depreciation IT Network Infrastructure</v>
          </cell>
          <cell r="F245">
            <v>0</v>
          </cell>
          <cell r="G245">
            <v>0</v>
          </cell>
          <cell r="H245">
            <v>0</v>
          </cell>
          <cell r="I245">
            <v>80000</v>
          </cell>
          <cell r="J245">
            <v>80000</v>
          </cell>
        </row>
        <row r="246">
          <cell r="A246">
            <v>428050</v>
          </cell>
          <cell r="C246">
            <v>0</v>
          </cell>
          <cell r="D246">
            <v>428050</v>
          </cell>
          <cell r="E246" t="str">
            <v>Depreication Radios</v>
          </cell>
          <cell r="F246">
            <v>0</v>
          </cell>
          <cell r="G246">
            <v>0</v>
          </cell>
          <cell r="H246">
            <v>0</v>
          </cell>
          <cell r="I246">
            <v>0</v>
          </cell>
          <cell r="J246">
            <v>0</v>
          </cell>
        </row>
        <row r="247">
          <cell r="A247">
            <v>428051</v>
          </cell>
          <cell r="C247">
            <v>0</v>
          </cell>
          <cell r="D247">
            <v>428051</v>
          </cell>
          <cell r="E247" t="str">
            <v>Depreciation- Telecoms</v>
          </cell>
          <cell r="F247">
            <v>0</v>
          </cell>
          <cell r="G247">
            <v>0</v>
          </cell>
          <cell r="H247">
            <v>0</v>
          </cell>
          <cell r="I247">
            <v>0</v>
          </cell>
          <cell r="J247">
            <v>0</v>
          </cell>
        </row>
        <row r="248">
          <cell r="A248">
            <v>428052</v>
          </cell>
          <cell r="C248">
            <v>0</v>
          </cell>
          <cell r="D248">
            <v>428052</v>
          </cell>
          <cell r="E248" t="str">
            <v>Depreciation- Security Systems</v>
          </cell>
          <cell r="F248">
            <v>0</v>
          </cell>
          <cell r="G248">
            <v>0</v>
          </cell>
          <cell r="H248">
            <v>0</v>
          </cell>
          <cell r="I248">
            <v>0</v>
          </cell>
          <cell r="J248">
            <v>0</v>
          </cell>
        </row>
        <row r="249">
          <cell r="A249">
            <v>428053</v>
          </cell>
          <cell r="C249">
            <v>0</v>
          </cell>
          <cell r="D249">
            <v>428053</v>
          </cell>
          <cell r="E249" t="str">
            <v>Depreciation- Hydraulic Lab</v>
          </cell>
          <cell r="F249">
            <v>0</v>
          </cell>
          <cell r="G249">
            <v>0</v>
          </cell>
          <cell r="H249">
            <v>0</v>
          </cell>
          <cell r="I249">
            <v>0</v>
          </cell>
          <cell r="J249">
            <v>0</v>
          </cell>
        </row>
        <row r="250">
          <cell r="A250">
            <v>428060</v>
          </cell>
          <cell r="C250">
            <v>0</v>
          </cell>
          <cell r="D250">
            <v>428060</v>
          </cell>
          <cell r="E250" t="str">
            <v>Amortization- Intangible Asset</v>
          </cell>
          <cell r="F250">
            <v>0</v>
          </cell>
          <cell r="G250">
            <v>0</v>
          </cell>
          <cell r="H250">
            <v>0</v>
          </cell>
          <cell r="I250">
            <v>0</v>
          </cell>
          <cell r="J250">
            <v>0</v>
          </cell>
        </row>
        <row r="251">
          <cell r="A251">
            <v>428070</v>
          </cell>
          <cell r="B251">
            <v>198000</v>
          </cell>
          <cell r="C251">
            <v>198000</v>
          </cell>
          <cell r="D251">
            <v>428070</v>
          </cell>
          <cell r="E251" t="str">
            <v>Maintenance of Fire Systems</v>
          </cell>
          <cell r="F251">
            <v>0</v>
          </cell>
          <cell r="G251">
            <v>198000</v>
          </cell>
          <cell r="H251">
            <v>198000</v>
          </cell>
          <cell r="I251">
            <v>0</v>
          </cell>
          <cell r="J251">
            <v>-198000</v>
          </cell>
        </row>
        <row r="252">
          <cell r="A252">
            <v>428080</v>
          </cell>
          <cell r="B252">
            <v>0</v>
          </cell>
          <cell r="C252">
            <v>0</v>
          </cell>
          <cell r="D252">
            <v>428080</v>
          </cell>
          <cell r="E252" t="str">
            <v>Maintenance of site security systems</v>
          </cell>
          <cell r="F252">
            <v>0</v>
          </cell>
          <cell r="G252">
            <v>0</v>
          </cell>
          <cell r="H252">
            <v>0</v>
          </cell>
          <cell r="I252">
            <v>0</v>
          </cell>
          <cell r="J252">
            <v>0</v>
          </cell>
        </row>
        <row r="253">
          <cell r="A253">
            <v>428081</v>
          </cell>
          <cell r="B253">
            <v>0</v>
          </cell>
          <cell r="C253">
            <v>0</v>
          </cell>
          <cell r="D253">
            <v>428081</v>
          </cell>
          <cell r="E253" t="str">
            <v>Tanker Hire Costs</v>
          </cell>
          <cell r="F253">
            <v>576000</v>
          </cell>
          <cell r="G253">
            <v>576000</v>
          </cell>
          <cell r="H253">
            <v>1152000</v>
          </cell>
          <cell r="I253">
            <v>850000</v>
          </cell>
          <cell r="J253">
            <v>-302000</v>
          </cell>
        </row>
        <row r="254">
          <cell r="A254">
            <v>428090</v>
          </cell>
          <cell r="B254">
            <v>0</v>
          </cell>
          <cell r="C254">
            <v>0</v>
          </cell>
          <cell r="D254">
            <v>428090</v>
          </cell>
          <cell r="E254" t="str">
            <v>Advertising Costs &amp; Sponsorship</v>
          </cell>
          <cell r="F254">
            <v>24000</v>
          </cell>
          <cell r="G254">
            <v>26000</v>
          </cell>
          <cell r="H254">
            <v>50000</v>
          </cell>
          <cell r="I254">
            <v>0</v>
          </cell>
          <cell r="J254">
            <v>-50000</v>
          </cell>
        </row>
        <row r="255">
          <cell r="A255">
            <v>428095</v>
          </cell>
          <cell r="B255">
            <v>291799</v>
          </cell>
          <cell r="C255">
            <v>291799</v>
          </cell>
          <cell r="D255">
            <v>428095</v>
          </cell>
          <cell r="E255" t="str">
            <v>Licence Fee</v>
          </cell>
          <cell r="F255">
            <v>120000</v>
          </cell>
          <cell r="G255">
            <v>120000</v>
          </cell>
          <cell r="H255">
            <v>240000</v>
          </cell>
          <cell r="I255">
            <v>240000</v>
          </cell>
          <cell r="J255">
            <v>0</v>
          </cell>
        </row>
        <row r="256">
          <cell r="A256">
            <v>428100</v>
          </cell>
          <cell r="B256">
            <v>34300</v>
          </cell>
          <cell r="C256">
            <v>34300</v>
          </cell>
          <cell r="D256">
            <v>428100</v>
          </cell>
          <cell r="E256" t="str">
            <v>Refreshments</v>
          </cell>
          <cell r="F256">
            <v>0</v>
          </cell>
          <cell r="G256">
            <v>34300</v>
          </cell>
          <cell r="H256">
            <v>34300</v>
          </cell>
          <cell r="I256">
            <v>120000</v>
          </cell>
          <cell r="J256">
            <v>85700</v>
          </cell>
        </row>
        <row r="257">
          <cell r="A257">
            <v>428110</v>
          </cell>
          <cell r="B257">
            <v>0</v>
          </cell>
          <cell r="C257">
            <v>0</v>
          </cell>
          <cell r="D257">
            <v>428110</v>
          </cell>
          <cell r="E257" t="str">
            <v>Doubtful Debts Provision Expense</v>
          </cell>
          <cell r="F257">
            <v>0</v>
          </cell>
          <cell r="G257">
            <v>0</v>
          </cell>
          <cell r="H257">
            <v>0</v>
          </cell>
          <cell r="I257">
            <v>0</v>
          </cell>
          <cell r="J257">
            <v>0</v>
          </cell>
        </row>
        <row r="258">
          <cell r="A258">
            <v>428130</v>
          </cell>
          <cell r="B258">
            <v>41522983</v>
          </cell>
          <cell r="C258">
            <v>41522983</v>
          </cell>
          <cell r="D258">
            <v>428130</v>
          </cell>
          <cell r="E258" t="str">
            <v>Provision for Capital Spares</v>
          </cell>
          <cell r="F258">
            <v>0</v>
          </cell>
          <cell r="H258">
            <v>0</v>
          </cell>
          <cell r="I258">
            <v>0</v>
          </cell>
          <cell r="J258">
            <v>0</v>
          </cell>
        </row>
        <row r="259">
          <cell r="A259">
            <v>428140</v>
          </cell>
          <cell r="C259">
            <v>0</v>
          </cell>
          <cell r="D259">
            <v>428140</v>
          </cell>
          <cell r="E259" t="str">
            <v>Profit/Loss on Foreign Exchange</v>
          </cell>
          <cell r="F259">
            <v>0</v>
          </cell>
          <cell r="G259">
            <v>0</v>
          </cell>
          <cell r="H259">
            <v>0</v>
          </cell>
          <cell r="I259">
            <v>0</v>
          </cell>
          <cell r="J259">
            <v>0</v>
          </cell>
        </row>
        <row r="260">
          <cell r="A260">
            <v>428150</v>
          </cell>
          <cell r="C260">
            <v>0</v>
          </cell>
          <cell r="D260">
            <v>428150</v>
          </cell>
          <cell r="E260" t="str">
            <v>Profit/Loss on Sale of Fixed Assets</v>
          </cell>
          <cell r="F260">
            <v>0</v>
          </cell>
          <cell r="G260">
            <v>0</v>
          </cell>
          <cell r="H260">
            <v>0</v>
          </cell>
          <cell r="I260">
            <v>0</v>
          </cell>
          <cell r="J260">
            <v>0</v>
          </cell>
        </row>
        <row r="261">
          <cell r="A261">
            <v>428170</v>
          </cell>
          <cell r="C261">
            <v>0</v>
          </cell>
          <cell r="D261">
            <v>428170</v>
          </cell>
          <cell r="E261" t="str">
            <v>Miscellaneous Expenses</v>
          </cell>
          <cell r="F261">
            <v>28000</v>
          </cell>
          <cell r="G261">
            <v>12000</v>
          </cell>
          <cell r="H261">
            <v>40000</v>
          </cell>
          <cell r="I261">
            <v>60000</v>
          </cell>
          <cell r="J261">
            <v>20000</v>
          </cell>
        </row>
        <row r="262">
          <cell r="A262">
            <v>428190</v>
          </cell>
          <cell r="C262">
            <v>0</v>
          </cell>
          <cell r="D262">
            <v>428190</v>
          </cell>
          <cell r="E262" t="str">
            <v>Software Support Expenses</v>
          </cell>
          <cell r="F262">
            <v>0</v>
          </cell>
          <cell r="G262">
            <v>0</v>
          </cell>
          <cell r="H262">
            <v>0</v>
          </cell>
          <cell r="I262">
            <v>77000</v>
          </cell>
          <cell r="J262">
            <v>77000</v>
          </cell>
        </row>
        <row r="263">
          <cell r="A263">
            <v>428200</v>
          </cell>
          <cell r="C263">
            <v>0</v>
          </cell>
          <cell r="D263">
            <v>428200</v>
          </cell>
          <cell r="E263" t="str">
            <v>Bank Charges</v>
          </cell>
          <cell r="F263">
            <v>0</v>
          </cell>
          <cell r="G263">
            <v>0</v>
          </cell>
          <cell r="H263">
            <v>0</v>
          </cell>
          <cell r="I263">
            <v>0</v>
          </cell>
          <cell r="J263">
            <v>0</v>
          </cell>
        </row>
        <row r="264">
          <cell r="A264">
            <v>428220</v>
          </cell>
          <cell r="C264">
            <v>0</v>
          </cell>
          <cell r="D264">
            <v>428220</v>
          </cell>
          <cell r="E264" t="str">
            <v>Conference Fees</v>
          </cell>
          <cell r="F264">
            <v>0</v>
          </cell>
          <cell r="G264">
            <v>0</v>
          </cell>
          <cell r="H264">
            <v>0</v>
          </cell>
          <cell r="I264">
            <v>15000</v>
          </cell>
          <cell r="J264">
            <v>15000</v>
          </cell>
        </row>
        <row r="265">
          <cell r="A265">
            <v>428230</v>
          </cell>
          <cell r="C265">
            <v>0</v>
          </cell>
          <cell r="D265">
            <v>428230</v>
          </cell>
          <cell r="E265" t="str">
            <v>Leased Line EXE</v>
          </cell>
          <cell r="F265">
            <v>0</v>
          </cell>
          <cell r="G265">
            <v>0</v>
          </cell>
          <cell r="H265">
            <v>0</v>
          </cell>
          <cell r="I265">
            <v>100000</v>
          </cell>
          <cell r="J265">
            <v>100000</v>
          </cell>
        </row>
        <row r="266">
          <cell r="A266">
            <v>428240</v>
          </cell>
          <cell r="C266">
            <v>0</v>
          </cell>
          <cell r="D266">
            <v>428240</v>
          </cell>
          <cell r="E266" t="str">
            <v>Dalma Expenses</v>
          </cell>
          <cell r="F266">
            <v>0</v>
          </cell>
          <cell r="G266">
            <v>0</v>
          </cell>
          <cell r="H266">
            <v>0</v>
          </cell>
          <cell r="I266">
            <v>0</v>
          </cell>
          <cell r="J266">
            <v>0</v>
          </cell>
        </row>
        <row r="268">
          <cell r="B268">
            <v>42047082</v>
          </cell>
          <cell r="C268">
            <v>42047082</v>
          </cell>
          <cell r="E268" t="str">
            <v>Total of General Overhead Expenses</v>
          </cell>
          <cell r="F268">
            <v>748000</v>
          </cell>
          <cell r="G268">
            <v>966300</v>
          </cell>
          <cell r="H268">
            <v>1714300</v>
          </cell>
          <cell r="I268">
            <v>1917000</v>
          </cell>
          <cell r="J268">
            <v>202700</v>
          </cell>
        </row>
        <row r="270">
          <cell r="A270">
            <v>429000</v>
          </cell>
          <cell r="D270">
            <v>429000</v>
          </cell>
          <cell r="E270" t="str">
            <v>Interest</v>
          </cell>
        </row>
        <row r="271">
          <cell r="A271">
            <v>429010</v>
          </cell>
          <cell r="C271">
            <v>0</v>
          </cell>
          <cell r="D271">
            <v>429010</v>
          </cell>
          <cell r="E271" t="str">
            <v>Interest Paid and Payable</v>
          </cell>
          <cell r="F271">
            <v>0</v>
          </cell>
          <cell r="G271">
            <v>0</v>
          </cell>
          <cell r="H271">
            <v>0</v>
          </cell>
          <cell r="I271">
            <v>0</v>
          </cell>
          <cell r="J271">
            <v>0</v>
          </cell>
        </row>
        <row r="273">
          <cell r="B273">
            <v>0</v>
          </cell>
          <cell r="C273">
            <v>0</v>
          </cell>
          <cell r="E273" t="str">
            <v>Total of Interest Expenses</v>
          </cell>
          <cell r="F273">
            <v>0</v>
          </cell>
          <cell r="G273">
            <v>0</v>
          </cell>
          <cell r="H273">
            <v>0</v>
          </cell>
          <cell r="I273">
            <v>0</v>
          </cell>
          <cell r="J273">
            <v>0</v>
          </cell>
        </row>
        <row r="275">
          <cell r="A275">
            <v>430000</v>
          </cell>
          <cell r="D275">
            <v>430000</v>
          </cell>
          <cell r="E275" t="str">
            <v>Research &amp; Development</v>
          </cell>
        </row>
        <row r="276">
          <cell r="A276">
            <v>430010</v>
          </cell>
          <cell r="C276">
            <v>0</v>
          </cell>
          <cell r="D276">
            <v>430010</v>
          </cell>
          <cell r="E276" t="str">
            <v>Research &amp; Development Expenses</v>
          </cell>
          <cell r="F276">
            <v>0</v>
          </cell>
          <cell r="G276">
            <v>0</v>
          </cell>
          <cell r="H276">
            <v>0</v>
          </cell>
          <cell r="I276">
            <v>0</v>
          </cell>
          <cell r="J276">
            <v>0</v>
          </cell>
        </row>
        <row r="277">
          <cell r="A277">
            <v>430020</v>
          </cell>
          <cell r="C277">
            <v>0</v>
          </cell>
          <cell r="D277">
            <v>430020</v>
          </cell>
          <cell r="E277" t="str">
            <v>Amortisation of capitalised R &amp; D</v>
          </cell>
          <cell r="F277">
            <v>0</v>
          </cell>
          <cell r="G277">
            <v>0</v>
          </cell>
          <cell r="H277">
            <v>0</v>
          </cell>
          <cell r="I277">
            <v>0</v>
          </cell>
          <cell r="J277">
            <v>0</v>
          </cell>
        </row>
        <row r="279">
          <cell r="B279">
            <v>0</v>
          </cell>
          <cell r="C279">
            <v>0</v>
          </cell>
          <cell r="E279" t="str">
            <v>Total of Research &amp; Development</v>
          </cell>
          <cell r="F279">
            <v>0</v>
          </cell>
          <cell r="G279">
            <v>0</v>
          </cell>
          <cell r="H279">
            <v>0</v>
          </cell>
          <cell r="I279">
            <v>0</v>
          </cell>
          <cell r="J279">
            <v>0</v>
          </cell>
        </row>
        <row r="281">
          <cell r="B281">
            <v>240076280</v>
          </cell>
          <cell r="C281">
            <v>240076280</v>
          </cell>
          <cell r="E281" t="str">
            <v>Total Operating Expenses</v>
          </cell>
          <cell r="F281">
            <v>85490000</v>
          </cell>
          <cell r="G281">
            <v>123711247.59999999</v>
          </cell>
          <cell r="H281">
            <v>209201247.59999999</v>
          </cell>
          <cell r="I281">
            <v>163772704</v>
          </cell>
          <cell r="J281">
            <v>-45428543.600000001</v>
          </cell>
        </row>
        <row r="282">
          <cell r="D282" t="str">
            <v>Capital Expenditure</v>
          </cell>
        </row>
        <row r="283">
          <cell r="E283" t="str">
            <v>Fixed Assets</v>
          </cell>
        </row>
        <row r="284">
          <cell r="A284">
            <v>111000</v>
          </cell>
          <cell r="D284">
            <v>111000</v>
          </cell>
          <cell r="E284" t="str">
            <v>Plant &amp; Equipment</v>
          </cell>
        </row>
        <row r="285">
          <cell r="A285">
            <v>111010</v>
          </cell>
          <cell r="C285">
            <v>0</v>
          </cell>
          <cell r="D285">
            <v>111010</v>
          </cell>
          <cell r="E285" t="str">
            <v>Boilers  cost or GPV</v>
          </cell>
          <cell r="G285">
            <v>0</v>
          </cell>
          <cell r="H285">
            <v>0</v>
          </cell>
          <cell r="I285">
            <v>0</v>
          </cell>
          <cell r="J285">
            <v>0</v>
          </cell>
        </row>
        <row r="286">
          <cell r="A286">
            <v>111020</v>
          </cell>
          <cell r="C286">
            <v>0</v>
          </cell>
          <cell r="D286">
            <v>111020</v>
          </cell>
          <cell r="E286" t="str">
            <v>Turbine &amp; Generator  cost or G</v>
          </cell>
          <cell r="G286">
            <v>0</v>
          </cell>
          <cell r="H286">
            <v>0</v>
          </cell>
          <cell r="I286">
            <v>0</v>
          </cell>
          <cell r="J286">
            <v>0</v>
          </cell>
        </row>
        <row r="287">
          <cell r="A287">
            <v>111030</v>
          </cell>
          <cell r="C287">
            <v>0</v>
          </cell>
          <cell r="D287">
            <v>111030</v>
          </cell>
          <cell r="E287" t="str">
            <v>Distiller  cost or GPV</v>
          </cell>
          <cell r="G287">
            <v>0</v>
          </cell>
          <cell r="H287">
            <v>0</v>
          </cell>
          <cell r="I287">
            <v>0</v>
          </cell>
          <cell r="J287">
            <v>0</v>
          </cell>
        </row>
        <row r="288">
          <cell r="A288">
            <v>111040</v>
          </cell>
          <cell r="C288">
            <v>0</v>
          </cell>
          <cell r="D288">
            <v>111040</v>
          </cell>
          <cell r="E288" t="str">
            <v>HV System  cost or GPV</v>
          </cell>
          <cell r="G288">
            <v>0</v>
          </cell>
          <cell r="H288">
            <v>0</v>
          </cell>
          <cell r="I288">
            <v>0</v>
          </cell>
          <cell r="J288">
            <v>0</v>
          </cell>
        </row>
        <row r="289">
          <cell r="A289">
            <v>111041</v>
          </cell>
          <cell r="C289">
            <v>0</v>
          </cell>
          <cell r="D289">
            <v>111041</v>
          </cell>
          <cell r="E289" t="str">
            <v>33KV Systems - cost or GPV</v>
          </cell>
          <cell r="G289">
            <v>0</v>
          </cell>
          <cell r="H289">
            <v>0</v>
          </cell>
          <cell r="I289">
            <v>0</v>
          </cell>
          <cell r="J289">
            <v>0</v>
          </cell>
        </row>
        <row r="290">
          <cell r="A290">
            <v>111042</v>
          </cell>
          <cell r="C290">
            <v>0</v>
          </cell>
          <cell r="D290">
            <v>111042</v>
          </cell>
          <cell r="E290" t="str">
            <v>132 KV Systems - cost or GPV</v>
          </cell>
          <cell r="G290">
            <v>0</v>
          </cell>
          <cell r="H290">
            <v>0</v>
          </cell>
          <cell r="I290">
            <v>0</v>
          </cell>
          <cell r="J290">
            <v>0</v>
          </cell>
        </row>
        <row r="291">
          <cell r="A291">
            <v>111043</v>
          </cell>
          <cell r="C291">
            <v>0</v>
          </cell>
          <cell r="D291">
            <v>111043</v>
          </cell>
          <cell r="E291" t="str">
            <v>220 KV Systems  cost or GPV</v>
          </cell>
          <cell r="G291">
            <v>0</v>
          </cell>
          <cell r="H291">
            <v>0</v>
          </cell>
          <cell r="I291">
            <v>0</v>
          </cell>
          <cell r="J291">
            <v>0</v>
          </cell>
        </row>
        <row r="292">
          <cell r="A292">
            <v>111044</v>
          </cell>
          <cell r="C292">
            <v>0</v>
          </cell>
          <cell r="D292">
            <v>111044</v>
          </cell>
          <cell r="E292" t="str">
            <v>400 KV Systems  cost or GPV</v>
          </cell>
          <cell r="G292">
            <v>0</v>
          </cell>
          <cell r="H292">
            <v>0</v>
          </cell>
          <cell r="I292">
            <v>0</v>
          </cell>
          <cell r="J292">
            <v>0</v>
          </cell>
        </row>
        <row r="293">
          <cell r="A293">
            <v>111050</v>
          </cell>
          <cell r="C293">
            <v>0</v>
          </cell>
          <cell r="D293">
            <v>111050</v>
          </cell>
          <cell r="E293" t="str">
            <v>LV System  cost or GPV</v>
          </cell>
          <cell r="G293">
            <v>0</v>
          </cell>
          <cell r="H293">
            <v>0</v>
          </cell>
          <cell r="I293">
            <v>0</v>
          </cell>
          <cell r="J293">
            <v>0</v>
          </cell>
        </row>
        <row r="294">
          <cell r="A294">
            <v>111051</v>
          </cell>
          <cell r="C294">
            <v>0</v>
          </cell>
          <cell r="D294">
            <v>111051</v>
          </cell>
          <cell r="E294" t="str">
            <v>11KV Systems - cost or GPV</v>
          </cell>
          <cell r="G294">
            <v>0</v>
          </cell>
          <cell r="H294">
            <v>0</v>
          </cell>
          <cell r="I294">
            <v>0</v>
          </cell>
          <cell r="J294">
            <v>0</v>
          </cell>
        </row>
        <row r="295">
          <cell r="A295">
            <v>111052</v>
          </cell>
          <cell r="C295">
            <v>0</v>
          </cell>
          <cell r="D295">
            <v>111052</v>
          </cell>
          <cell r="E295" t="str">
            <v>380v Systems - cost or GPV</v>
          </cell>
          <cell r="G295">
            <v>0</v>
          </cell>
          <cell r="H295">
            <v>0</v>
          </cell>
          <cell r="I295">
            <v>0</v>
          </cell>
          <cell r="J295">
            <v>0</v>
          </cell>
        </row>
        <row r="296">
          <cell r="A296">
            <v>111053</v>
          </cell>
          <cell r="C296">
            <v>0</v>
          </cell>
          <cell r="D296">
            <v>111053</v>
          </cell>
          <cell r="E296" t="str">
            <v>220v Systems  cost or GPV</v>
          </cell>
          <cell r="G296">
            <v>0</v>
          </cell>
          <cell r="H296">
            <v>0</v>
          </cell>
          <cell r="I296">
            <v>0</v>
          </cell>
          <cell r="J296">
            <v>0</v>
          </cell>
        </row>
        <row r="297">
          <cell r="A297">
            <v>111060</v>
          </cell>
          <cell r="C297">
            <v>0</v>
          </cell>
          <cell r="D297">
            <v>111060</v>
          </cell>
          <cell r="E297" t="str">
            <v>Sea Water Pumping Station  cos</v>
          </cell>
          <cell r="G297">
            <v>0</v>
          </cell>
          <cell r="H297">
            <v>0</v>
          </cell>
          <cell r="I297">
            <v>0</v>
          </cell>
          <cell r="J297">
            <v>0</v>
          </cell>
        </row>
        <row r="298">
          <cell r="A298">
            <v>111070</v>
          </cell>
          <cell r="C298">
            <v>0</v>
          </cell>
          <cell r="D298">
            <v>111070</v>
          </cell>
          <cell r="E298" t="str">
            <v>Crude Oil System  cost or GPV</v>
          </cell>
          <cell r="G298">
            <v>0</v>
          </cell>
          <cell r="H298">
            <v>0</v>
          </cell>
          <cell r="I298">
            <v>0</v>
          </cell>
          <cell r="J298">
            <v>0</v>
          </cell>
        </row>
        <row r="299">
          <cell r="A299">
            <v>111080</v>
          </cell>
          <cell r="C299">
            <v>0</v>
          </cell>
          <cell r="D299">
            <v>111080</v>
          </cell>
          <cell r="E299" t="str">
            <v>Gas Oil System  cost or GPV</v>
          </cell>
          <cell r="G299">
            <v>0</v>
          </cell>
          <cell r="H299">
            <v>0</v>
          </cell>
          <cell r="I299">
            <v>0</v>
          </cell>
          <cell r="J299">
            <v>0</v>
          </cell>
        </row>
        <row r="300">
          <cell r="A300">
            <v>111090</v>
          </cell>
          <cell r="C300">
            <v>0</v>
          </cell>
          <cell r="D300">
            <v>111090</v>
          </cell>
          <cell r="E300" t="str">
            <v>Fuel Oil System  cost or GPV</v>
          </cell>
          <cell r="G300">
            <v>0</v>
          </cell>
          <cell r="H300">
            <v>0</v>
          </cell>
          <cell r="I300">
            <v>0</v>
          </cell>
          <cell r="J300">
            <v>0</v>
          </cell>
        </row>
        <row r="301">
          <cell r="A301">
            <v>111100</v>
          </cell>
          <cell r="C301">
            <v>0</v>
          </cell>
          <cell r="D301">
            <v>111100</v>
          </cell>
          <cell r="E301" t="str">
            <v>Fuel Gas System  cost or GPV</v>
          </cell>
          <cell r="G301">
            <v>0</v>
          </cell>
          <cell r="H301">
            <v>0</v>
          </cell>
          <cell r="I301">
            <v>0</v>
          </cell>
          <cell r="J301">
            <v>0</v>
          </cell>
        </row>
        <row r="302">
          <cell r="A302">
            <v>111110</v>
          </cell>
          <cell r="C302">
            <v>0</v>
          </cell>
          <cell r="D302">
            <v>111110</v>
          </cell>
          <cell r="E302" t="str">
            <v>Diesel Oil System  cost or GPV</v>
          </cell>
          <cell r="G302">
            <v>0</v>
          </cell>
          <cell r="H302">
            <v>0</v>
          </cell>
          <cell r="I302">
            <v>0</v>
          </cell>
          <cell r="J302">
            <v>0</v>
          </cell>
        </row>
        <row r="303">
          <cell r="A303">
            <v>111120</v>
          </cell>
          <cell r="C303">
            <v>0</v>
          </cell>
          <cell r="D303">
            <v>111120</v>
          </cell>
          <cell r="E303" t="str">
            <v>Town Water Storage Tanks  cost</v>
          </cell>
          <cell r="G303">
            <v>0</v>
          </cell>
          <cell r="H303">
            <v>0</v>
          </cell>
          <cell r="I303">
            <v>0</v>
          </cell>
          <cell r="J303">
            <v>0</v>
          </cell>
        </row>
        <row r="304">
          <cell r="A304">
            <v>111130</v>
          </cell>
          <cell r="C304">
            <v>0</v>
          </cell>
          <cell r="D304">
            <v>111130</v>
          </cell>
          <cell r="E304" t="str">
            <v>Water Treatment System  cost o</v>
          </cell>
          <cell r="G304">
            <v>0</v>
          </cell>
          <cell r="H304">
            <v>0</v>
          </cell>
          <cell r="I304">
            <v>0</v>
          </cell>
          <cell r="J304">
            <v>0</v>
          </cell>
        </row>
        <row r="305">
          <cell r="A305">
            <v>111140</v>
          </cell>
          <cell r="C305">
            <v>0</v>
          </cell>
          <cell r="D305">
            <v>111140</v>
          </cell>
          <cell r="E305" t="str">
            <v>Diesel Generators  cost or GPV</v>
          </cell>
          <cell r="G305">
            <v>0</v>
          </cell>
          <cell r="H305">
            <v>0</v>
          </cell>
          <cell r="I305">
            <v>0</v>
          </cell>
          <cell r="J305">
            <v>0</v>
          </cell>
        </row>
        <row r="306">
          <cell r="A306">
            <v>111150</v>
          </cell>
          <cell r="C306">
            <v>0</v>
          </cell>
          <cell r="D306">
            <v>111150</v>
          </cell>
          <cell r="E306" t="str">
            <v>Compressed Air Station  cost o</v>
          </cell>
          <cell r="G306">
            <v>0</v>
          </cell>
          <cell r="H306">
            <v>0</v>
          </cell>
          <cell r="I306">
            <v>0</v>
          </cell>
          <cell r="J306">
            <v>0</v>
          </cell>
        </row>
        <row r="307">
          <cell r="A307">
            <v>111160</v>
          </cell>
          <cell r="C307">
            <v>0</v>
          </cell>
          <cell r="D307">
            <v>111160</v>
          </cell>
          <cell r="E307" t="str">
            <v>Remineralisation &amp; CO2 Plant -</v>
          </cell>
          <cell r="G307">
            <v>0</v>
          </cell>
          <cell r="H307">
            <v>0</v>
          </cell>
          <cell r="I307">
            <v>0</v>
          </cell>
          <cell r="J307">
            <v>0</v>
          </cell>
        </row>
        <row r="308">
          <cell r="A308">
            <v>111170</v>
          </cell>
          <cell r="C308">
            <v>0</v>
          </cell>
          <cell r="D308">
            <v>111170</v>
          </cell>
          <cell r="E308" t="str">
            <v>Chlorination Plant  cost or GP</v>
          </cell>
          <cell r="G308">
            <v>0</v>
          </cell>
          <cell r="H308">
            <v>0</v>
          </cell>
          <cell r="I308">
            <v>0</v>
          </cell>
          <cell r="J308">
            <v>0</v>
          </cell>
        </row>
        <row r="309">
          <cell r="A309">
            <v>111180</v>
          </cell>
          <cell r="C309">
            <v>0</v>
          </cell>
          <cell r="D309">
            <v>111180</v>
          </cell>
          <cell r="E309" t="str">
            <v>Outfall System  cost or GPV</v>
          </cell>
          <cell r="G309">
            <v>0</v>
          </cell>
          <cell r="H309">
            <v>0</v>
          </cell>
          <cell r="I309">
            <v>0</v>
          </cell>
          <cell r="J309">
            <v>0</v>
          </cell>
        </row>
        <row r="310">
          <cell r="A310">
            <v>111190</v>
          </cell>
          <cell r="C310">
            <v>0</v>
          </cell>
          <cell r="D310">
            <v>111190</v>
          </cell>
          <cell r="E310" t="str">
            <v>Tools  cost or GPV</v>
          </cell>
          <cell r="G310">
            <v>0</v>
          </cell>
          <cell r="H310">
            <v>0</v>
          </cell>
          <cell r="I310">
            <v>0</v>
          </cell>
          <cell r="J310">
            <v>0</v>
          </cell>
        </row>
        <row r="311">
          <cell r="A311">
            <v>111200</v>
          </cell>
          <cell r="C311">
            <v>0</v>
          </cell>
          <cell r="D311">
            <v>111200</v>
          </cell>
          <cell r="E311" t="str">
            <v>Mobile Plant &amp; Equipment  cost</v>
          </cell>
          <cell r="G311">
            <v>0</v>
          </cell>
          <cell r="H311">
            <v>0</v>
          </cell>
          <cell r="I311">
            <v>0</v>
          </cell>
          <cell r="J311">
            <v>0</v>
          </cell>
        </row>
        <row r="312">
          <cell r="A312">
            <v>111210</v>
          </cell>
          <cell r="C312">
            <v>0</v>
          </cell>
          <cell r="D312">
            <v>111210</v>
          </cell>
          <cell r="E312" t="str">
            <v>Meters cost or GPV</v>
          </cell>
          <cell r="G312">
            <v>0</v>
          </cell>
          <cell r="H312">
            <v>0</v>
          </cell>
          <cell r="I312">
            <v>0</v>
          </cell>
          <cell r="J312">
            <v>0</v>
          </cell>
        </row>
        <row r="313">
          <cell r="A313">
            <v>111400</v>
          </cell>
          <cell r="C313">
            <v>0</v>
          </cell>
          <cell r="D313">
            <v>111400</v>
          </cell>
          <cell r="E313" t="str">
            <v>Power Transmission Facilities</v>
          </cell>
          <cell r="G313">
            <v>0</v>
          </cell>
          <cell r="H313">
            <v>0</v>
          </cell>
          <cell r="I313">
            <v>0</v>
          </cell>
          <cell r="J313">
            <v>0</v>
          </cell>
        </row>
        <row r="314">
          <cell r="A314">
            <v>111410</v>
          </cell>
          <cell r="C314">
            <v>0</v>
          </cell>
          <cell r="D314">
            <v>111410</v>
          </cell>
          <cell r="E314" t="str">
            <v>Substations  cost or GPV</v>
          </cell>
          <cell r="G314">
            <v>0</v>
          </cell>
          <cell r="H314">
            <v>0</v>
          </cell>
          <cell r="I314">
            <v>0</v>
          </cell>
          <cell r="J314">
            <v>0</v>
          </cell>
        </row>
        <row r="315">
          <cell r="A315">
            <v>111411</v>
          </cell>
          <cell r="C315">
            <v>0</v>
          </cell>
          <cell r="D315">
            <v>111411</v>
          </cell>
          <cell r="E315" t="str">
            <v>400 KV substation - cost or GP</v>
          </cell>
          <cell r="G315">
            <v>0</v>
          </cell>
          <cell r="H315">
            <v>0</v>
          </cell>
          <cell r="I315">
            <v>0</v>
          </cell>
          <cell r="J315">
            <v>0</v>
          </cell>
        </row>
        <row r="316">
          <cell r="A316">
            <v>111412</v>
          </cell>
          <cell r="C316">
            <v>0</v>
          </cell>
          <cell r="D316">
            <v>111412</v>
          </cell>
          <cell r="E316" t="str">
            <v>220 KV substation  cost or GPV</v>
          </cell>
          <cell r="G316">
            <v>0</v>
          </cell>
          <cell r="H316">
            <v>0</v>
          </cell>
          <cell r="I316">
            <v>0</v>
          </cell>
          <cell r="J316">
            <v>0</v>
          </cell>
        </row>
        <row r="317">
          <cell r="A317">
            <v>111413</v>
          </cell>
          <cell r="C317">
            <v>0</v>
          </cell>
          <cell r="D317">
            <v>111413</v>
          </cell>
          <cell r="E317" t="str">
            <v>132 KV substation  cost or GPV</v>
          </cell>
          <cell r="G317">
            <v>0</v>
          </cell>
          <cell r="H317">
            <v>0</v>
          </cell>
          <cell r="I317">
            <v>0</v>
          </cell>
          <cell r="J317">
            <v>0</v>
          </cell>
        </row>
        <row r="318">
          <cell r="A318">
            <v>111420</v>
          </cell>
          <cell r="C318">
            <v>0</v>
          </cell>
          <cell r="D318">
            <v>111420</v>
          </cell>
          <cell r="E318" t="str">
            <v>OHL  cost or GPV</v>
          </cell>
          <cell r="G318">
            <v>0</v>
          </cell>
          <cell r="H318">
            <v>0</v>
          </cell>
          <cell r="I318">
            <v>0</v>
          </cell>
          <cell r="J318">
            <v>0</v>
          </cell>
        </row>
        <row r="319">
          <cell r="A319">
            <v>111421</v>
          </cell>
          <cell r="C319">
            <v>0</v>
          </cell>
          <cell r="D319">
            <v>111421</v>
          </cell>
          <cell r="E319" t="str">
            <v>400 KV OHL  cost or GPV</v>
          </cell>
          <cell r="G319">
            <v>0</v>
          </cell>
          <cell r="H319">
            <v>0</v>
          </cell>
          <cell r="I319">
            <v>0</v>
          </cell>
          <cell r="J319">
            <v>0</v>
          </cell>
        </row>
        <row r="320">
          <cell r="A320">
            <v>111422</v>
          </cell>
          <cell r="C320">
            <v>0</v>
          </cell>
          <cell r="D320">
            <v>111422</v>
          </cell>
          <cell r="E320" t="str">
            <v>220 KV OHL  cost or GPV</v>
          </cell>
          <cell r="G320">
            <v>0</v>
          </cell>
          <cell r="H320">
            <v>0</v>
          </cell>
          <cell r="I320">
            <v>0</v>
          </cell>
          <cell r="J320">
            <v>0</v>
          </cell>
        </row>
        <row r="321">
          <cell r="A321">
            <v>111423</v>
          </cell>
          <cell r="C321">
            <v>0</v>
          </cell>
          <cell r="D321">
            <v>111423</v>
          </cell>
          <cell r="E321" t="str">
            <v>132 KV OHL  cost or GPV</v>
          </cell>
          <cell r="G321">
            <v>0</v>
          </cell>
          <cell r="H321">
            <v>0</v>
          </cell>
          <cell r="I321">
            <v>0</v>
          </cell>
          <cell r="J321">
            <v>0</v>
          </cell>
        </row>
        <row r="322">
          <cell r="A322">
            <v>111430</v>
          </cell>
          <cell r="C322">
            <v>0</v>
          </cell>
          <cell r="D322">
            <v>111430</v>
          </cell>
          <cell r="E322" t="str">
            <v>U/G Cables  cost or GPV</v>
          </cell>
          <cell r="G322">
            <v>0</v>
          </cell>
          <cell r="H322">
            <v>0</v>
          </cell>
          <cell r="I322">
            <v>0</v>
          </cell>
          <cell r="J322">
            <v>0</v>
          </cell>
        </row>
        <row r="323">
          <cell r="A323">
            <v>111431</v>
          </cell>
          <cell r="C323">
            <v>0</v>
          </cell>
          <cell r="D323">
            <v>111431</v>
          </cell>
          <cell r="E323" t="str">
            <v>U/G Cables 132 KV Oilfields  c</v>
          </cell>
          <cell r="G323">
            <v>0</v>
          </cell>
          <cell r="H323">
            <v>0</v>
          </cell>
          <cell r="I323">
            <v>0</v>
          </cell>
          <cell r="J323">
            <v>0</v>
          </cell>
        </row>
        <row r="324">
          <cell r="A324">
            <v>111432</v>
          </cell>
          <cell r="C324">
            <v>0</v>
          </cell>
          <cell r="D324">
            <v>111432</v>
          </cell>
          <cell r="E324" t="str">
            <v>U/G Cables 132 KV XLBE  cost o</v>
          </cell>
          <cell r="G324">
            <v>0</v>
          </cell>
          <cell r="H324">
            <v>0</v>
          </cell>
          <cell r="I324">
            <v>0</v>
          </cell>
          <cell r="J324">
            <v>0</v>
          </cell>
        </row>
        <row r="325">
          <cell r="A325">
            <v>111433</v>
          </cell>
          <cell r="C325">
            <v>0</v>
          </cell>
          <cell r="D325">
            <v>111433</v>
          </cell>
          <cell r="E325" t="str">
            <v>U/G Cables 220 KV - cost or GP</v>
          </cell>
          <cell r="G325">
            <v>0</v>
          </cell>
          <cell r="H325">
            <v>0</v>
          </cell>
          <cell r="I325">
            <v>0</v>
          </cell>
          <cell r="J325">
            <v>0</v>
          </cell>
        </row>
        <row r="326">
          <cell r="A326">
            <v>111500</v>
          </cell>
          <cell r="C326">
            <v>0</v>
          </cell>
          <cell r="D326">
            <v>111500</v>
          </cell>
          <cell r="E326" t="str">
            <v>Water Transmission Facilities</v>
          </cell>
          <cell r="G326">
            <v>0</v>
          </cell>
          <cell r="H326">
            <v>0</v>
          </cell>
          <cell r="I326">
            <v>0</v>
          </cell>
          <cell r="J326">
            <v>0</v>
          </cell>
        </row>
        <row r="327">
          <cell r="A327">
            <v>111510</v>
          </cell>
          <cell r="C327">
            <v>0</v>
          </cell>
          <cell r="D327">
            <v>111510</v>
          </cell>
          <cell r="E327" t="str">
            <v>Pumping stations  cost or GPV</v>
          </cell>
          <cell r="G327">
            <v>0</v>
          </cell>
          <cell r="H327">
            <v>0</v>
          </cell>
          <cell r="I327">
            <v>0</v>
          </cell>
          <cell r="J327">
            <v>0</v>
          </cell>
        </row>
        <row r="328">
          <cell r="A328">
            <v>111511</v>
          </cell>
          <cell r="C328">
            <v>0</v>
          </cell>
          <cell r="D328">
            <v>111511</v>
          </cell>
          <cell r="E328" t="str">
            <v>Pumping stations elec/mechl -</v>
          </cell>
          <cell r="G328">
            <v>0</v>
          </cell>
          <cell r="H328">
            <v>0</v>
          </cell>
          <cell r="I328">
            <v>0</v>
          </cell>
          <cell r="J328">
            <v>0</v>
          </cell>
        </row>
        <row r="329">
          <cell r="A329">
            <v>111512</v>
          </cell>
          <cell r="C329">
            <v>0</v>
          </cell>
          <cell r="D329">
            <v>111512</v>
          </cell>
          <cell r="E329" t="str">
            <v>Pumping stations civil - cost</v>
          </cell>
          <cell r="G329">
            <v>0</v>
          </cell>
          <cell r="H329">
            <v>0</v>
          </cell>
          <cell r="I329">
            <v>0</v>
          </cell>
          <cell r="J329">
            <v>0</v>
          </cell>
        </row>
        <row r="330">
          <cell r="A330">
            <v>111520</v>
          </cell>
          <cell r="C330">
            <v>0</v>
          </cell>
          <cell r="D330">
            <v>111520</v>
          </cell>
          <cell r="E330" t="str">
            <v>Pipelines  cost or GPV</v>
          </cell>
          <cell r="G330">
            <v>0</v>
          </cell>
          <cell r="H330">
            <v>0</v>
          </cell>
          <cell r="I330">
            <v>0</v>
          </cell>
          <cell r="J330">
            <v>0</v>
          </cell>
        </row>
        <row r="331">
          <cell r="A331">
            <v>111521</v>
          </cell>
          <cell r="C331">
            <v>0</v>
          </cell>
          <cell r="D331">
            <v>111521</v>
          </cell>
          <cell r="E331" t="str">
            <v>1200CS Pipelines - cost or GPV</v>
          </cell>
          <cell r="G331">
            <v>0</v>
          </cell>
          <cell r="H331">
            <v>0</v>
          </cell>
          <cell r="I331">
            <v>0</v>
          </cell>
          <cell r="J331">
            <v>0</v>
          </cell>
        </row>
        <row r="332">
          <cell r="A332">
            <v>111522</v>
          </cell>
          <cell r="C332">
            <v>0</v>
          </cell>
          <cell r="D332">
            <v>111522</v>
          </cell>
          <cell r="E332" t="str">
            <v>1200DI Pipelines - cost or GPV</v>
          </cell>
          <cell r="G332">
            <v>0</v>
          </cell>
          <cell r="H332">
            <v>0</v>
          </cell>
          <cell r="I332">
            <v>0</v>
          </cell>
          <cell r="J332">
            <v>0</v>
          </cell>
        </row>
        <row r="333">
          <cell r="A333">
            <v>111523</v>
          </cell>
          <cell r="C333">
            <v>0</v>
          </cell>
          <cell r="D333">
            <v>111523</v>
          </cell>
          <cell r="E333" t="str">
            <v>900CS Pipelines - cost or GPV</v>
          </cell>
          <cell r="G333">
            <v>0</v>
          </cell>
          <cell r="H333">
            <v>0</v>
          </cell>
          <cell r="I333">
            <v>0</v>
          </cell>
          <cell r="J333">
            <v>0</v>
          </cell>
        </row>
        <row r="334">
          <cell r="A334">
            <v>111524</v>
          </cell>
          <cell r="C334">
            <v>0</v>
          </cell>
          <cell r="D334">
            <v>111524</v>
          </cell>
          <cell r="E334" t="str">
            <v>800GRP Pipelines - cost or GPV</v>
          </cell>
          <cell r="G334">
            <v>0</v>
          </cell>
          <cell r="H334">
            <v>0</v>
          </cell>
          <cell r="I334">
            <v>0</v>
          </cell>
          <cell r="J334">
            <v>0</v>
          </cell>
        </row>
        <row r="335">
          <cell r="A335">
            <v>111525</v>
          </cell>
          <cell r="C335">
            <v>0</v>
          </cell>
          <cell r="D335">
            <v>111525</v>
          </cell>
          <cell r="E335" t="str">
            <v>600DI Pipelines - cost or GPV</v>
          </cell>
          <cell r="G335">
            <v>0</v>
          </cell>
          <cell r="H335">
            <v>0</v>
          </cell>
          <cell r="I335">
            <v>0</v>
          </cell>
          <cell r="J335">
            <v>0</v>
          </cell>
        </row>
        <row r="336">
          <cell r="A336">
            <v>111526</v>
          </cell>
          <cell r="C336">
            <v>0</v>
          </cell>
          <cell r="D336">
            <v>111526</v>
          </cell>
          <cell r="E336" t="str">
            <v>Capitalised valves  cost or GP</v>
          </cell>
          <cell r="G336">
            <v>0</v>
          </cell>
          <cell r="H336">
            <v>0</v>
          </cell>
          <cell r="I336">
            <v>0</v>
          </cell>
          <cell r="J336">
            <v>0</v>
          </cell>
        </row>
        <row r="337">
          <cell r="A337">
            <v>111600</v>
          </cell>
          <cell r="C337">
            <v>0</v>
          </cell>
          <cell r="D337">
            <v>111600</v>
          </cell>
          <cell r="E337" t="str">
            <v>Network Management Facilities</v>
          </cell>
          <cell r="G337">
            <v>0</v>
          </cell>
          <cell r="H337">
            <v>0</v>
          </cell>
          <cell r="I337">
            <v>0</v>
          </cell>
          <cell r="J337">
            <v>0</v>
          </cell>
        </row>
        <row r="338">
          <cell r="A338">
            <v>111610</v>
          </cell>
          <cell r="C338">
            <v>0</v>
          </cell>
          <cell r="D338">
            <v>111610</v>
          </cell>
          <cell r="E338" t="str">
            <v>Network Management - cost or G</v>
          </cell>
          <cell r="G338">
            <v>0</v>
          </cell>
          <cell r="H338">
            <v>0</v>
          </cell>
          <cell r="I338">
            <v>0</v>
          </cell>
          <cell r="J338">
            <v>0</v>
          </cell>
        </row>
        <row r="339">
          <cell r="A339">
            <v>111611</v>
          </cell>
          <cell r="C339">
            <v>0</v>
          </cell>
          <cell r="D339">
            <v>111611</v>
          </cell>
          <cell r="E339" t="str">
            <v>Network Control Centre - cost</v>
          </cell>
          <cell r="G339">
            <v>0</v>
          </cell>
          <cell r="H339">
            <v>0</v>
          </cell>
          <cell r="I339">
            <v>0</v>
          </cell>
          <cell r="J339">
            <v>0</v>
          </cell>
        </row>
        <row r="340">
          <cell r="A340">
            <v>111612</v>
          </cell>
          <cell r="C340">
            <v>0</v>
          </cell>
          <cell r="D340">
            <v>111612</v>
          </cell>
          <cell r="E340" t="str">
            <v>Telecommunications System  cos</v>
          </cell>
          <cell r="G340">
            <v>0</v>
          </cell>
          <cell r="H340">
            <v>0</v>
          </cell>
          <cell r="I340">
            <v>0</v>
          </cell>
          <cell r="J340">
            <v>0</v>
          </cell>
        </row>
        <row r="341">
          <cell r="A341">
            <v>111613</v>
          </cell>
          <cell r="C341">
            <v>0</v>
          </cell>
          <cell r="D341">
            <v>111613</v>
          </cell>
          <cell r="E341" t="str">
            <v>Telecontrol System  cost or GP</v>
          </cell>
          <cell r="G341">
            <v>0</v>
          </cell>
          <cell r="H341">
            <v>0</v>
          </cell>
          <cell r="I341">
            <v>0</v>
          </cell>
          <cell r="J341">
            <v>0</v>
          </cell>
        </row>
        <row r="342">
          <cell r="A342">
            <v>111710</v>
          </cell>
          <cell r="C342">
            <v>0</v>
          </cell>
          <cell r="D342">
            <v>111710</v>
          </cell>
          <cell r="E342" t="str">
            <v>Plant Spares</v>
          </cell>
          <cell r="G342">
            <v>0</v>
          </cell>
          <cell r="H342">
            <v>0</v>
          </cell>
          <cell r="I342">
            <v>0</v>
          </cell>
          <cell r="J342">
            <v>0</v>
          </cell>
        </row>
        <row r="343">
          <cell r="A343">
            <v>111711</v>
          </cell>
          <cell r="C343">
            <v>0</v>
          </cell>
          <cell r="D343">
            <v>111711</v>
          </cell>
          <cell r="E343" t="str">
            <v>Plant Spares  cost</v>
          </cell>
          <cell r="F343">
            <v>4843000</v>
          </cell>
          <cell r="G343">
            <v>16357000</v>
          </cell>
          <cell r="H343">
            <v>21200000</v>
          </cell>
          <cell r="I343">
            <v>9799000</v>
          </cell>
          <cell r="J343">
            <v>-11401000</v>
          </cell>
        </row>
        <row r="344">
          <cell r="A344">
            <v>111712</v>
          </cell>
          <cell r="C344">
            <v>0</v>
          </cell>
          <cell r="D344">
            <v>111712</v>
          </cell>
          <cell r="E344" t="str">
            <v>Provision for Obsolete Plant S</v>
          </cell>
          <cell r="G344">
            <v>0</v>
          </cell>
          <cell r="H344">
            <v>0</v>
          </cell>
          <cell r="I344">
            <v>0</v>
          </cell>
          <cell r="J344">
            <v>0</v>
          </cell>
        </row>
        <row r="345">
          <cell r="A345">
            <v>111713</v>
          </cell>
          <cell r="C345">
            <v>0</v>
          </cell>
          <cell r="D345">
            <v>111713</v>
          </cell>
          <cell r="E345" t="str">
            <v>Provision for Damaged Plant Sp</v>
          </cell>
          <cell r="G345">
            <v>0</v>
          </cell>
          <cell r="H345">
            <v>0</v>
          </cell>
          <cell r="I345">
            <v>0</v>
          </cell>
          <cell r="J345">
            <v>0</v>
          </cell>
        </row>
        <row r="346">
          <cell r="A346">
            <v>111714</v>
          </cell>
          <cell r="C346">
            <v>0</v>
          </cell>
          <cell r="D346">
            <v>111714</v>
          </cell>
          <cell r="E346" t="str">
            <v>Provision for Plant Spares no</v>
          </cell>
          <cell r="G346">
            <v>0</v>
          </cell>
          <cell r="H346">
            <v>0</v>
          </cell>
          <cell r="I346">
            <v>0</v>
          </cell>
          <cell r="J346">
            <v>0</v>
          </cell>
        </row>
        <row r="347">
          <cell r="A347">
            <v>111715</v>
          </cell>
          <cell r="C347">
            <v>0</v>
          </cell>
          <cell r="D347">
            <v>111715</v>
          </cell>
          <cell r="E347" t="str">
            <v>General Provision for Plant Sp</v>
          </cell>
          <cell r="G347">
            <v>0</v>
          </cell>
          <cell r="H347">
            <v>0</v>
          </cell>
          <cell r="I347">
            <v>0</v>
          </cell>
          <cell r="J347">
            <v>0</v>
          </cell>
        </row>
        <row r="349">
          <cell r="B349">
            <v>0</v>
          </cell>
          <cell r="C349">
            <v>0</v>
          </cell>
          <cell r="E349" t="str">
            <v>Total For Plant &amp; Equipment</v>
          </cell>
          <cell r="F349">
            <v>4843000</v>
          </cell>
          <cell r="G349">
            <v>16357000</v>
          </cell>
          <cell r="H349">
            <v>21200000</v>
          </cell>
          <cell r="I349">
            <v>9799000</v>
          </cell>
          <cell r="J349">
            <v>-11401000</v>
          </cell>
        </row>
        <row r="351">
          <cell r="A351">
            <v>112000</v>
          </cell>
          <cell r="D351">
            <v>112000</v>
          </cell>
          <cell r="E351" t="str">
            <v>Land and Buildings  cost or GP</v>
          </cell>
        </row>
        <row r="352">
          <cell r="A352">
            <v>112010</v>
          </cell>
          <cell r="C352">
            <v>0</v>
          </cell>
          <cell r="D352">
            <v>112010</v>
          </cell>
          <cell r="E352" t="str">
            <v>Leasehold Land  cost or GPV</v>
          </cell>
          <cell r="G352">
            <v>0</v>
          </cell>
          <cell r="H352">
            <v>0</v>
          </cell>
          <cell r="I352">
            <v>0</v>
          </cell>
          <cell r="J352">
            <v>0</v>
          </cell>
        </row>
        <row r="353">
          <cell r="A353">
            <v>112020</v>
          </cell>
          <cell r="C353">
            <v>0</v>
          </cell>
          <cell r="D353">
            <v>112020</v>
          </cell>
          <cell r="E353" t="str">
            <v>Process buildings  cost or GPV</v>
          </cell>
          <cell r="G353">
            <v>0</v>
          </cell>
          <cell r="H353">
            <v>0</v>
          </cell>
          <cell r="I353">
            <v>0</v>
          </cell>
          <cell r="J353">
            <v>0</v>
          </cell>
        </row>
        <row r="354">
          <cell r="A354">
            <v>112030</v>
          </cell>
          <cell r="C354">
            <v>0</v>
          </cell>
          <cell r="D354">
            <v>112030</v>
          </cell>
          <cell r="E354" t="str">
            <v>Non-Process buildings  cost or</v>
          </cell>
          <cell r="F354">
            <v>18000</v>
          </cell>
          <cell r="H354">
            <v>18000</v>
          </cell>
          <cell r="I354">
            <v>0</v>
          </cell>
          <cell r="J354">
            <v>-18000</v>
          </cell>
        </row>
        <row r="356">
          <cell r="B356">
            <v>0</v>
          </cell>
          <cell r="C356">
            <v>0</v>
          </cell>
          <cell r="E356" t="str">
            <v>Total for Land &amp; Building</v>
          </cell>
          <cell r="F356">
            <v>18000</v>
          </cell>
          <cell r="G356">
            <v>0</v>
          </cell>
          <cell r="H356">
            <v>18000</v>
          </cell>
          <cell r="I356">
            <v>0</v>
          </cell>
          <cell r="J356">
            <v>-18000</v>
          </cell>
        </row>
        <row r="358">
          <cell r="A358">
            <v>113000</v>
          </cell>
          <cell r="D358">
            <v>113000</v>
          </cell>
          <cell r="E358" t="str">
            <v>Motor Vehicles  cost or GPV</v>
          </cell>
        </row>
        <row r="359">
          <cell r="A359">
            <v>113010</v>
          </cell>
          <cell r="B359">
            <v>500000</v>
          </cell>
          <cell r="C359">
            <v>500000</v>
          </cell>
          <cell r="D359">
            <v>113010</v>
          </cell>
          <cell r="E359" t="str">
            <v>Passenger Vehicles  cost or GP</v>
          </cell>
          <cell r="F359">
            <v>0</v>
          </cell>
          <cell r="G359">
            <v>0</v>
          </cell>
          <cell r="H359">
            <v>0</v>
          </cell>
          <cell r="I359">
            <v>0</v>
          </cell>
          <cell r="J359">
            <v>0</v>
          </cell>
        </row>
        <row r="360">
          <cell r="A360">
            <v>113020</v>
          </cell>
          <cell r="C360">
            <v>0</v>
          </cell>
          <cell r="D360">
            <v>113020</v>
          </cell>
          <cell r="E360" t="str">
            <v>Commercial Vehicles  cost or G</v>
          </cell>
          <cell r="F360">
            <v>0</v>
          </cell>
          <cell r="G360">
            <v>0</v>
          </cell>
          <cell r="H360">
            <v>0</v>
          </cell>
          <cell r="I360">
            <v>0</v>
          </cell>
          <cell r="J360">
            <v>0</v>
          </cell>
        </row>
        <row r="362">
          <cell r="B362">
            <v>500000</v>
          </cell>
          <cell r="C362">
            <v>500000</v>
          </cell>
          <cell r="E362" t="str">
            <v>Total For Motor Vehicles</v>
          </cell>
          <cell r="F362">
            <v>0</v>
          </cell>
          <cell r="G362">
            <v>0</v>
          </cell>
          <cell r="H362">
            <v>0</v>
          </cell>
          <cell r="I362">
            <v>0</v>
          </cell>
          <cell r="J362">
            <v>0</v>
          </cell>
        </row>
        <row r="363">
          <cell r="G363">
            <v>0</v>
          </cell>
        </row>
        <row r="364">
          <cell r="A364">
            <v>114000</v>
          </cell>
          <cell r="D364">
            <v>114000</v>
          </cell>
          <cell r="E364" t="str">
            <v>IT and Comms  cost or GPV</v>
          </cell>
          <cell r="G364">
            <v>0</v>
          </cell>
        </row>
        <row r="365">
          <cell r="A365">
            <v>114010</v>
          </cell>
          <cell r="B365">
            <v>0</v>
          </cell>
          <cell r="C365">
            <v>0</v>
          </cell>
          <cell r="D365">
            <v>114010</v>
          </cell>
          <cell r="E365" t="str">
            <v>Computer Equipt  cost or GPV</v>
          </cell>
          <cell r="F365">
            <v>25000</v>
          </cell>
          <cell r="G365">
            <v>-25000</v>
          </cell>
          <cell r="H365">
            <v>0</v>
          </cell>
          <cell r="I365">
            <v>550000</v>
          </cell>
          <cell r="J365">
            <v>550000</v>
          </cell>
        </row>
        <row r="366">
          <cell r="A366">
            <v>114020</v>
          </cell>
          <cell r="B366">
            <v>0</v>
          </cell>
          <cell r="C366">
            <v>0</v>
          </cell>
          <cell r="D366">
            <v>114020</v>
          </cell>
          <cell r="E366" t="str">
            <v>Computer Software  cost or GPV</v>
          </cell>
          <cell r="G366">
            <v>0</v>
          </cell>
          <cell r="H366">
            <v>0</v>
          </cell>
          <cell r="I366">
            <v>460000</v>
          </cell>
          <cell r="J366">
            <v>460000</v>
          </cell>
        </row>
        <row r="367">
          <cell r="A367">
            <v>114030</v>
          </cell>
          <cell r="B367">
            <v>0</v>
          </cell>
          <cell r="C367">
            <v>0</v>
          </cell>
          <cell r="D367">
            <v>114030</v>
          </cell>
          <cell r="E367" t="str">
            <v>IT Network Infrastructure  cos</v>
          </cell>
          <cell r="G367">
            <v>0</v>
          </cell>
          <cell r="H367">
            <v>0</v>
          </cell>
          <cell r="I367">
            <v>150000</v>
          </cell>
          <cell r="J367">
            <v>150000</v>
          </cell>
        </row>
        <row r="368">
          <cell r="A368">
            <v>114040</v>
          </cell>
          <cell r="B368">
            <v>0</v>
          </cell>
          <cell r="C368">
            <v>0</v>
          </cell>
          <cell r="D368">
            <v>114040</v>
          </cell>
          <cell r="E368" t="str">
            <v>Radios  cost or GPV</v>
          </cell>
          <cell r="G368">
            <v>0</v>
          </cell>
          <cell r="H368">
            <v>0</v>
          </cell>
          <cell r="I368">
            <v>0</v>
          </cell>
          <cell r="J368">
            <v>0</v>
          </cell>
        </row>
        <row r="369">
          <cell r="A369">
            <v>114050</v>
          </cell>
          <cell r="B369">
            <v>255000</v>
          </cell>
          <cell r="C369">
            <v>255000</v>
          </cell>
          <cell r="D369">
            <v>114050</v>
          </cell>
          <cell r="E369" t="str">
            <v>Telecoms  cost or GPV</v>
          </cell>
          <cell r="G369">
            <v>255000</v>
          </cell>
          <cell r="H369">
            <v>255000</v>
          </cell>
          <cell r="I369">
            <v>0</v>
          </cell>
          <cell r="J369">
            <v>-255000</v>
          </cell>
        </row>
        <row r="370">
          <cell r="A370">
            <v>114060</v>
          </cell>
          <cell r="B370">
            <v>0</v>
          </cell>
          <cell r="C370">
            <v>0</v>
          </cell>
          <cell r="D370">
            <v>114060</v>
          </cell>
          <cell r="E370" t="str">
            <v>Security Systems - cost or GPV</v>
          </cell>
          <cell r="G370">
            <v>0</v>
          </cell>
          <cell r="H370">
            <v>0</v>
          </cell>
          <cell r="I370">
            <v>0</v>
          </cell>
          <cell r="J370">
            <v>0</v>
          </cell>
        </row>
        <row r="372">
          <cell r="B372">
            <v>255000</v>
          </cell>
          <cell r="C372">
            <v>255000</v>
          </cell>
          <cell r="E372" t="str">
            <v>Total For IT &amp; Computers</v>
          </cell>
          <cell r="F372">
            <v>25000</v>
          </cell>
          <cell r="G372">
            <v>230000</v>
          </cell>
          <cell r="H372">
            <v>255000</v>
          </cell>
          <cell r="I372">
            <v>1160000</v>
          </cell>
          <cell r="J372">
            <v>905000</v>
          </cell>
        </row>
        <row r="374">
          <cell r="A374">
            <v>115000</v>
          </cell>
          <cell r="D374">
            <v>115000</v>
          </cell>
          <cell r="E374" t="str">
            <v>Furniture &amp; Office equiment co</v>
          </cell>
        </row>
        <row r="375">
          <cell r="A375">
            <v>115010</v>
          </cell>
          <cell r="B375">
            <v>590000</v>
          </cell>
          <cell r="C375">
            <v>590000</v>
          </cell>
          <cell r="D375">
            <v>115010</v>
          </cell>
          <cell r="E375" t="str">
            <v>Furniture &amp; Fittings  cost or</v>
          </cell>
          <cell r="F375">
            <v>508000</v>
          </cell>
          <cell r="G375">
            <v>192000</v>
          </cell>
          <cell r="H375">
            <v>700000</v>
          </cell>
          <cell r="I375">
            <v>127000</v>
          </cell>
          <cell r="J375">
            <v>-573000</v>
          </cell>
        </row>
        <row r="376">
          <cell r="A376">
            <v>115020</v>
          </cell>
          <cell r="B376">
            <v>0</v>
          </cell>
          <cell r="C376">
            <v>0</v>
          </cell>
          <cell r="D376">
            <v>115020</v>
          </cell>
          <cell r="E376" t="str">
            <v>Office equipment cost or GPV</v>
          </cell>
          <cell r="F376">
            <v>15000</v>
          </cell>
          <cell r="G376">
            <v>15000</v>
          </cell>
          <cell r="H376">
            <v>30000</v>
          </cell>
          <cell r="I376">
            <v>65000</v>
          </cell>
          <cell r="J376">
            <v>35000</v>
          </cell>
        </row>
        <row r="377">
          <cell r="A377">
            <v>115500</v>
          </cell>
          <cell r="B377">
            <v>0</v>
          </cell>
          <cell r="C377">
            <v>0</v>
          </cell>
          <cell r="D377">
            <v>115500</v>
          </cell>
          <cell r="E377" t="str">
            <v>ADWEA Club Equipment- cost or</v>
          </cell>
          <cell r="G377">
            <v>0</v>
          </cell>
          <cell r="H377">
            <v>0</v>
          </cell>
          <cell r="I377">
            <v>0</v>
          </cell>
          <cell r="J377">
            <v>0</v>
          </cell>
        </row>
        <row r="378">
          <cell r="A378">
            <v>115510</v>
          </cell>
          <cell r="B378">
            <v>0</v>
          </cell>
          <cell r="C378">
            <v>0</v>
          </cell>
          <cell r="D378">
            <v>115510</v>
          </cell>
          <cell r="E378" t="str">
            <v>Swimming Pool Equipment- cost</v>
          </cell>
          <cell r="G378">
            <v>0</v>
          </cell>
          <cell r="H378">
            <v>0</v>
          </cell>
          <cell r="I378">
            <v>0</v>
          </cell>
          <cell r="J378">
            <v>0</v>
          </cell>
        </row>
        <row r="379">
          <cell r="A379">
            <v>115520</v>
          </cell>
          <cell r="B379">
            <v>0</v>
          </cell>
          <cell r="C379">
            <v>0</v>
          </cell>
          <cell r="D379">
            <v>115520</v>
          </cell>
          <cell r="E379" t="str">
            <v>GYM Equipment - cost or GPV</v>
          </cell>
          <cell r="G379">
            <v>0</v>
          </cell>
          <cell r="H379">
            <v>0</v>
          </cell>
          <cell r="I379">
            <v>0</v>
          </cell>
          <cell r="J379">
            <v>0</v>
          </cell>
        </row>
        <row r="380">
          <cell r="A380">
            <v>115530</v>
          </cell>
          <cell r="B380">
            <v>0</v>
          </cell>
          <cell r="C380">
            <v>0</v>
          </cell>
          <cell r="D380">
            <v>115530</v>
          </cell>
          <cell r="E380" t="str">
            <v>SPA Equipment- cost or GPV</v>
          </cell>
          <cell r="G380">
            <v>0</v>
          </cell>
          <cell r="H380">
            <v>0</v>
          </cell>
          <cell r="I380">
            <v>0</v>
          </cell>
          <cell r="J380">
            <v>0</v>
          </cell>
        </row>
        <row r="381">
          <cell r="A381">
            <v>115540</v>
          </cell>
          <cell r="B381">
            <v>0</v>
          </cell>
          <cell r="C381">
            <v>0</v>
          </cell>
          <cell r="D381">
            <v>115540</v>
          </cell>
          <cell r="E381" t="str">
            <v>Stadium Equipment- cost or GPV</v>
          </cell>
          <cell r="G381">
            <v>0</v>
          </cell>
          <cell r="H381">
            <v>0</v>
          </cell>
          <cell r="I381">
            <v>0</v>
          </cell>
          <cell r="J381">
            <v>0</v>
          </cell>
        </row>
        <row r="382">
          <cell r="A382">
            <v>115550</v>
          </cell>
          <cell r="B382">
            <v>0</v>
          </cell>
          <cell r="C382">
            <v>0</v>
          </cell>
          <cell r="D382">
            <v>115550</v>
          </cell>
          <cell r="E382" t="str">
            <v>Other equipment- cost or GPV</v>
          </cell>
          <cell r="G382">
            <v>0</v>
          </cell>
          <cell r="H382">
            <v>0</v>
          </cell>
          <cell r="I382">
            <v>0</v>
          </cell>
          <cell r="J382">
            <v>0</v>
          </cell>
        </row>
        <row r="384">
          <cell r="B384">
            <v>590000</v>
          </cell>
          <cell r="C384">
            <v>590000</v>
          </cell>
          <cell r="E384" t="str">
            <v>Total For Furniture &amp; Office Equip.</v>
          </cell>
          <cell r="F384">
            <v>523000</v>
          </cell>
          <cell r="G384">
            <v>207000</v>
          </cell>
          <cell r="H384">
            <v>730000</v>
          </cell>
          <cell r="I384">
            <v>192000</v>
          </cell>
          <cell r="J384">
            <v>-538000</v>
          </cell>
        </row>
        <row r="386">
          <cell r="A386">
            <v>116000</v>
          </cell>
          <cell r="D386">
            <v>116000</v>
          </cell>
          <cell r="E386" t="str">
            <v>Capital Work in Progress</v>
          </cell>
        </row>
        <row r="387">
          <cell r="A387">
            <v>116010</v>
          </cell>
          <cell r="B387">
            <v>0</v>
          </cell>
          <cell r="C387">
            <v>0</v>
          </cell>
          <cell r="D387">
            <v>116010</v>
          </cell>
          <cell r="E387" t="str">
            <v>Capital Work in Progress</v>
          </cell>
          <cell r="G387">
            <v>0</v>
          </cell>
          <cell r="H387">
            <v>0</v>
          </cell>
          <cell r="I387">
            <v>0</v>
          </cell>
          <cell r="J387">
            <v>0</v>
          </cell>
        </row>
        <row r="389">
          <cell r="B389">
            <v>0</v>
          </cell>
          <cell r="C389">
            <v>0</v>
          </cell>
          <cell r="E389" t="str">
            <v>Total For Work In Progress</v>
          </cell>
          <cell r="F389">
            <v>0</v>
          </cell>
          <cell r="G389">
            <v>0</v>
          </cell>
          <cell r="H389">
            <v>0</v>
          </cell>
          <cell r="I389">
            <v>0</v>
          </cell>
          <cell r="J389">
            <v>0</v>
          </cell>
        </row>
        <row r="391">
          <cell r="A391">
            <v>118000</v>
          </cell>
          <cell r="D391">
            <v>118000</v>
          </cell>
          <cell r="E391" t="str">
            <v>Laboratories</v>
          </cell>
        </row>
        <row r="392">
          <cell r="A392">
            <v>118010</v>
          </cell>
          <cell r="B392">
            <v>0</v>
          </cell>
          <cell r="C392">
            <v>0</v>
          </cell>
          <cell r="D392">
            <v>118010</v>
          </cell>
          <cell r="E392" t="str">
            <v>Haydraulic Lab</v>
          </cell>
          <cell r="G392">
            <v>0</v>
          </cell>
          <cell r="H392">
            <v>0</v>
          </cell>
          <cell r="I392">
            <v>0</v>
          </cell>
          <cell r="J392">
            <v>0</v>
          </cell>
        </row>
        <row r="393">
          <cell r="A393">
            <v>118020</v>
          </cell>
          <cell r="B393">
            <v>0</v>
          </cell>
          <cell r="C393">
            <v>0</v>
          </cell>
          <cell r="D393">
            <v>118020</v>
          </cell>
          <cell r="E393" t="str">
            <v>Solar Plant</v>
          </cell>
          <cell r="G393">
            <v>0</v>
          </cell>
          <cell r="H393">
            <v>0</v>
          </cell>
          <cell r="I393">
            <v>0</v>
          </cell>
          <cell r="J393">
            <v>0</v>
          </cell>
        </row>
        <row r="394">
          <cell r="A394">
            <v>118030</v>
          </cell>
          <cell r="B394">
            <v>0</v>
          </cell>
          <cell r="C394">
            <v>0</v>
          </cell>
          <cell r="D394">
            <v>118030</v>
          </cell>
          <cell r="E394" t="str">
            <v>Materials testing Lab</v>
          </cell>
          <cell r="G394">
            <v>0</v>
          </cell>
          <cell r="H394">
            <v>0</v>
          </cell>
          <cell r="I394">
            <v>0</v>
          </cell>
          <cell r="J394">
            <v>0</v>
          </cell>
        </row>
        <row r="395">
          <cell r="A395">
            <v>118040</v>
          </cell>
          <cell r="B395">
            <v>0</v>
          </cell>
          <cell r="C395">
            <v>0</v>
          </cell>
          <cell r="D395">
            <v>118040</v>
          </cell>
          <cell r="E395" t="str">
            <v>Training center umm al nar</v>
          </cell>
          <cell r="G395">
            <v>0</v>
          </cell>
          <cell r="H395">
            <v>0</v>
          </cell>
          <cell r="I395">
            <v>0</v>
          </cell>
          <cell r="J395">
            <v>0</v>
          </cell>
        </row>
        <row r="396">
          <cell r="A396">
            <v>118050</v>
          </cell>
          <cell r="B396">
            <v>0</v>
          </cell>
          <cell r="C396">
            <v>0</v>
          </cell>
          <cell r="D396">
            <v>118050</v>
          </cell>
          <cell r="E396" t="str">
            <v>Elecrical Power Research Lab</v>
          </cell>
          <cell r="G396">
            <v>0</v>
          </cell>
          <cell r="H396">
            <v>0</v>
          </cell>
          <cell r="I396">
            <v>0</v>
          </cell>
          <cell r="J396">
            <v>0</v>
          </cell>
        </row>
        <row r="397">
          <cell r="A397">
            <v>118060</v>
          </cell>
          <cell r="B397">
            <v>0</v>
          </cell>
          <cell r="C397">
            <v>0</v>
          </cell>
          <cell r="D397">
            <v>118060</v>
          </cell>
          <cell r="E397" t="str">
            <v>Central Lab</v>
          </cell>
          <cell r="G397">
            <v>0</v>
          </cell>
          <cell r="H397">
            <v>0</v>
          </cell>
          <cell r="I397">
            <v>0</v>
          </cell>
          <cell r="J397">
            <v>0</v>
          </cell>
        </row>
        <row r="399">
          <cell r="B399">
            <v>0</v>
          </cell>
          <cell r="C399">
            <v>0</v>
          </cell>
          <cell r="E399" t="str">
            <v>Total For Laboriatories</v>
          </cell>
          <cell r="F399">
            <v>0</v>
          </cell>
          <cell r="G399">
            <v>0</v>
          </cell>
          <cell r="H399">
            <v>0</v>
          </cell>
          <cell r="I399">
            <v>0</v>
          </cell>
          <cell r="J399">
            <v>0</v>
          </cell>
        </row>
        <row r="401">
          <cell r="A401">
            <v>120000</v>
          </cell>
          <cell r="D401">
            <v>120000</v>
          </cell>
          <cell r="E401" t="str">
            <v>Intangible Assets - cost or GP</v>
          </cell>
        </row>
        <row r="402">
          <cell r="A402">
            <v>121000</v>
          </cell>
          <cell r="B402">
            <v>0</v>
          </cell>
          <cell r="C402">
            <v>0</v>
          </cell>
          <cell r="D402">
            <v>121000</v>
          </cell>
          <cell r="E402" t="str">
            <v>Intangible Assets - cost or GP</v>
          </cell>
          <cell r="G402">
            <v>0</v>
          </cell>
          <cell r="H402">
            <v>0</v>
          </cell>
          <cell r="I402">
            <v>0</v>
          </cell>
          <cell r="J402">
            <v>0</v>
          </cell>
        </row>
        <row r="403">
          <cell r="A403">
            <v>121010</v>
          </cell>
          <cell r="B403">
            <v>0</v>
          </cell>
          <cell r="C403">
            <v>0</v>
          </cell>
          <cell r="D403">
            <v>121010</v>
          </cell>
          <cell r="E403" t="str">
            <v>Intangible Assets  cost or GPV</v>
          </cell>
          <cell r="G403">
            <v>0</v>
          </cell>
          <cell r="H403">
            <v>0</v>
          </cell>
          <cell r="I403">
            <v>0</v>
          </cell>
          <cell r="J403">
            <v>0</v>
          </cell>
        </row>
        <row r="404">
          <cell r="A404">
            <v>121020</v>
          </cell>
          <cell r="B404">
            <v>0</v>
          </cell>
          <cell r="C404">
            <v>0</v>
          </cell>
          <cell r="D404">
            <v>121020</v>
          </cell>
          <cell r="E404" t="str">
            <v>Capitalised R&amp;D  cost or GPV</v>
          </cell>
          <cell r="G404">
            <v>0</v>
          </cell>
          <cell r="H404">
            <v>0</v>
          </cell>
          <cell r="I404">
            <v>0</v>
          </cell>
          <cell r="J404">
            <v>0</v>
          </cell>
        </row>
        <row r="406">
          <cell r="B406">
            <v>0</v>
          </cell>
          <cell r="C406">
            <v>0</v>
          </cell>
          <cell r="E406" t="str">
            <v>Total For Intangible Assets</v>
          </cell>
          <cell r="F406">
            <v>0</v>
          </cell>
          <cell r="G406">
            <v>0</v>
          </cell>
          <cell r="H406">
            <v>0</v>
          </cell>
          <cell r="I406">
            <v>0</v>
          </cell>
          <cell r="J406">
            <v>0</v>
          </cell>
        </row>
        <row r="407">
          <cell r="E407" t="str">
            <v>Current Assets</v>
          </cell>
        </row>
        <row r="408">
          <cell r="A408">
            <v>171000</v>
          </cell>
          <cell r="D408">
            <v>171000</v>
          </cell>
          <cell r="E408" t="str">
            <v>Stock and Work in Progress</v>
          </cell>
        </row>
        <row r="409">
          <cell r="A409">
            <v>171100</v>
          </cell>
          <cell r="B409">
            <v>0</v>
          </cell>
          <cell r="C409">
            <v>0</v>
          </cell>
          <cell r="D409">
            <v>171100</v>
          </cell>
          <cell r="E409" t="str">
            <v>Consumables Stores</v>
          </cell>
          <cell r="G409">
            <v>0</v>
          </cell>
          <cell r="H409">
            <v>0</v>
          </cell>
          <cell r="I409">
            <v>0</v>
          </cell>
          <cell r="J409">
            <v>0</v>
          </cell>
        </row>
        <row r="410">
          <cell r="A410">
            <v>171110</v>
          </cell>
          <cell r="B410">
            <v>0</v>
          </cell>
          <cell r="C410">
            <v>0</v>
          </cell>
          <cell r="D410">
            <v>171110</v>
          </cell>
          <cell r="E410" t="str">
            <v>Consumables Stores  - Cost</v>
          </cell>
          <cell r="G410">
            <v>0</v>
          </cell>
          <cell r="H410">
            <v>0</v>
          </cell>
          <cell r="I410">
            <v>220000</v>
          </cell>
          <cell r="J410">
            <v>220000</v>
          </cell>
        </row>
        <row r="411">
          <cell r="A411">
            <v>171120</v>
          </cell>
          <cell r="B411">
            <v>0</v>
          </cell>
          <cell r="C411">
            <v>0</v>
          </cell>
          <cell r="D411">
            <v>171120</v>
          </cell>
          <cell r="E411" t="str">
            <v>Consumables Stores - Provision</v>
          </cell>
          <cell r="G411">
            <v>0</v>
          </cell>
          <cell r="H411">
            <v>0</v>
          </cell>
          <cell r="I411">
            <v>0</v>
          </cell>
          <cell r="J411">
            <v>0</v>
          </cell>
        </row>
        <row r="412">
          <cell r="A412">
            <v>171130</v>
          </cell>
          <cell r="B412">
            <v>0</v>
          </cell>
          <cell r="C412">
            <v>0</v>
          </cell>
          <cell r="D412">
            <v>171130</v>
          </cell>
          <cell r="E412" t="str">
            <v>Consumables Stores - Provision</v>
          </cell>
          <cell r="G412">
            <v>0</v>
          </cell>
          <cell r="H412">
            <v>0</v>
          </cell>
          <cell r="I412">
            <v>0</v>
          </cell>
          <cell r="J412">
            <v>0</v>
          </cell>
        </row>
        <row r="413">
          <cell r="A413">
            <v>171140</v>
          </cell>
          <cell r="B413">
            <v>0</v>
          </cell>
          <cell r="C413">
            <v>0</v>
          </cell>
          <cell r="D413">
            <v>171140</v>
          </cell>
          <cell r="E413" t="str">
            <v>Consumables Stores  General Pr</v>
          </cell>
          <cell r="G413">
            <v>0</v>
          </cell>
          <cell r="H413">
            <v>0</v>
          </cell>
          <cell r="I413">
            <v>0</v>
          </cell>
          <cell r="J413">
            <v>0</v>
          </cell>
        </row>
        <row r="414">
          <cell r="A414">
            <v>171200</v>
          </cell>
          <cell r="B414">
            <v>0</v>
          </cell>
          <cell r="C414">
            <v>0</v>
          </cell>
          <cell r="D414">
            <v>171200</v>
          </cell>
          <cell r="E414" t="str">
            <v>Fuels &amp; Lubricants</v>
          </cell>
          <cell r="G414">
            <v>0</v>
          </cell>
          <cell r="H414">
            <v>0</v>
          </cell>
          <cell r="I414">
            <v>0</v>
          </cell>
          <cell r="J414">
            <v>0</v>
          </cell>
        </row>
        <row r="415">
          <cell r="A415">
            <v>171210</v>
          </cell>
          <cell r="B415">
            <v>0</v>
          </cell>
          <cell r="C415">
            <v>0</v>
          </cell>
          <cell r="D415">
            <v>171210</v>
          </cell>
          <cell r="E415" t="str">
            <v>Crude Oil - cost</v>
          </cell>
          <cell r="F415">
            <v>300000</v>
          </cell>
          <cell r="H415">
            <v>300000</v>
          </cell>
          <cell r="I415">
            <v>0</v>
          </cell>
          <cell r="J415">
            <v>-300000</v>
          </cell>
        </row>
        <row r="416">
          <cell r="A416">
            <v>171220</v>
          </cell>
          <cell r="B416">
            <v>0</v>
          </cell>
          <cell r="C416">
            <v>0</v>
          </cell>
          <cell r="D416">
            <v>171220</v>
          </cell>
          <cell r="E416" t="str">
            <v>Fuel oil - cost</v>
          </cell>
          <cell r="F416">
            <v>0</v>
          </cell>
          <cell r="G416">
            <v>0</v>
          </cell>
          <cell r="H416">
            <v>0</v>
          </cell>
          <cell r="I416">
            <v>0</v>
          </cell>
          <cell r="J416">
            <v>0</v>
          </cell>
        </row>
        <row r="417">
          <cell r="A417">
            <v>171230</v>
          </cell>
          <cell r="B417">
            <v>0</v>
          </cell>
          <cell r="C417">
            <v>0</v>
          </cell>
          <cell r="D417">
            <v>171230</v>
          </cell>
          <cell r="E417" t="str">
            <v>Gas oil - cost</v>
          </cell>
          <cell r="F417">
            <v>9899000</v>
          </cell>
          <cell r="H417">
            <v>9899000</v>
          </cell>
          <cell r="I417">
            <v>0</v>
          </cell>
          <cell r="J417">
            <v>-9899000</v>
          </cell>
        </row>
        <row r="418">
          <cell r="A418">
            <v>171240</v>
          </cell>
          <cell r="B418">
            <v>0</v>
          </cell>
          <cell r="C418">
            <v>0</v>
          </cell>
          <cell r="D418">
            <v>171240</v>
          </cell>
          <cell r="E418" t="str">
            <v>Natural Gas - cost</v>
          </cell>
          <cell r="F418">
            <v>4000</v>
          </cell>
          <cell r="H418">
            <v>4000</v>
          </cell>
          <cell r="I418">
            <v>0</v>
          </cell>
          <cell r="J418">
            <v>-4000</v>
          </cell>
        </row>
        <row r="419">
          <cell r="A419">
            <v>171250</v>
          </cell>
          <cell r="B419">
            <v>0</v>
          </cell>
          <cell r="C419">
            <v>0</v>
          </cell>
          <cell r="D419">
            <v>171250</v>
          </cell>
          <cell r="E419" t="str">
            <v>Diesel oil  cost</v>
          </cell>
          <cell r="F419">
            <v>1685000</v>
          </cell>
          <cell r="H419">
            <v>1685000</v>
          </cell>
          <cell r="I419">
            <v>0</v>
          </cell>
          <cell r="J419">
            <v>-1685000</v>
          </cell>
        </row>
        <row r="420">
          <cell r="A420">
            <v>171260</v>
          </cell>
          <cell r="B420">
            <v>0</v>
          </cell>
          <cell r="C420">
            <v>0</v>
          </cell>
          <cell r="D420">
            <v>171260</v>
          </cell>
          <cell r="E420" t="str">
            <v>Lubricating oils &amp; greases</v>
          </cell>
          <cell r="F420">
            <v>36000</v>
          </cell>
          <cell r="G420">
            <v>134000</v>
          </cell>
          <cell r="H420">
            <v>170000</v>
          </cell>
          <cell r="I420">
            <v>20000</v>
          </cell>
          <cell r="J420">
            <v>-150000</v>
          </cell>
        </row>
        <row r="421">
          <cell r="A421">
            <v>171270</v>
          </cell>
          <cell r="B421">
            <v>0</v>
          </cell>
          <cell r="C421">
            <v>0</v>
          </cell>
          <cell r="D421">
            <v>171270</v>
          </cell>
          <cell r="E421" t="str">
            <v>Petrol &amp; Diesel for Vehicles</v>
          </cell>
          <cell r="F421">
            <v>0</v>
          </cell>
          <cell r="G421">
            <v>0</v>
          </cell>
          <cell r="H421">
            <v>0</v>
          </cell>
          <cell r="I421">
            <v>0</v>
          </cell>
          <cell r="J421">
            <v>0</v>
          </cell>
        </row>
        <row r="422">
          <cell r="A422">
            <v>171300</v>
          </cell>
          <cell r="B422">
            <v>0</v>
          </cell>
          <cell r="C422">
            <v>0</v>
          </cell>
          <cell r="D422">
            <v>171300</v>
          </cell>
          <cell r="E422" t="str">
            <v>Chemicals</v>
          </cell>
          <cell r="F422">
            <v>0</v>
          </cell>
          <cell r="G422">
            <v>0</v>
          </cell>
          <cell r="H422">
            <v>0</v>
          </cell>
          <cell r="I422">
            <v>0</v>
          </cell>
          <cell r="J422">
            <v>0</v>
          </cell>
        </row>
        <row r="423">
          <cell r="A423">
            <v>171310</v>
          </cell>
          <cell r="B423">
            <v>0</v>
          </cell>
          <cell r="C423">
            <v>0</v>
          </cell>
          <cell r="D423">
            <v>171310</v>
          </cell>
          <cell r="E423" t="str">
            <v>Chemicals  cost</v>
          </cell>
          <cell r="F423">
            <v>5969000</v>
          </cell>
          <cell r="G423">
            <v>1031000</v>
          </cell>
          <cell r="H423">
            <v>7000000</v>
          </cell>
          <cell r="I423">
            <v>1959000</v>
          </cell>
          <cell r="J423">
            <v>-5041000</v>
          </cell>
        </row>
        <row r="424">
          <cell r="A424">
            <v>171320</v>
          </cell>
          <cell r="B424">
            <v>0</v>
          </cell>
          <cell r="C424">
            <v>0</v>
          </cell>
          <cell r="D424">
            <v>171320</v>
          </cell>
          <cell r="E424" t="str">
            <v>Chemicals  provision for obsol</v>
          </cell>
          <cell r="G424">
            <v>0</v>
          </cell>
          <cell r="H424">
            <v>0</v>
          </cell>
          <cell r="I424">
            <v>0</v>
          </cell>
          <cell r="J424">
            <v>0</v>
          </cell>
        </row>
        <row r="425">
          <cell r="A425">
            <v>171330</v>
          </cell>
          <cell r="B425">
            <v>0</v>
          </cell>
          <cell r="C425">
            <v>0</v>
          </cell>
          <cell r="D425">
            <v>171330</v>
          </cell>
          <cell r="E425" t="str">
            <v>Chemicals  provision for slow-</v>
          </cell>
          <cell r="G425">
            <v>0</v>
          </cell>
          <cell r="H425">
            <v>0</v>
          </cell>
          <cell r="I425">
            <v>0</v>
          </cell>
          <cell r="J425">
            <v>0</v>
          </cell>
        </row>
        <row r="426">
          <cell r="A426">
            <v>171400</v>
          </cell>
          <cell r="B426">
            <v>0</v>
          </cell>
          <cell r="C426">
            <v>0</v>
          </cell>
          <cell r="D426">
            <v>171400</v>
          </cell>
          <cell r="E426" t="str">
            <v>Power Transmission Spares</v>
          </cell>
          <cell r="G426">
            <v>0</v>
          </cell>
          <cell r="H426">
            <v>0</v>
          </cell>
          <cell r="I426">
            <v>0</v>
          </cell>
          <cell r="J426">
            <v>0</v>
          </cell>
        </row>
        <row r="427">
          <cell r="A427">
            <v>171410</v>
          </cell>
          <cell r="B427">
            <v>0</v>
          </cell>
          <cell r="C427">
            <v>0</v>
          </cell>
          <cell r="D427">
            <v>171410</v>
          </cell>
          <cell r="E427" t="str">
            <v>OHL Spares</v>
          </cell>
          <cell r="G427">
            <v>0</v>
          </cell>
          <cell r="H427">
            <v>0</v>
          </cell>
          <cell r="I427">
            <v>0</v>
          </cell>
          <cell r="J427">
            <v>0</v>
          </cell>
        </row>
        <row r="428">
          <cell r="A428">
            <v>171411</v>
          </cell>
          <cell r="B428">
            <v>0</v>
          </cell>
          <cell r="C428">
            <v>0</v>
          </cell>
          <cell r="D428">
            <v>171411</v>
          </cell>
          <cell r="E428" t="str">
            <v>OHL Spares  cost</v>
          </cell>
          <cell r="G428">
            <v>0</v>
          </cell>
          <cell r="H428">
            <v>0</v>
          </cell>
          <cell r="I428">
            <v>0</v>
          </cell>
          <cell r="J428">
            <v>0</v>
          </cell>
        </row>
        <row r="429">
          <cell r="A429">
            <v>171412</v>
          </cell>
          <cell r="B429">
            <v>0</v>
          </cell>
          <cell r="C429">
            <v>0</v>
          </cell>
          <cell r="D429">
            <v>171412</v>
          </cell>
          <cell r="E429" t="str">
            <v>OHL Spares - provision</v>
          </cell>
          <cell r="G429">
            <v>0</v>
          </cell>
          <cell r="H429">
            <v>0</v>
          </cell>
          <cell r="I429">
            <v>0</v>
          </cell>
          <cell r="J429">
            <v>0</v>
          </cell>
        </row>
        <row r="430">
          <cell r="A430">
            <v>171420</v>
          </cell>
          <cell r="B430">
            <v>0</v>
          </cell>
          <cell r="C430">
            <v>0</v>
          </cell>
          <cell r="D430">
            <v>171420</v>
          </cell>
          <cell r="E430" t="str">
            <v>Substation Spares</v>
          </cell>
          <cell r="G430">
            <v>0</v>
          </cell>
          <cell r="H430">
            <v>0</v>
          </cell>
          <cell r="I430">
            <v>0</v>
          </cell>
          <cell r="J430">
            <v>0</v>
          </cell>
        </row>
        <row r="431">
          <cell r="A431">
            <v>171421</v>
          </cell>
          <cell r="B431">
            <v>0</v>
          </cell>
          <cell r="C431">
            <v>0</v>
          </cell>
          <cell r="D431">
            <v>171421</v>
          </cell>
          <cell r="E431" t="str">
            <v>Substation Spares  cost</v>
          </cell>
          <cell r="G431">
            <v>0</v>
          </cell>
          <cell r="H431">
            <v>0</v>
          </cell>
          <cell r="I431">
            <v>0</v>
          </cell>
          <cell r="J431">
            <v>0</v>
          </cell>
        </row>
        <row r="432">
          <cell r="A432">
            <v>171422</v>
          </cell>
          <cell r="B432">
            <v>0</v>
          </cell>
          <cell r="C432">
            <v>0</v>
          </cell>
          <cell r="D432">
            <v>171422</v>
          </cell>
          <cell r="E432" t="str">
            <v>Substation Spares - provision</v>
          </cell>
          <cell r="G432">
            <v>0</v>
          </cell>
          <cell r="H432">
            <v>0</v>
          </cell>
          <cell r="I432">
            <v>0</v>
          </cell>
          <cell r="J432">
            <v>0</v>
          </cell>
        </row>
        <row r="433">
          <cell r="A433">
            <v>171430</v>
          </cell>
          <cell r="B433">
            <v>0</v>
          </cell>
          <cell r="C433">
            <v>0</v>
          </cell>
          <cell r="D433">
            <v>171430</v>
          </cell>
          <cell r="E433" t="str">
            <v>U/G Cables Spares</v>
          </cell>
          <cell r="G433">
            <v>0</v>
          </cell>
          <cell r="H433">
            <v>0</v>
          </cell>
          <cell r="I433">
            <v>0</v>
          </cell>
          <cell r="J433">
            <v>0</v>
          </cell>
        </row>
        <row r="434">
          <cell r="A434">
            <v>171431</v>
          </cell>
          <cell r="B434">
            <v>0</v>
          </cell>
          <cell r="C434">
            <v>0</v>
          </cell>
          <cell r="D434">
            <v>171431</v>
          </cell>
          <cell r="E434" t="str">
            <v>U/G Cables Spares  cost</v>
          </cell>
          <cell r="G434">
            <v>0</v>
          </cell>
          <cell r="H434">
            <v>0</v>
          </cell>
          <cell r="I434">
            <v>0</v>
          </cell>
          <cell r="J434">
            <v>0</v>
          </cell>
        </row>
        <row r="435">
          <cell r="A435">
            <v>171432</v>
          </cell>
          <cell r="B435">
            <v>0</v>
          </cell>
          <cell r="C435">
            <v>0</v>
          </cell>
          <cell r="D435">
            <v>171432</v>
          </cell>
          <cell r="E435" t="str">
            <v>U/G Cables Spares - provision</v>
          </cell>
          <cell r="G435">
            <v>0</v>
          </cell>
          <cell r="H435">
            <v>0</v>
          </cell>
          <cell r="I435">
            <v>0</v>
          </cell>
          <cell r="J435">
            <v>0</v>
          </cell>
        </row>
        <row r="436">
          <cell r="A436">
            <v>171440</v>
          </cell>
          <cell r="B436">
            <v>0</v>
          </cell>
          <cell r="C436">
            <v>0</v>
          </cell>
          <cell r="D436">
            <v>171440</v>
          </cell>
          <cell r="E436" t="str">
            <v>Pumping Station Spares</v>
          </cell>
          <cell r="G436">
            <v>0</v>
          </cell>
          <cell r="H436">
            <v>0</v>
          </cell>
          <cell r="I436">
            <v>0</v>
          </cell>
          <cell r="J436">
            <v>0</v>
          </cell>
        </row>
        <row r="437">
          <cell r="A437">
            <v>171441</v>
          </cell>
          <cell r="B437">
            <v>0</v>
          </cell>
          <cell r="C437">
            <v>0</v>
          </cell>
          <cell r="D437">
            <v>171441</v>
          </cell>
          <cell r="E437" t="str">
            <v>Pumping Station Spares  cost</v>
          </cell>
          <cell r="G437">
            <v>0</v>
          </cell>
          <cell r="H437">
            <v>0</v>
          </cell>
          <cell r="I437">
            <v>0</v>
          </cell>
          <cell r="J437">
            <v>0</v>
          </cell>
        </row>
        <row r="438">
          <cell r="A438">
            <v>171442</v>
          </cell>
          <cell r="B438">
            <v>0</v>
          </cell>
          <cell r="C438">
            <v>0</v>
          </cell>
          <cell r="D438">
            <v>171442</v>
          </cell>
          <cell r="E438" t="str">
            <v>Pumping Station Spares - provi</v>
          </cell>
          <cell r="G438">
            <v>0</v>
          </cell>
          <cell r="H438">
            <v>0</v>
          </cell>
          <cell r="I438">
            <v>0</v>
          </cell>
          <cell r="J438">
            <v>0</v>
          </cell>
        </row>
        <row r="439">
          <cell r="A439">
            <v>171450</v>
          </cell>
          <cell r="B439">
            <v>0</v>
          </cell>
          <cell r="C439">
            <v>0</v>
          </cell>
          <cell r="D439">
            <v>171450</v>
          </cell>
          <cell r="E439" t="str">
            <v>Pipeline Spares</v>
          </cell>
          <cell r="G439">
            <v>0</v>
          </cell>
          <cell r="H439">
            <v>0</v>
          </cell>
          <cell r="I439">
            <v>0</v>
          </cell>
          <cell r="J439">
            <v>0</v>
          </cell>
        </row>
        <row r="440">
          <cell r="A440">
            <v>171451</v>
          </cell>
          <cell r="B440">
            <v>0</v>
          </cell>
          <cell r="C440">
            <v>0</v>
          </cell>
          <cell r="D440">
            <v>171451</v>
          </cell>
          <cell r="E440" t="str">
            <v>Pipeline Spares  cost</v>
          </cell>
          <cell r="G440">
            <v>0</v>
          </cell>
          <cell r="H440">
            <v>0</v>
          </cell>
          <cell r="I440">
            <v>0</v>
          </cell>
          <cell r="J440">
            <v>0</v>
          </cell>
        </row>
        <row r="441">
          <cell r="A441">
            <v>171452</v>
          </cell>
          <cell r="B441">
            <v>0</v>
          </cell>
          <cell r="C441">
            <v>0</v>
          </cell>
          <cell r="D441">
            <v>171452</v>
          </cell>
          <cell r="E441" t="str">
            <v>Pipeline Spares - provision</v>
          </cell>
          <cell r="G441">
            <v>0</v>
          </cell>
          <cell r="H441">
            <v>0</v>
          </cell>
          <cell r="I441">
            <v>0</v>
          </cell>
          <cell r="J441">
            <v>0</v>
          </cell>
        </row>
        <row r="442">
          <cell r="A442">
            <v>171500</v>
          </cell>
          <cell r="B442">
            <v>0</v>
          </cell>
          <cell r="C442">
            <v>0</v>
          </cell>
          <cell r="D442">
            <v>171500</v>
          </cell>
          <cell r="E442" t="str">
            <v>Maintenance Spares</v>
          </cell>
          <cell r="G442">
            <v>0</v>
          </cell>
          <cell r="H442">
            <v>0</v>
          </cell>
          <cell r="I442">
            <v>0</v>
          </cell>
          <cell r="J442">
            <v>0</v>
          </cell>
        </row>
        <row r="443">
          <cell r="A443">
            <v>171510</v>
          </cell>
          <cell r="B443">
            <v>0</v>
          </cell>
          <cell r="C443">
            <v>0</v>
          </cell>
          <cell r="D443">
            <v>171510</v>
          </cell>
          <cell r="E443" t="str">
            <v>Maintenance Spares - cost</v>
          </cell>
          <cell r="G443">
            <v>0</v>
          </cell>
          <cell r="H443">
            <v>0</v>
          </cell>
          <cell r="I443">
            <v>0</v>
          </cell>
          <cell r="J443">
            <v>0</v>
          </cell>
        </row>
        <row r="444">
          <cell r="A444">
            <v>171515</v>
          </cell>
          <cell r="B444">
            <v>0</v>
          </cell>
          <cell r="C444">
            <v>0</v>
          </cell>
          <cell r="D444">
            <v>171515</v>
          </cell>
          <cell r="E444" t="str">
            <v>Maintenance Spares - Non - Capital</v>
          </cell>
          <cell r="F444">
            <v>0</v>
          </cell>
          <cell r="G444">
            <v>0</v>
          </cell>
          <cell r="H444">
            <v>0</v>
          </cell>
          <cell r="I444">
            <v>0</v>
          </cell>
          <cell r="J444">
            <v>0</v>
          </cell>
        </row>
        <row r="445">
          <cell r="A445">
            <v>171520</v>
          </cell>
          <cell r="B445">
            <v>0</v>
          </cell>
          <cell r="C445">
            <v>0</v>
          </cell>
          <cell r="D445">
            <v>171520</v>
          </cell>
          <cell r="E445" t="str">
            <v>Maintenance Spares - provision</v>
          </cell>
          <cell r="G445">
            <v>0</v>
          </cell>
          <cell r="H445">
            <v>0</v>
          </cell>
          <cell r="I445">
            <v>0</v>
          </cell>
          <cell r="J445">
            <v>0</v>
          </cell>
        </row>
        <row r="446">
          <cell r="A446">
            <v>171600</v>
          </cell>
          <cell r="B446">
            <v>0</v>
          </cell>
          <cell r="C446">
            <v>0</v>
          </cell>
          <cell r="D446">
            <v>171600</v>
          </cell>
          <cell r="E446" t="str">
            <v>Work in Progress</v>
          </cell>
          <cell r="G446">
            <v>0</v>
          </cell>
          <cell r="H446">
            <v>0</v>
          </cell>
          <cell r="I446">
            <v>0</v>
          </cell>
          <cell r="J446">
            <v>0</v>
          </cell>
        </row>
        <row r="447">
          <cell r="A447">
            <v>171610</v>
          </cell>
          <cell r="B447">
            <v>0</v>
          </cell>
          <cell r="C447">
            <v>0</v>
          </cell>
          <cell r="D447">
            <v>171610</v>
          </cell>
          <cell r="E447" t="str">
            <v>Work in Progress - valuation</v>
          </cell>
          <cell r="F447">
            <v>346000</v>
          </cell>
          <cell r="G447">
            <v>2466000</v>
          </cell>
          <cell r="H447">
            <v>2812000</v>
          </cell>
          <cell r="I447">
            <v>0</v>
          </cell>
          <cell r="J447">
            <v>-2812000</v>
          </cell>
        </row>
        <row r="448">
          <cell r="A448">
            <v>171700</v>
          </cell>
          <cell r="B448">
            <v>0</v>
          </cell>
          <cell r="C448">
            <v>0</v>
          </cell>
          <cell r="D448">
            <v>171700</v>
          </cell>
          <cell r="E448" t="str">
            <v>Plant Contracted Maintenance</v>
          </cell>
          <cell r="G448">
            <v>0</v>
          </cell>
          <cell r="H448">
            <v>0</v>
          </cell>
          <cell r="I448">
            <v>0</v>
          </cell>
          <cell r="J448">
            <v>0</v>
          </cell>
        </row>
        <row r="449">
          <cell r="A449">
            <v>171710</v>
          </cell>
          <cell r="B449">
            <v>0</v>
          </cell>
          <cell r="C449">
            <v>0</v>
          </cell>
          <cell r="D449">
            <v>171710</v>
          </cell>
          <cell r="E449" t="str">
            <v>Contractual Maintenance -Power</v>
          </cell>
          <cell r="G449">
            <v>0</v>
          </cell>
          <cell r="H449">
            <v>0</v>
          </cell>
          <cell r="I449">
            <v>0</v>
          </cell>
          <cell r="J449">
            <v>0</v>
          </cell>
        </row>
        <row r="450">
          <cell r="A450">
            <v>171711</v>
          </cell>
          <cell r="B450">
            <v>0</v>
          </cell>
          <cell r="C450">
            <v>0</v>
          </cell>
          <cell r="D450">
            <v>171711</v>
          </cell>
          <cell r="E450" t="str">
            <v>Boilers</v>
          </cell>
          <cell r="G450">
            <v>0</v>
          </cell>
          <cell r="H450">
            <v>0</v>
          </cell>
          <cell r="I450">
            <v>0</v>
          </cell>
          <cell r="J450">
            <v>0</v>
          </cell>
        </row>
        <row r="451">
          <cell r="A451">
            <v>171712</v>
          </cell>
          <cell r="B451">
            <v>0</v>
          </cell>
          <cell r="C451">
            <v>0</v>
          </cell>
          <cell r="D451">
            <v>171712</v>
          </cell>
          <cell r="E451" t="str">
            <v>Turbine &amp; Generators</v>
          </cell>
          <cell r="G451">
            <v>0</v>
          </cell>
          <cell r="H451">
            <v>0</v>
          </cell>
          <cell r="I451">
            <v>0</v>
          </cell>
          <cell r="J451">
            <v>0</v>
          </cell>
        </row>
        <row r="452">
          <cell r="A452">
            <v>171713</v>
          </cell>
          <cell r="B452">
            <v>0</v>
          </cell>
          <cell r="C452">
            <v>0</v>
          </cell>
          <cell r="D452">
            <v>171713</v>
          </cell>
          <cell r="E452" t="str">
            <v>Auxiliries</v>
          </cell>
          <cell r="G452">
            <v>0</v>
          </cell>
          <cell r="H452">
            <v>0</v>
          </cell>
          <cell r="I452">
            <v>0</v>
          </cell>
          <cell r="J452">
            <v>0</v>
          </cell>
        </row>
        <row r="453">
          <cell r="A453">
            <v>171714</v>
          </cell>
          <cell r="B453">
            <v>0</v>
          </cell>
          <cell r="C453">
            <v>0</v>
          </cell>
          <cell r="D453">
            <v>171714</v>
          </cell>
          <cell r="E453" t="str">
            <v>pumps</v>
          </cell>
          <cell r="G453">
            <v>0</v>
          </cell>
          <cell r="H453">
            <v>0</v>
          </cell>
          <cell r="I453">
            <v>0</v>
          </cell>
          <cell r="J453">
            <v>0</v>
          </cell>
        </row>
        <row r="454">
          <cell r="A454">
            <v>171719</v>
          </cell>
          <cell r="B454">
            <v>0</v>
          </cell>
          <cell r="C454">
            <v>0</v>
          </cell>
          <cell r="D454">
            <v>171719</v>
          </cell>
          <cell r="E454" t="str">
            <v>general</v>
          </cell>
          <cell r="G454">
            <v>0</v>
          </cell>
          <cell r="H454">
            <v>0</v>
          </cell>
          <cell r="I454">
            <v>0</v>
          </cell>
          <cell r="J454">
            <v>0</v>
          </cell>
        </row>
        <row r="455">
          <cell r="A455">
            <v>171720</v>
          </cell>
          <cell r="B455">
            <v>0</v>
          </cell>
          <cell r="C455">
            <v>0</v>
          </cell>
          <cell r="D455">
            <v>171720</v>
          </cell>
          <cell r="E455" t="str">
            <v>Contractual Maintenance -Desal</v>
          </cell>
          <cell r="G455">
            <v>0</v>
          </cell>
          <cell r="H455">
            <v>0</v>
          </cell>
          <cell r="I455">
            <v>0</v>
          </cell>
          <cell r="J455">
            <v>0</v>
          </cell>
        </row>
        <row r="456">
          <cell r="A456">
            <v>171721</v>
          </cell>
          <cell r="B456">
            <v>0</v>
          </cell>
          <cell r="C456">
            <v>0</v>
          </cell>
          <cell r="D456">
            <v>171721</v>
          </cell>
          <cell r="E456" t="str">
            <v>Boilers</v>
          </cell>
          <cell r="G456">
            <v>0</v>
          </cell>
          <cell r="H456">
            <v>0</v>
          </cell>
          <cell r="I456">
            <v>0</v>
          </cell>
          <cell r="J456">
            <v>0</v>
          </cell>
        </row>
        <row r="457">
          <cell r="A457">
            <v>171722</v>
          </cell>
          <cell r="B457">
            <v>0</v>
          </cell>
          <cell r="C457">
            <v>0</v>
          </cell>
          <cell r="D457">
            <v>171722</v>
          </cell>
          <cell r="E457" t="str">
            <v>Distiller</v>
          </cell>
          <cell r="G457">
            <v>0</v>
          </cell>
          <cell r="H457">
            <v>0</v>
          </cell>
          <cell r="I457">
            <v>0</v>
          </cell>
          <cell r="J457">
            <v>0</v>
          </cell>
        </row>
        <row r="458">
          <cell r="A458">
            <v>171723</v>
          </cell>
          <cell r="B458">
            <v>0</v>
          </cell>
          <cell r="C458">
            <v>0</v>
          </cell>
          <cell r="D458">
            <v>171723</v>
          </cell>
          <cell r="E458" t="str">
            <v>Auxiliaries</v>
          </cell>
          <cell r="G458">
            <v>0</v>
          </cell>
          <cell r="H458">
            <v>0</v>
          </cell>
          <cell r="I458">
            <v>0</v>
          </cell>
          <cell r="J458">
            <v>0</v>
          </cell>
        </row>
        <row r="459">
          <cell r="A459">
            <v>171724</v>
          </cell>
          <cell r="B459">
            <v>0</v>
          </cell>
          <cell r="C459">
            <v>0</v>
          </cell>
          <cell r="D459">
            <v>171724</v>
          </cell>
          <cell r="E459" t="str">
            <v>pumps</v>
          </cell>
          <cell r="G459">
            <v>0</v>
          </cell>
          <cell r="H459">
            <v>0</v>
          </cell>
          <cell r="I459">
            <v>0</v>
          </cell>
          <cell r="J459">
            <v>0</v>
          </cell>
        </row>
        <row r="460">
          <cell r="A460">
            <v>171729</v>
          </cell>
          <cell r="B460">
            <v>0</v>
          </cell>
          <cell r="C460">
            <v>0</v>
          </cell>
          <cell r="D460">
            <v>171729</v>
          </cell>
          <cell r="E460" t="str">
            <v>general</v>
          </cell>
          <cell r="G460">
            <v>0</v>
          </cell>
          <cell r="H460">
            <v>0</v>
          </cell>
          <cell r="I460">
            <v>0</v>
          </cell>
          <cell r="J460">
            <v>0</v>
          </cell>
        </row>
        <row r="462">
          <cell r="B462">
            <v>0</v>
          </cell>
          <cell r="C462">
            <v>0</v>
          </cell>
          <cell r="E462" t="str">
            <v xml:space="preserve">Total For Stocks </v>
          </cell>
          <cell r="F462">
            <v>18239000</v>
          </cell>
          <cell r="G462">
            <v>3631000</v>
          </cell>
          <cell r="H462">
            <v>21870000</v>
          </cell>
          <cell r="I462">
            <v>2199000</v>
          </cell>
          <cell r="J462">
            <v>-19671000</v>
          </cell>
        </row>
        <row r="464">
          <cell r="A464">
            <v>172000</v>
          </cell>
          <cell r="D464">
            <v>172000</v>
          </cell>
          <cell r="E464" t="str">
            <v>Receivables</v>
          </cell>
        </row>
        <row r="465">
          <cell r="A465">
            <v>172100</v>
          </cell>
          <cell r="B465">
            <v>0</v>
          </cell>
          <cell r="C465">
            <v>0</v>
          </cell>
          <cell r="D465">
            <v>172100</v>
          </cell>
          <cell r="E465" t="str">
            <v>Trade Receivables</v>
          </cell>
          <cell r="G465">
            <v>0</v>
          </cell>
          <cell r="H465">
            <v>0</v>
          </cell>
          <cell r="I465">
            <v>0</v>
          </cell>
          <cell r="J465">
            <v>0</v>
          </cell>
        </row>
        <row r="466">
          <cell r="A466">
            <v>172110</v>
          </cell>
          <cell r="B466">
            <v>0</v>
          </cell>
          <cell r="C466">
            <v>0</v>
          </cell>
          <cell r="D466">
            <v>172110</v>
          </cell>
          <cell r="E466" t="str">
            <v>Accounts Receivable</v>
          </cell>
          <cell r="G466">
            <v>0</v>
          </cell>
          <cell r="H466">
            <v>0</v>
          </cell>
          <cell r="I466">
            <v>0</v>
          </cell>
          <cell r="J466">
            <v>0</v>
          </cell>
        </row>
        <row r="467">
          <cell r="A467">
            <v>172120</v>
          </cell>
          <cell r="B467">
            <v>0</v>
          </cell>
          <cell r="C467">
            <v>0</v>
          </cell>
          <cell r="D467">
            <v>172120</v>
          </cell>
          <cell r="E467" t="str">
            <v>Provision for Bad &amp; Doubtful D</v>
          </cell>
          <cell r="G467">
            <v>0</v>
          </cell>
          <cell r="H467">
            <v>0</v>
          </cell>
          <cell r="I467">
            <v>0</v>
          </cell>
          <cell r="J467">
            <v>0</v>
          </cell>
        </row>
        <row r="468">
          <cell r="A468">
            <v>172130</v>
          </cell>
          <cell r="B468">
            <v>0</v>
          </cell>
          <cell r="C468">
            <v>0</v>
          </cell>
          <cell r="D468">
            <v>172130</v>
          </cell>
          <cell r="E468" t="str">
            <v>Returned Cheques</v>
          </cell>
          <cell r="G468">
            <v>0</v>
          </cell>
          <cell r="H468">
            <v>0</v>
          </cell>
          <cell r="I468">
            <v>0</v>
          </cell>
          <cell r="J468">
            <v>0</v>
          </cell>
        </row>
        <row r="469">
          <cell r="A469">
            <v>172140</v>
          </cell>
          <cell r="B469">
            <v>0</v>
          </cell>
          <cell r="C469">
            <v>0</v>
          </cell>
          <cell r="D469">
            <v>172140</v>
          </cell>
          <cell r="E469" t="str">
            <v>Post-dated Cheques</v>
          </cell>
          <cell r="G469">
            <v>0</v>
          </cell>
          <cell r="H469">
            <v>0</v>
          </cell>
          <cell r="I469">
            <v>0</v>
          </cell>
          <cell r="J469">
            <v>0</v>
          </cell>
        </row>
        <row r="470">
          <cell r="A470">
            <v>172200</v>
          </cell>
          <cell r="B470">
            <v>0</v>
          </cell>
          <cell r="C470">
            <v>0</v>
          </cell>
          <cell r="D470">
            <v>172200</v>
          </cell>
          <cell r="E470" t="str">
            <v>Other Current Receivables</v>
          </cell>
          <cell r="G470">
            <v>0</v>
          </cell>
          <cell r="H470">
            <v>0</v>
          </cell>
          <cell r="I470">
            <v>0</v>
          </cell>
          <cell r="J470">
            <v>0</v>
          </cell>
        </row>
        <row r="471">
          <cell r="A471">
            <v>172210</v>
          </cell>
          <cell r="B471">
            <v>0</v>
          </cell>
          <cell r="C471">
            <v>0</v>
          </cell>
          <cell r="D471">
            <v>172210</v>
          </cell>
          <cell r="E471" t="str">
            <v>Current Subsidy Receivable</v>
          </cell>
          <cell r="G471">
            <v>0</v>
          </cell>
          <cell r="H471">
            <v>0</v>
          </cell>
          <cell r="I471">
            <v>0</v>
          </cell>
          <cell r="J471">
            <v>0</v>
          </cell>
        </row>
        <row r="472">
          <cell r="A472">
            <v>172220</v>
          </cell>
          <cell r="B472">
            <v>0</v>
          </cell>
          <cell r="C472">
            <v>0</v>
          </cell>
          <cell r="D472">
            <v>172220</v>
          </cell>
          <cell r="E472" t="str">
            <v>Due from Govt. - EoS Gratuitie</v>
          </cell>
          <cell r="G472">
            <v>0</v>
          </cell>
          <cell r="H472">
            <v>0</v>
          </cell>
          <cell r="I472">
            <v>0</v>
          </cell>
          <cell r="J472">
            <v>0</v>
          </cell>
        </row>
        <row r="473">
          <cell r="A473">
            <v>172230</v>
          </cell>
          <cell r="B473">
            <v>0</v>
          </cell>
          <cell r="C473">
            <v>0</v>
          </cell>
          <cell r="D473">
            <v>172230</v>
          </cell>
          <cell r="E473" t="str">
            <v>Loans to Employees</v>
          </cell>
          <cell r="G473">
            <v>0</v>
          </cell>
          <cell r="H473">
            <v>0</v>
          </cell>
          <cell r="I473">
            <v>0</v>
          </cell>
          <cell r="J473">
            <v>0</v>
          </cell>
        </row>
        <row r="474">
          <cell r="A474">
            <v>172240</v>
          </cell>
          <cell r="B474">
            <v>0</v>
          </cell>
          <cell r="C474">
            <v>0</v>
          </cell>
          <cell r="D474">
            <v>172240</v>
          </cell>
          <cell r="E474" t="str">
            <v>Compensation payments receivab</v>
          </cell>
          <cell r="G474">
            <v>0</v>
          </cell>
          <cell r="H474">
            <v>0</v>
          </cell>
          <cell r="I474">
            <v>0</v>
          </cell>
          <cell r="J474">
            <v>0</v>
          </cell>
        </row>
        <row r="475">
          <cell r="A475">
            <v>172250</v>
          </cell>
          <cell r="B475">
            <v>0</v>
          </cell>
          <cell r="C475">
            <v>0</v>
          </cell>
          <cell r="D475">
            <v>172250</v>
          </cell>
          <cell r="E475" t="str">
            <v>Due from sale of Fixed Assets</v>
          </cell>
          <cell r="G475">
            <v>0</v>
          </cell>
          <cell r="H475">
            <v>0</v>
          </cell>
          <cell r="I475">
            <v>0</v>
          </cell>
          <cell r="J475">
            <v>0</v>
          </cell>
        </row>
        <row r="477">
          <cell r="B477">
            <v>0</v>
          </cell>
          <cell r="C477">
            <v>0</v>
          </cell>
          <cell r="E477" t="str">
            <v>Total For Receivables</v>
          </cell>
          <cell r="F477">
            <v>0</v>
          </cell>
          <cell r="G477">
            <v>0</v>
          </cell>
          <cell r="H477">
            <v>0</v>
          </cell>
          <cell r="I477">
            <v>0</v>
          </cell>
          <cell r="J477">
            <v>0</v>
          </cell>
        </row>
        <row r="479">
          <cell r="A479">
            <v>173000</v>
          </cell>
          <cell r="D479">
            <v>173000</v>
          </cell>
          <cell r="E479" t="str">
            <v>Prepayments</v>
          </cell>
        </row>
        <row r="480">
          <cell r="A480">
            <v>173100</v>
          </cell>
          <cell r="B480">
            <v>0</v>
          </cell>
          <cell r="C480">
            <v>0</v>
          </cell>
          <cell r="D480">
            <v>173100</v>
          </cell>
          <cell r="E480" t="str">
            <v>Prepayments</v>
          </cell>
          <cell r="G480">
            <v>0</v>
          </cell>
          <cell r="H480">
            <v>0</v>
          </cell>
          <cell r="I480">
            <v>0</v>
          </cell>
          <cell r="J480">
            <v>0</v>
          </cell>
        </row>
        <row r="481">
          <cell r="A481">
            <v>173110</v>
          </cell>
          <cell r="B481">
            <v>0</v>
          </cell>
          <cell r="C481">
            <v>0</v>
          </cell>
          <cell r="D481">
            <v>173110</v>
          </cell>
          <cell r="E481" t="str">
            <v>Salaries paid in advance</v>
          </cell>
          <cell r="G481">
            <v>0</v>
          </cell>
          <cell r="H481">
            <v>0</v>
          </cell>
          <cell r="I481">
            <v>0</v>
          </cell>
          <cell r="J481">
            <v>0</v>
          </cell>
        </row>
        <row r="482">
          <cell r="A482">
            <v>173120</v>
          </cell>
          <cell r="B482">
            <v>0</v>
          </cell>
          <cell r="C482">
            <v>0</v>
          </cell>
          <cell r="D482">
            <v>173120</v>
          </cell>
          <cell r="E482" t="str">
            <v>Rent paid in advance</v>
          </cell>
          <cell r="G482">
            <v>0</v>
          </cell>
          <cell r="H482">
            <v>0</v>
          </cell>
          <cell r="I482">
            <v>0</v>
          </cell>
          <cell r="J482">
            <v>0</v>
          </cell>
        </row>
        <row r="483">
          <cell r="A483">
            <v>173130</v>
          </cell>
          <cell r="B483">
            <v>0</v>
          </cell>
          <cell r="C483">
            <v>0</v>
          </cell>
          <cell r="D483">
            <v>173130</v>
          </cell>
          <cell r="E483" t="str">
            <v>Payments in advance to Contrac</v>
          </cell>
          <cell r="G483">
            <v>0</v>
          </cell>
          <cell r="H483">
            <v>0</v>
          </cell>
          <cell r="I483">
            <v>0</v>
          </cell>
          <cell r="J483">
            <v>0</v>
          </cell>
        </row>
        <row r="484">
          <cell r="A484">
            <v>173140</v>
          </cell>
          <cell r="B484">
            <v>0</v>
          </cell>
          <cell r="C484">
            <v>0</v>
          </cell>
          <cell r="D484">
            <v>173140</v>
          </cell>
          <cell r="E484" t="str">
            <v>Insurance paid in advance</v>
          </cell>
          <cell r="G484">
            <v>0</v>
          </cell>
          <cell r="H484">
            <v>0</v>
          </cell>
          <cell r="I484">
            <v>0</v>
          </cell>
          <cell r="J484">
            <v>0</v>
          </cell>
        </row>
        <row r="485">
          <cell r="A485">
            <v>173150</v>
          </cell>
          <cell r="B485">
            <v>0</v>
          </cell>
          <cell r="C485">
            <v>0</v>
          </cell>
          <cell r="D485">
            <v>173150</v>
          </cell>
          <cell r="E485" t="str">
            <v>Other Prepayments</v>
          </cell>
          <cell r="G485">
            <v>0</v>
          </cell>
          <cell r="H485">
            <v>0</v>
          </cell>
          <cell r="I485">
            <v>0</v>
          </cell>
          <cell r="J485">
            <v>0</v>
          </cell>
        </row>
        <row r="486">
          <cell r="A486">
            <v>173160</v>
          </cell>
          <cell r="B486">
            <v>0</v>
          </cell>
          <cell r="C486">
            <v>0</v>
          </cell>
          <cell r="D486">
            <v>173160</v>
          </cell>
          <cell r="E486" t="str">
            <v>Software support prepayment</v>
          </cell>
          <cell r="G486">
            <v>0</v>
          </cell>
          <cell r="H486">
            <v>0</v>
          </cell>
          <cell r="I486">
            <v>0</v>
          </cell>
          <cell r="J486">
            <v>0</v>
          </cell>
        </row>
        <row r="487">
          <cell r="A487">
            <v>173200</v>
          </cell>
          <cell r="B487">
            <v>0</v>
          </cell>
          <cell r="C487">
            <v>0</v>
          </cell>
          <cell r="D487">
            <v>173200</v>
          </cell>
          <cell r="E487" t="str">
            <v>Accrued Income</v>
          </cell>
          <cell r="G487">
            <v>0</v>
          </cell>
          <cell r="H487">
            <v>0</v>
          </cell>
          <cell r="I487">
            <v>0</v>
          </cell>
          <cell r="J487">
            <v>0</v>
          </cell>
        </row>
        <row r="488">
          <cell r="A488">
            <v>173210</v>
          </cell>
          <cell r="B488">
            <v>0</v>
          </cell>
          <cell r="C488">
            <v>0</v>
          </cell>
          <cell r="D488">
            <v>173210</v>
          </cell>
          <cell r="E488" t="str">
            <v>Units consumed not yet invoice</v>
          </cell>
          <cell r="G488">
            <v>0</v>
          </cell>
          <cell r="H488">
            <v>0</v>
          </cell>
          <cell r="I488">
            <v>0</v>
          </cell>
          <cell r="J488">
            <v>0</v>
          </cell>
        </row>
        <row r="490">
          <cell r="B490">
            <v>0</v>
          </cell>
          <cell r="C490">
            <v>0</v>
          </cell>
          <cell r="E490" t="str">
            <v>Total for Prepayments</v>
          </cell>
          <cell r="F490">
            <v>0</v>
          </cell>
          <cell r="G490">
            <v>0</v>
          </cell>
          <cell r="H490">
            <v>0</v>
          </cell>
          <cell r="I490">
            <v>0</v>
          </cell>
          <cell r="J490">
            <v>0</v>
          </cell>
        </row>
        <row r="492">
          <cell r="A492">
            <v>174000</v>
          </cell>
          <cell r="D492">
            <v>174000</v>
          </cell>
          <cell r="E492" t="str">
            <v>Other Current Assets</v>
          </cell>
        </row>
        <row r="493">
          <cell r="A493">
            <v>174100</v>
          </cell>
          <cell r="B493">
            <v>0</v>
          </cell>
          <cell r="C493">
            <v>0</v>
          </cell>
          <cell r="D493">
            <v>174100</v>
          </cell>
          <cell r="E493" t="str">
            <v>Other Current Assets</v>
          </cell>
          <cell r="G493">
            <v>0</v>
          </cell>
          <cell r="H493">
            <v>0</v>
          </cell>
          <cell r="I493">
            <v>0</v>
          </cell>
          <cell r="J493">
            <v>0</v>
          </cell>
        </row>
        <row r="494">
          <cell r="A494">
            <v>174110</v>
          </cell>
          <cell r="B494">
            <v>750000</v>
          </cell>
          <cell r="C494">
            <v>750000</v>
          </cell>
          <cell r="D494">
            <v>174110</v>
          </cell>
          <cell r="E494" t="str">
            <v>Furniture Allowance</v>
          </cell>
          <cell r="F494">
            <v>80000</v>
          </cell>
          <cell r="G494">
            <v>120000</v>
          </cell>
          <cell r="H494">
            <v>200000</v>
          </cell>
          <cell r="I494">
            <v>583000</v>
          </cell>
          <cell r="J494">
            <v>383000</v>
          </cell>
        </row>
        <row r="495">
          <cell r="A495">
            <v>174120</v>
          </cell>
          <cell r="B495">
            <v>0</v>
          </cell>
          <cell r="C495">
            <v>0</v>
          </cell>
          <cell r="D495">
            <v>174120</v>
          </cell>
          <cell r="E495" t="str">
            <v>Training Allowance</v>
          </cell>
          <cell r="F495">
            <v>0</v>
          </cell>
          <cell r="G495">
            <v>0</v>
          </cell>
          <cell r="H495">
            <v>0</v>
          </cell>
          <cell r="I495">
            <v>0</v>
          </cell>
          <cell r="J495">
            <v>0</v>
          </cell>
        </row>
        <row r="496">
          <cell r="A496">
            <v>174130</v>
          </cell>
          <cell r="B496">
            <v>0</v>
          </cell>
          <cell r="C496">
            <v>0</v>
          </cell>
          <cell r="D496">
            <v>174130</v>
          </cell>
          <cell r="E496" t="str">
            <v>Car Loans</v>
          </cell>
          <cell r="F496">
            <v>120000</v>
          </cell>
          <cell r="H496">
            <v>120000</v>
          </cell>
          <cell r="I496">
            <v>0</v>
          </cell>
          <cell r="J496">
            <v>-120000</v>
          </cell>
        </row>
        <row r="498">
          <cell r="B498">
            <v>750000</v>
          </cell>
          <cell r="C498">
            <v>750000</v>
          </cell>
          <cell r="E498" t="str">
            <v>Total For Other Current Assets</v>
          </cell>
          <cell r="F498">
            <v>200000</v>
          </cell>
          <cell r="G498">
            <v>120000</v>
          </cell>
          <cell r="H498">
            <v>320000</v>
          </cell>
          <cell r="I498">
            <v>583000</v>
          </cell>
          <cell r="J498">
            <v>263000</v>
          </cell>
        </row>
        <row r="500">
          <cell r="A500">
            <v>175100</v>
          </cell>
          <cell r="C500">
            <v>0</v>
          </cell>
          <cell r="D500">
            <v>175100</v>
          </cell>
          <cell r="E500" t="str">
            <v>Inter-company Accounts</v>
          </cell>
          <cell r="G500">
            <v>0</v>
          </cell>
          <cell r="H500">
            <v>0</v>
          </cell>
          <cell r="J500">
            <v>0</v>
          </cell>
        </row>
        <row r="502">
          <cell r="B502">
            <v>0</v>
          </cell>
          <cell r="C502">
            <v>0</v>
          </cell>
          <cell r="E502" t="str">
            <v>Total For Inter-Company</v>
          </cell>
          <cell r="F502">
            <v>0</v>
          </cell>
          <cell r="G502">
            <v>0</v>
          </cell>
          <cell r="H502">
            <v>0</v>
          </cell>
          <cell r="I502">
            <v>0</v>
          </cell>
          <cell r="J502">
            <v>0</v>
          </cell>
        </row>
        <row r="504">
          <cell r="A504">
            <v>175110</v>
          </cell>
          <cell r="C504">
            <v>0</v>
          </cell>
          <cell r="D504">
            <v>175110</v>
          </cell>
          <cell r="E504" t="str">
            <v>Due to/from Related Companies</v>
          </cell>
          <cell r="G504">
            <v>0</v>
          </cell>
          <cell r="H504">
            <v>0</v>
          </cell>
          <cell r="J504">
            <v>0</v>
          </cell>
        </row>
      </sheetData>
      <sheetData sheetId="19" refreshError="1">
        <row r="10">
          <cell r="D10" t="str">
            <v>Operating Expenditure</v>
          </cell>
        </row>
        <row r="11">
          <cell r="A11">
            <v>411000</v>
          </cell>
          <cell r="D11">
            <v>411000</v>
          </cell>
          <cell r="E11" t="str">
            <v>Depreciation</v>
          </cell>
        </row>
        <row r="12">
          <cell r="A12">
            <v>411100</v>
          </cell>
          <cell r="B12">
            <v>103965352</v>
          </cell>
          <cell r="C12">
            <v>103965352</v>
          </cell>
          <cell r="E12" t="str">
            <v>Property Plant and Equipment</v>
          </cell>
          <cell r="F12">
            <v>0</v>
          </cell>
          <cell r="G12">
            <v>0</v>
          </cell>
          <cell r="H12">
            <v>0</v>
          </cell>
          <cell r="I12">
            <v>62622222</v>
          </cell>
        </row>
        <row r="14">
          <cell r="B14">
            <v>103965352</v>
          </cell>
          <cell r="C14">
            <v>103965352</v>
          </cell>
          <cell r="E14" t="str">
            <v>Total Depreciation</v>
          </cell>
          <cell r="F14">
            <v>0</v>
          </cell>
          <cell r="G14">
            <v>0</v>
          </cell>
          <cell r="H14">
            <v>0</v>
          </cell>
          <cell r="I14">
            <v>62622222</v>
          </cell>
        </row>
        <row r="16">
          <cell r="A16">
            <v>413000</v>
          </cell>
          <cell r="D16">
            <v>413000</v>
          </cell>
          <cell r="E16" t="str">
            <v>Basic Salary</v>
          </cell>
        </row>
        <row r="17">
          <cell r="A17">
            <v>413010</v>
          </cell>
          <cell r="B17">
            <v>19200000</v>
          </cell>
          <cell r="C17">
            <v>19200000</v>
          </cell>
          <cell r="D17">
            <v>413010</v>
          </cell>
          <cell r="E17" t="str">
            <v>Salaries</v>
          </cell>
          <cell r="F17">
            <v>8651558.25</v>
          </cell>
          <cell r="G17">
            <v>9000000</v>
          </cell>
          <cell r="H17">
            <v>17651558.25</v>
          </cell>
          <cell r="I17">
            <v>18960000</v>
          </cell>
        </row>
        <row r="18">
          <cell r="A18">
            <v>413030</v>
          </cell>
          <cell r="B18">
            <v>0</v>
          </cell>
          <cell r="C18">
            <v>0</v>
          </cell>
          <cell r="D18">
            <v>413030</v>
          </cell>
          <cell r="E18" t="str">
            <v>Other Salaries &amp; Wages</v>
          </cell>
          <cell r="F18">
            <v>0</v>
          </cell>
          <cell r="H18">
            <v>0</v>
          </cell>
          <cell r="I18">
            <v>0</v>
          </cell>
        </row>
        <row r="20">
          <cell r="B20">
            <v>19200000</v>
          </cell>
          <cell r="C20">
            <v>19200000</v>
          </cell>
          <cell r="E20" t="str">
            <v>Total of Basic Salary</v>
          </cell>
          <cell r="F20">
            <v>8651558.25</v>
          </cell>
          <cell r="G20">
            <v>9000000</v>
          </cell>
          <cell r="H20">
            <v>17651558.25</v>
          </cell>
          <cell r="I20">
            <v>18960000</v>
          </cell>
        </row>
        <row r="22">
          <cell r="A22">
            <v>415000</v>
          </cell>
          <cell r="D22">
            <v>415000</v>
          </cell>
          <cell r="E22" t="str">
            <v>Allowances</v>
          </cell>
        </row>
        <row r="23">
          <cell r="A23">
            <v>415010</v>
          </cell>
          <cell r="B23">
            <v>3620000</v>
          </cell>
          <cell r="C23">
            <v>3620000</v>
          </cell>
          <cell r="D23">
            <v>415010</v>
          </cell>
          <cell r="E23" t="str">
            <v>Supplementary Allowance</v>
          </cell>
          <cell r="F23">
            <v>1732658.04</v>
          </cell>
          <cell r="G23">
            <v>1650000</v>
          </cell>
          <cell r="H23">
            <v>3382658.04</v>
          </cell>
          <cell r="I23">
            <v>3600000</v>
          </cell>
        </row>
        <row r="24">
          <cell r="A24">
            <v>415020</v>
          </cell>
          <cell r="B24">
            <v>0</v>
          </cell>
          <cell r="C24">
            <v>0</v>
          </cell>
          <cell r="D24">
            <v>415020</v>
          </cell>
          <cell r="E24" t="str">
            <v>Pay in lieu of leave</v>
          </cell>
          <cell r="F24">
            <v>16405.02</v>
          </cell>
          <cell r="G24">
            <v>25000</v>
          </cell>
          <cell r="H24">
            <v>41405.020000000004</v>
          </cell>
          <cell r="I24">
            <v>120000</v>
          </cell>
        </row>
        <row r="25">
          <cell r="A25">
            <v>415030</v>
          </cell>
          <cell r="B25">
            <v>600000</v>
          </cell>
          <cell r="C25">
            <v>600000</v>
          </cell>
          <cell r="D25">
            <v>415030</v>
          </cell>
          <cell r="E25" t="str">
            <v>Overtime</v>
          </cell>
          <cell r="F25">
            <v>434536.96000000002</v>
          </cell>
          <cell r="G25">
            <v>300000</v>
          </cell>
          <cell r="H25">
            <v>734536.96</v>
          </cell>
          <cell r="I25">
            <v>960000</v>
          </cell>
        </row>
        <row r="26">
          <cell r="A26">
            <v>415040</v>
          </cell>
          <cell r="B26">
            <v>50000</v>
          </cell>
          <cell r="C26">
            <v>50000</v>
          </cell>
          <cell r="D26">
            <v>415040</v>
          </cell>
          <cell r="E26" t="str">
            <v>Excess Baggage</v>
          </cell>
          <cell r="F26">
            <v>5648</v>
          </cell>
          <cell r="G26">
            <v>25000</v>
          </cell>
          <cell r="H26">
            <v>30648</v>
          </cell>
          <cell r="I26">
            <v>31000</v>
          </cell>
        </row>
        <row r="27">
          <cell r="A27">
            <v>415045</v>
          </cell>
          <cell r="B27">
            <v>60000</v>
          </cell>
          <cell r="C27">
            <v>60000</v>
          </cell>
          <cell r="D27">
            <v>415045</v>
          </cell>
          <cell r="E27" t="str">
            <v>Repatriation Shipment</v>
          </cell>
          <cell r="F27">
            <v>8880</v>
          </cell>
          <cell r="G27">
            <v>52000</v>
          </cell>
          <cell r="H27">
            <v>60880</v>
          </cell>
          <cell r="I27">
            <v>62500</v>
          </cell>
        </row>
        <row r="28">
          <cell r="A28">
            <v>415046</v>
          </cell>
          <cell r="B28">
            <v>40000</v>
          </cell>
          <cell r="C28">
            <v>40000</v>
          </cell>
          <cell r="D28">
            <v>415046</v>
          </cell>
          <cell r="E28" t="str">
            <v>Repatriation Insurance</v>
          </cell>
          <cell r="F28">
            <v>4500</v>
          </cell>
          <cell r="G28">
            <v>35000</v>
          </cell>
          <cell r="H28">
            <v>39500</v>
          </cell>
          <cell r="I28">
            <v>40000</v>
          </cell>
        </row>
        <row r="29">
          <cell r="A29">
            <v>415050</v>
          </cell>
          <cell r="B29">
            <v>1930000</v>
          </cell>
          <cell r="C29">
            <v>1930000</v>
          </cell>
          <cell r="D29">
            <v>415050</v>
          </cell>
          <cell r="E29" t="str">
            <v>Housing Allowance</v>
          </cell>
          <cell r="F29">
            <v>976535.27</v>
          </cell>
          <cell r="G29">
            <v>920000</v>
          </cell>
          <cell r="H29">
            <v>1896535.27</v>
          </cell>
          <cell r="I29">
            <v>2064000</v>
          </cell>
        </row>
        <row r="30">
          <cell r="A30">
            <v>415060</v>
          </cell>
          <cell r="B30">
            <v>1300000</v>
          </cell>
          <cell r="C30">
            <v>1300000</v>
          </cell>
          <cell r="D30">
            <v>415060</v>
          </cell>
          <cell r="E30" t="str">
            <v>Transportation Allowance</v>
          </cell>
          <cell r="F30">
            <v>619683.32999999996</v>
          </cell>
          <cell r="G30">
            <v>1240000</v>
          </cell>
          <cell r="H30">
            <v>1859683.33</v>
          </cell>
          <cell r="I30">
            <v>2640000</v>
          </cell>
        </row>
        <row r="31">
          <cell r="A31">
            <v>415080</v>
          </cell>
          <cell r="B31">
            <v>300000</v>
          </cell>
          <cell r="C31">
            <v>300000</v>
          </cell>
          <cell r="D31">
            <v>415080</v>
          </cell>
          <cell r="E31" t="str">
            <v>Child Allowance</v>
          </cell>
          <cell r="F31">
            <v>126580.9</v>
          </cell>
          <cell r="G31">
            <v>116000</v>
          </cell>
          <cell r="H31">
            <v>242580.9</v>
          </cell>
          <cell r="I31">
            <v>245500</v>
          </cell>
        </row>
        <row r="32">
          <cell r="A32">
            <v>415090</v>
          </cell>
          <cell r="B32">
            <v>0</v>
          </cell>
          <cell r="C32">
            <v>0</v>
          </cell>
          <cell r="D32">
            <v>415090</v>
          </cell>
          <cell r="E32" t="str">
            <v>Water &amp; Electricity Allowance</v>
          </cell>
          <cell r="F32">
            <v>0</v>
          </cell>
          <cell r="G32">
            <v>0</v>
          </cell>
          <cell r="H32">
            <v>0</v>
          </cell>
          <cell r="I32">
            <v>0</v>
          </cell>
        </row>
        <row r="33">
          <cell r="A33">
            <v>415110</v>
          </cell>
          <cell r="B33">
            <v>50000</v>
          </cell>
          <cell r="C33">
            <v>50000</v>
          </cell>
          <cell r="D33">
            <v>415110</v>
          </cell>
          <cell r="E33" t="str">
            <v>Professional Allowance</v>
          </cell>
          <cell r="F33">
            <v>0</v>
          </cell>
          <cell r="H33">
            <v>0</v>
          </cell>
          <cell r="I33">
            <v>0</v>
          </cell>
        </row>
        <row r="34">
          <cell r="A34">
            <v>415120</v>
          </cell>
          <cell r="B34">
            <v>249750</v>
          </cell>
          <cell r="C34">
            <v>249750</v>
          </cell>
          <cell r="D34">
            <v>415120</v>
          </cell>
          <cell r="E34" t="str">
            <v>Furniture Grant Expense</v>
          </cell>
          <cell r="F34">
            <v>124500</v>
          </cell>
          <cell r="G34">
            <v>124500</v>
          </cell>
          <cell r="H34">
            <v>249000</v>
          </cell>
          <cell r="I34">
            <v>300000</v>
          </cell>
        </row>
        <row r="35">
          <cell r="A35">
            <v>415130</v>
          </cell>
          <cell r="B35">
            <v>0</v>
          </cell>
          <cell r="C35">
            <v>0</v>
          </cell>
          <cell r="D35">
            <v>415130</v>
          </cell>
          <cell r="E35" t="str">
            <v>Committee Allowance</v>
          </cell>
          <cell r="F35">
            <v>0</v>
          </cell>
          <cell r="H35">
            <v>0</v>
          </cell>
          <cell r="I35">
            <v>0</v>
          </cell>
        </row>
        <row r="36">
          <cell r="A36">
            <v>415160</v>
          </cell>
          <cell r="B36">
            <v>3000000</v>
          </cell>
          <cell r="C36">
            <v>3000000</v>
          </cell>
          <cell r="D36">
            <v>415160</v>
          </cell>
          <cell r="E36" t="str">
            <v>End of Service Gratuity</v>
          </cell>
          <cell r="F36">
            <v>8765.2099999999991</v>
          </cell>
          <cell r="G36">
            <v>2700000</v>
          </cell>
          <cell r="H36">
            <v>2708765.21</v>
          </cell>
          <cell r="I36">
            <v>3000000</v>
          </cell>
        </row>
        <row r="37">
          <cell r="A37">
            <v>415170</v>
          </cell>
          <cell r="B37">
            <v>350000</v>
          </cell>
          <cell r="C37">
            <v>350000</v>
          </cell>
          <cell r="D37">
            <v>415170</v>
          </cell>
          <cell r="E37" t="str">
            <v>Vacation Allowance</v>
          </cell>
          <cell r="F37">
            <v>297930</v>
          </cell>
          <cell r="G37">
            <v>0</v>
          </cell>
          <cell r="H37">
            <v>297930</v>
          </cell>
          <cell r="I37">
            <v>350000</v>
          </cell>
        </row>
        <row r="38">
          <cell r="A38">
            <v>415180</v>
          </cell>
          <cell r="B38">
            <v>300000</v>
          </cell>
          <cell r="C38">
            <v>300000</v>
          </cell>
          <cell r="D38">
            <v>415180</v>
          </cell>
          <cell r="E38" t="str">
            <v>Employer's pension costs</v>
          </cell>
          <cell r="F38">
            <v>25038</v>
          </cell>
          <cell r="G38">
            <v>130000</v>
          </cell>
          <cell r="H38">
            <v>155038</v>
          </cell>
          <cell r="I38">
            <v>840000</v>
          </cell>
        </row>
        <row r="39">
          <cell r="A39">
            <v>415190</v>
          </cell>
          <cell r="B39">
            <v>120000</v>
          </cell>
          <cell r="C39">
            <v>120000</v>
          </cell>
          <cell r="D39">
            <v>415190</v>
          </cell>
          <cell r="E39" t="str">
            <v>Death Gratuity</v>
          </cell>
          <cell r="F39">
            <v>0</v>
          </cell>
          <cell r="H39">
            <v>0</v>
          </cell>
          <cell r="I39">
            <v>50000</v>
          </cell>
        </row>
        <row r="40">
          <cell r="A40">
            <v>415200</v>
          </cell>
          <cell r="B40">
            <v>0</v>
          </cell>
          <cell r="C40">
            <v>0</v>
          </cell>
          <cell r="D40">
            <v>415200</v>
          </cell>
          <cell r="E40" t="str">
            <v>Leave Expenses</v>
          </cell>
          <cell r="F40">
            <v>0</v>
          </cell>
          <cell r="H40">
            <v>0</v>
          </cell>
          <cell r="I40">
            <v>0</v>
          </cell>
        </row>
        <row r="41">
          <cell r="A41">
            <v>415205</v>
          </cell>
          <cell r="B41">
            <v>0</v>
          </cell>
          <cell r="C41">
            <v>0</v>
          </cell>
          <cell r="D41">
            <v>415205</v>
          </cell>
          <cell r="E41" t="str">
            <v>Hajj Leave</v>
          </cell>
          <cell r="F41">
            <v>0</v>
          </cell>
          <cell r="H41">
            <v>0</v>
          </cell>
          <cell r="I41">
            <v>0</v>
          </cell>
        </row>
        <row r="42">
          <cell r="A42">
            <v>415210</v>
          </cell>
          <cell r="B42">
            <v>1450000</v>
          </cell>
          <cell r="C42">
            <v>1450000</v>
          </cell>
          <cell r="D42">
            <v>415210</v>
          </cell>
          <cell r="E42" t="str">
            <v>Airfares for Annual Leave</v>
          </cell>
          <cell r="F42">
            <v>1406213.91</v>
          </cell>
          <cell r="G42">
            <v>0</v>
          </cell>
          <cell r="H42">
            <v>1406213.91</v>
          </cell>
          <cell r="I42">
            <v>1500000</v>
          </cell>
        </row>
        <row r="43">
          <cell r="A43">
            <v>415220</v>
          </cell>
          <cell r="B43">
            <v>350000</v>
          </cell>
          <cell r="C43">
            <v>350000</v>
          </cell>
          <cell r="D43">
            <v>415220</v>
          </cell>
          <cell r="E43" t="str">
            <v>Education Allowance</v>
          </cell>
          <cell r="F43">
            <v>57464.75</v>
          </cell>
          <cell r="G43">
            <v>230000</v>
          </cell>
          <cell r="H43">
            <v>287464.75</v>
          </cell>
          <cell r="I43">
            <v>291000</v>
          </cell>
        </row>
        <row r="44">
          <cell r="A44">
            <v>415230</v>
          </cell>
          <cell r="B44">
            <v>0</v>
          </cell>
          <cell r="C44">
            <v>0</v>
          </cell>
          <cell r="D44">
            <v>415230</v>
          </cell>
          <cell r="E44" t="str">
            <v>Remote Area Allowance</v>
          </cell>
          <cell r="F44">
            <v>0</v>
          </cell>
          <cell r="H44">
            <v>0</v>
          </cell>
          <cell r="I44">
            <v>0</v>
          </cell>
        </row>
        <row r="45">
          <cell r="A45">
            <v>415231</v>
          </cell>
          <cell r="B45">
            <v>0</v>
          </cell>
          <cell r="C45">
            <v>0</v>
          </cell>
          <cell r="D45">
            <v>415231</v>
          </cell>
          <cell r="E45" t="str">
            <v>Commuting Allowance</v>
          </cell>
          <cell r="F45">
            <v>0</v>
          </cell>
          <cell r="H45">
            <v>0</v>
          </cell>
          <cell r="I45">
            <v>0</v>
          </cell>
        </row>
        <row r="46">
          <cell r="A46">
            <v>415240</v>
          </cell>
          <cell r="B46">
            <v>646000</v>
          </cell>
          <cell r="C46">
            <v>646000</v>
          </cell>
          <cell r="D46">
            <v>415240</v>
          </cell>
          <cell r="E46" t="str">
            <v>Statutory Social Allowance</v>
          </cell>
          <cell r="F46">
            <v>334395.83</v>
          </cell>
          <cell r="G46">
            <v>290000</v>
          </cell>
          <cell r="H46">
            <v>624395.83000000007</v>
          </cell>
          <cell r="I46">
            <v>660000</v>
          </cell>
        </row>
        <row r="47">
          <cell r="A47">
            <v>415250</v>
          </cell>
          <cell r="B47">
            <v>0</v>
          </cell>
          <cell r="C47">
            <v>0</v>
          </cell>
          <cell r="D47">
            <v>415250</v>
          </cell>
          <cell r="E47" t="str">
            <v>Special Car Allowance</v>
          </cell>
          <cell r="F47">
            <v>0</v>
          </cell>
          <cell r="H47">
            <v>0</v>
          </cell>
          <cell r="I47">
            <v>250000</v>
          </cell>
        </row>
        <row r="48">
          <cell r="A48">
            <v>415260</v>
          </cell>
          <cell r="B48">
            <v>350000</v>
          </cell>
          <cell r="C48">
            <v>350000</v>
          </cell>
          <cell r="D48">
            <v>415260</v>
          </cell>
          <cell r="E48" t="str">
            <v>Duty Travel Allowance</v>
          </cell>
          <cell r="F48">
            <v>6300</v>
          </cell>
          <cell r="G48">
            <v>65000</v>
          </cell>
          <cell r="H48">
            <v>71300</v>
          </cell>
          <cell r="I48">
            <v>250000</v>
          </cell>
        </row>
        <row r="49">
          <cell r="A49">
            <v>415270</v>
          </cell>
          <cell r="B49">
            <v>350000</v>
          </cell>
          <cell r="C49">
            <v>350000</v>
          </cell>
          <cell r="D49">
            <v>415270</v>
          </cell>
          <cell r="E49" t="str">
            <v>Accomodation Shifting Grant</v>
          </cell>
          <cell r="F49">
            <v>68000</v>
          </cell>
          <cell r="G49">
            <v>70000</v>
          </cell>
          <cell r="H49">
            <v>138000</v>
          </cell>
          <cell r="I49">
            <v>100000</v>
          </cell>
        </row>
        <row r="50">
          <cell r="A50">
            <v>415280</v>
          </cell>
          <cell r="B50">
            <v>100000</v>
          </cell>
          <cell r="C50">
            <v>100000</v>
          </cell>
          <cell r="D50">
            <v>415280</v>
          </cell>
          <cell r="E50" t="str">
            <v>Merit Bonus</v>
          </cell>
          <cell r="F50">
            <v>8000</v>
          </cell>
          <cell r="G50">
            <v>60000</v>
          </cell>
          <cell r="H50">
            <v>68000</v>
          </cell>
          <cell r="I50">
            <v>150000</v>
          </cell>
        </row>
        <row r="51">
          <cell r="A51">
            <v>415290</v>
          </cell>
          <cell r="B51">
            <v>850000</v>
          </cell>
          <cell r="C51">
            <v>850000</v>
          </cell>
          <cell r="D51">
            <v>415290</v>
          </cell>
          <cell r="E51" t="str">
            <v>Shift Allowance</v>
          </cell>
          <cell r="F51">
            <v>404758.17</v>
          </cell>
          <cell r="G51">
            <v>400000</v>
          </cell>
          <cell r="H51">
            <v>804758.16999999993</v>
          </cell>
          <cell r="I51">
            <v>864000</v>
          </cell>
        </row>
        <row r="52">
          <cell r="A52">
            <v>415300</v>
          </cell>
          <cell r="B52">
            <v>6000</v>
          </cell>
          <cell r="C52">
            <v>6000</v>
          </cell>
          <cell r="D52">
            <v>415300</v>
          </cell>
          <cell r="E52" t="str">
            <v>Cashiers Allowance</v>
          </cell>
          <cell r="F52">
            <v>3000</v>
          </cell>
          <cell r="G52">
            <v>3000</v>
          </cell>
          <cell r="H52">
            <v>6000</v>
          </cell>
          <cell r="I52">
            <v>6000</v>
          </cell>
        </row>
        <row r="53">
          <cell r="A53">
            <v>415310</v>
          </cell>
          <cell r="B53">
            <v>80000</v>
          </cell>
          <cell r="C53">
            <v>80000</v>
          </cell>
          <cell r="D53">
            <v>415310</v>
          </cell>
          <cell r="E53" t="str">
            <v>Hazardous Material Handling Allowance</v>
          </cell>
          <cell r="F53">
            <v>33000</v>
          </cell>
          <cell r="G53">
            <v>33000</v>
          </cell>
          <cell r="H53">
            <v>66000</v>
          </cell>
          <cell r="I53">
            <v>72000</v>
          </cell>
        </row>
        <row r="54">
          <cell r="A54">
            <v>415320</v>
          </cell>
          <cell r="B54">
            <v>160000</v>
          </cell>
          <cell r="C54">
            <v>160000</v>
          </cell>
          <cell r="D54">
            <v>415320</v>
          </cell>
          <cell r="E54" t="str">
            <v>Technical Allowance- Local Engineers</v>
          </cell>
          <cell r="F54">
            <v>76500</v>
          </cell>
          <cell r="G54">
            <v>65000</v>
          </cell>
          <cell r="H54">
            <v>141500</v>
          </cell>
          <cell r="I54">
            <v>146000</v>
          </cell>
        </row>
        <row r="55">
          <cell r="A55">
            <v>415330</v>
          </cell>
          <cell r="B55">
            <v>120000</v>
          </cell>
          <cell r="C55">
            <v>120000</v>
          </cell>
          <cell r="D55">
            <v>415330</v>
          </cell>
          <cell r="E55" t="str">
            <v>Computer Allowance</v>
          </cell>
          <cell r="F55">
            <v>40000</v>
          </cell>
          <cell r="G55">
            <v>42000</v>
          </cell>
          <cell r="H55">
            <v>82000</v>
          </cell>
          <cell r="I55">
            <v>84000</v>
          </cell>
        </row>
        <row r="56">
          <cell r="A56">
            <v>415340</v>
          </cell>
          <cell r="B56">
            <v>0</v>
          </cell>
          <cell r="C56">
            <v>0</v>
          </cell>
          <cell r="D56">
            <v>415340</v>
          </cell>
          <cell r="E56" t="str">
            <v>Repatriation Ticket</v>
          </cell>
          <cell r="F56">
            <v>15483.8</v>
          </cell>
          <cell r="G56">
            <v>60000</v>
          </cell>
          <cell r="H56">
            <v>75483.8</v>
          </cell>
          <cell r="I56">
            <v>84000</v>
          </cell>
        </row>
        <row r="57">
          <cell r="A57">
            <v>415350</v>
          </cell>
          <cell r="B57">
            <v>0</v>
          </cell>
          <cell r="C57">
            <v>0</v>
          </cell>
          <cell r="D57">
            <v>415350</v>
          </cell>
          <cell r="E57" t="str">
            <v>Telephone Allowance</v>
          </cell>
          <cell r="F57">
            <v>0</v>
          </cell>
          <cell r="H57">
            <v>0</v>
          </cell>
          <cell r="I57">
            <v>0</v>
          </cell>
        </row>
        <row r="58">
          <cell r="A58">
            <v>415360</v>
          </cell>
          <cell r="B58">
            <v>0</v>
          </cell>
          <cell r="C58">
            <v>0</v>
          </cell>
          <cell r="D58">
            <v>415360</v>
          </cell>
          <cell r="E58" t="str">
            <v>Specialisation Allowance</v>
          </cell>
          <cell r="F58">
            <v>0</v>
          </cell>
          <cell r="H58">
            <v>0</v>
          </cell>
          <cell r="I58">
            <v>0</v>
          </cell>
        </row>
        <row r="59">
          <cell r="A59">
            <v>415370</v>
          </cell>
          <cell r="B59">
            <v>0</v>
          </cell>
          <cell r="C59">
            <v>0</v>
          </cell>
          <cell r="D59">
            <v>415370</v>
          </cell>
          <cell r="E59" t="str">
            <v>Other Allowance</v>
          </cell>
          <cell r="F59">
            <v>0</v>
          </cell>
          <cell r="H59">
            <v>0</v>
          </cell>
          <cell r="I59">
            <v>0</v>
          </cell>
        </row>
        <row r="60">
          <cell r="A60">
            <v>415100</v>
          </cell>
        </row>
        <row r="61">
          <cell r="B61">
            <v>16431750</v>
          </cell>
          <cell r="C61">
            <v>16431750</v>
          </cell>
          <cell r="E61" t="str">
            <v>Total of Allowances</v>
          </cell>
          <cell r="F61">
            <v>6834777.1900000004</v>
          </cell>
          <cell r="G61">
            <v>8635500</v>
          </cell>
          <cell r="H61">
            <v>15470277.190000001</v>
          </cell>
          <cell r="I61">
            <v>18760000</v>
          </cell>
        </row>
        <row r="63">
          <cell r="A63">
            <v>417000</v>
          </cell>
          <cell r="D63">
            <v>417000</v>
          </cell>
          <cell r="E63" t="str">
            <v>Fuel</v>
          </cell>
        </row>
        <row r="64">
          <cell r="A64">
            <v>417100</v>
          </cell>
          <cell r="B64">
            <v>0</v>
          </cell>
          <cell r="C64">
            <v>0</v>
          </cell>
          <cell r="D64">
            <v>417100</v>
          </cell>
          <cell r="E64" t="str">
            <v>Crude Oil</v>
          </cell>
          <cell r="F64">
            <v>0</v>
          </cell>
          <cell r="H64">
            <v>0</v>
          </cell>
          <cell r="I64">
            <v>0</v>
          </cell>
        </row>
        <row r="65">
          <cell r="A65">
            <v>417200</v>
          </cell>
          <cell r="B65">
            <v>0</v>
          </cell>
          <cell r="C65">
            <v>0</v>
          </cell>
          <cell r="D65">
            <v>417200</v>
          </cell>
          <cell r="E65" t="str">
            <v>Fuel Oil</v>
          </cell>
          <cell r="F65">
            <v>0</v>
          </cell>
          <cell r="H65">
            <v>0</v>
          </cell>
          <cell r="I65">
            <v>0</v>
          </cell>
        </row>
        <row r="66">
          <cell r="A66">
            <v>417300</v>
          </cell>
          <cell r="B66">
            <v>0</v>
          </cell>
          <cell r="C66">
            <v>0</v>
          </cell>
          <cell r="D66">
            <v>417300</v>
          </cell>
          <cell r="E66" t="str">
            <v>Gas Oil</v>
          </cell>
          <cell r="F66">
            <v>0</v>
          </cell>
          <cell r="H66">
            <v>0</v>
          </cell>
          <cell r="I66">
            <v>0</v>
          </cell>
        </row>
        <row r="67">
          <cell r="A67">
            <v>417400</v>
          </cell>
          <cell r="B67">
            <v>0</v>
          </cell>
          <cell r="C67">
            <v>0</v>
          </cell>
          <cell r="D67">
            <v>417400</v>
          </cell>
          <cell r="E67" t="str">
            <v>Natural Gas</v>
          </cell>
          <cell r="F67">
            <v>0</v>
          </cell>
          <cell r="H67">
            <v>0</v>
          </cell>
          <cell r="I67">
            <v>0</v>
          </cell>
        </row>
        <row r="68">
          <cell r="A68">
            <v>417500</v>
          </cell>
          <cell r="B68">
            <v>0</v>
          </cell>
          <cell r="C68">
            <v>0</v>
          </cell>
          <cell r="D68">
            <v>417500</v>
          </cell>
          <cell r="E68" t="str">
            <v>Diesal Oil</v>
          </cell>
          <cell r="F68">
            <v>0</v>
          </cell>
          <cell r="H68">
            <v>0</v>
          </cell>
          <cell r="I68">
            <v>0</v>
          </cell>
        </row>
        <row r="70">
          <cell r="B70">
            <v>0</v>
          </cell>
          <cell r="C70">
            <v>0</v>
          </cell>
          <cell r="E70" t="str">
            <v>Total of Fuel</v>
          </cell>
          <cell r="F70">
            <v>0</v>
          </cell>
          <cell r="G70">
            <v>0</v>
          </cell>
          <cell r="H70">
            <v>0</v>
          </cell>
          <cell r="I70">
            <v>0</v>
          </cell>
        </row>
        <row r="72">
          <cell r="A72">
            <v>418000</v>
          </cell>
          <cell r="D72">
            <v>418000</v>
          </cell>
          <cell r="E72" t="str">
            <v>Plant Maintenance</v>
          </cell>
        </row>
        <row r="73">
          <cell r="A73">
            <v>418010</v>
          </cell>
          <cell r="B73">
            <v>0</v>
          </cell>
          <cell r="C73">
            <v>0</v>
          </cell>
          <cell r="D73">
            <v>418010</v>
          </cell>
          <cell r="E73" t="str">
            <v>Water Pump Maintenance - Direct Purh.</v>
          </cell>
          <cell r="F73">
            <v>0</v>
          </cell>
          <cell r="G73">
            <v>0</v>
          </cell>
          <cell r="H73">
            <v>0</v>
          </cell>
          <cell r="I73">
            <v>0</v>
          </cell>
        </row>
        <row r="74">
          <cell r="A74">
            <v>418020</v>
          </cell>
          <cell r="B74">
            <v>0</v>
          </cell>
          <cell r="C74">
            <v>0</v>
          </cell>
          <cell r="D74">
            <v>418020</v>
          </cell>
          <cell r="E74" t="str">
            <v>Water Pipes Maintenance- Direct Purh.</v>
          </cell>
          <cell r="F74">
            <v>0</v>
          </cell>
          <cell r="G74">
            <v>0</v>
          </cell>
          <cell r="H74">
            <v>0</v>
          </cell>
          <cell r="I74">
            <v>0</v>
          </cell>
        </row>
        <row r="75">
          <cell r="A75">
            <v>418030</v>
          </cell>
          <cell r="B75">
            <v>0</v>
          </cell>
          <cell r="C75">
            <v>0</v>
          </cell>
          <cell r="D75">
            <v>418030</v>
          </cell>
          <cell r="E75" t="str">
            <v>Water Maintenance- Cent. Workshop D</v>
          </cell>
          <cell r="F75">
            <v>0</v>
          </cell>
          <cell r="G75">
            <v>0</v>
          </cell>
          <cell r="H75">
            <v>0</v>
          </cell>
          <cell r="I75">
            <v>0</v>
          </cell>
        </row>
        <row r="76">
          <cell r="A76">
            <v>418040</v>
          </cell>
          <cell r="B76">
            <v>0</v>
          </cell>
          <cell r="C76">
            <v>0</v>
          </cell>
          <cell r="D76">
            <v>418040</v>
          </cell>
          <cell r="E76" t="str">
            <v>Other Water Maintenance</v>
          </cell>
          <cell r="F76">
            <v>0</v>
          </cell>
          <cell r="G76">
            <v>0</v>
          </cell>
          <cell r="H76">
            <v>0</v>
          </cell>
          <cell r="I76">
            <v>0</v>
          </cell>
        </row>
        <row r="77">
          <cell r="A77">
            <v>418050</v>
          </cell>
          <cell r="B77">
            <v>0</v>
          </cell>
          <cell r="C77">
            <v>0</v>
          </cell>
          <cell r="D77">
            <v>418050</v>
          </cell>
          <cell r="E77" t="str">
            <v>Electricity Poles &amp; Wires Maintenance</v>
          </cell>
          <cell r="F77">
            <v>0</v>
          </cell>
          <cell r="G77">
            <v>0</v>
          </cell>
          <cell r="H77">
            <v>0</v>
          </cell>
          <cell r="I77">
            <v>0</v>
          </cell>
        </row>
        <row r="78">
          <cell r="A78">
            <v>418060</v>
          </cell>
          <cell r="B78">
            <v>0</v>
          </cell>
          <cell r="C78">
            <v>0</v>
          </cell>
          <cell r="D78">
            <v>418060</v>
          </cell>
          <cell r="E78" t="str">
            <v>Electricity Transformer Maintenance</v>
          </cell>
          <cell r="F78">
            <v>0</v>
          </cell>
          <cell r="G78">
            <v>0</v>
          </cell>
          <cell r="H78">
            <v>0</v>
          </cell>
          <cell r="I78">
            <v>0</v>
          </cell>
        </row>
        <row r="79">
          <cell r="A79">
            <v>418070</v>
          </cell>
          <cell r="B79">
            <v>0</v>
          </cell>
          <cell r="C79">
            <v>0</v>
          </cell>
          <cell r="D79">
            <v>418070</v>
          </cell>
          <cell r="E79" t="str">
            <v>Electricity Switchgear Maintenance</v>
          </cell>
          <cell r="F79">
            <v>0</v>
          </cell>
          <cell r="G79">
            <v>0</v>
          </cell>
          <cell r="H79">
            <v>0</v>
          </cell>
          <cell r="I79">
            <v>0</v>
          </cell>
        </row>
        <row r="80">
          <cell r="A80">
            <v>418080</v>
          </cell>
          <cell r="B80">
            <v>0</v>
          </cell>
          <cell r="C80">
            <v>0</v>
          </cell>
          <cell r="D80">
            <v>418080</v>
          </cell>
          <cell r="E80" t="str">
            <v>Other Electricity Maintenance</v>
          </cell>
          <cell r="F80">
            <v>0</v>
          </cell>
          <cell r="G80">
            <v>0</v>
          </cell>
          <cell r="H80">
            <v>0</v>
          </cell>
          <cell r="I80">
            <v>0</v>
          </cell>
        </row>
        <row r="81">
          <cell r="A81">
            <v>418090</v>
          </cell>
          <cell r="B81">
            <v>884060</v>
          </cell>
          <cell r="C81">
            <v>884060</v>
          </cell>
          <cell r="D81">
            <v>418090</v>
          </cell>
          <cell r="E81" t="str">
            <v>Tools &amp; Equipment Maintenance</v>
          </cell>
          <cell r="F81">
            <v>756980</v>
          </cell>
          <cell r="G81">
            <v>0</v>
          </cell>
          <cell r="H81">
            <v>756980</v>
          </cell>
          <cell r="I81">
            <v>1120600</v>
          </cell>
        </row>
        <row r="82">
          <cell r="A82">
            <v>418100</v>
          </cell>
          <cell r="B82">
            <v>0</v>
          </cell>
          <cell r="C82">
            <v>0</v>
          </cell>
          <cell r="D82">
            <v>418100</v>
          </cell>
          <cell r="E82" t="str">
            <v>Small Generators Maintenance</v>
          </cell>
          <cell r="F82">
            <v>0</v>
          </cell>
          <cell r="G82">
            <v>0</v>
          </cell>
          <cell r="H82">
            <v>0</v>
          </cell>
          <cell r="I82">
            <v>0</v>
          </cell>
        </row>
        <row r="83">
          <cell r="A83">
            <v>418110</v>
          </cell>
          <cell r="B83">
            <v>0</v>
          </cell>
          <cell r="C83">
            <v>0</v>
          </cell>
          <cell r="D83">
            <v>418110</v>
          </cell>
          <cell r="E83" t="str">
            <v>Plant SMART Mainatencance</v>
          </cell>
          <cell r="F83">
            <v>0</v>
          </cell>
          <cell r="G83">
            <v>0</v>
          </cell>
          <cell r="H83">
            <v>0</v>
          </cell>
          <cell r="I83">
            <v>0</v>
          </cell>
        </row>
        <row r="84">
          <cell r="A84">
            <v>418120</v>
          </cell>
          <cell r="B84">
            <v>0</v>
          </cell>
          <cell r="C84">
            <v>0</v>
          </cell>
          <cell r="D84">
            <v>418120</v>
          </cell>
          <cell r="E84" t="str">
            <v>Plant MOPA Maintenance</v>
          </cell>
          <cell r="F84">
            <v>0</v>
          </cell>
          <cell r="G84">
            <v>0</v>
          </cell>
          <cell r="H84">
            <v>0</v>
          </cell>
          <cell r="I84">
            <v>0</v>
          </cell>
        </row>
        <row r="85">
          <cell r="A85">
            <v>418130</v>
          </cell>
          <cell r="B85">
            <v>530000</v>
          </cell>
          <cell r="C85">
            <v>530000</v>
          </cell>
          <cell r="D85">
            <v>418130</v>
          </cell>
          <cell r="E85" t="str">
            <v>Plant “MOMP” Maintenance</v>
          </cell>
          <cell r="F85">
            <v>34860</v>
          </cell>
          <cell r="G85">
            <v>495140</v>
          </cell>
          <cell r="H85">
            <v>530000</v>
          </cell>
          <cell r="I85">
            <v>0</v>
          </cell>
        </row>
        <row r="86">
          <cell r="A86">
            <v>418140</v>
          </cell>
          <cell r="B86">
            <v>5698900</v>
          </cell>
          <cell r="C86">
            <v>5698900</v>
          </cell>
          <cell r="D86">
            <v>418140</v>
          </cell>
          <cell r="E86" t="str">
            <v>Plant Maintenance – PDPM2</v>
          </cell>
          <cell r="F86">
            <v>1264730</v>
          </cell>
          <cell r="G86">
            <v>4000000</v>
          </cell>
          <cell r="H86">
            <v>5264730</v>
          </cell>
          <cell r="I86">
            <v>16983400</v>
          </cell>
        </row>
        <row r="87">
          <cell r="A87">
            <v>418150</v>
          </cell>
          <cell r="B87">
            <v>4219500</v>
          </cell>
          <cell r="C87">
            <v>4219500</v>
          </cell>
          <cell r="D87">
            <v>418150</v>
          </cell>
          <cell r="E87" t="str">
            <v>Other Plant Contract Maintanance</v>
          </cell>
          <cell r="F87">
            <v>238847.39</v>
          </cell>
          <cell r="G87">
            <v>3000000</v>
          </cell>
          <cell r="H87">
            <v>3238847.39</v>
          </cell>
          <cell r="I87">
            <v>4774000</v>
          </cell>
        </row>
        <row r="88">
          <cell r="A88">
            <v>418160</v>
          </cell>
          <cell r="B88">
            <v>2000000</v>
          </cell>
          <cell r="C88">
            <v>2000000</v>
          </cell>
          <cell r="D88">
            <v>418160</v>
          </cell>
          <cell r="E88" t="str">
            <v>Plant Maintenance</v>
          </cell>
          <cell r="F88">
            <v>947819.57</v>
          </cell>
          <cell r="G88">
            <v>950000</v>
          </cell>
          <cell r="H88">
            <v>1897819.5699999998</v>
          </cell>
          <cell r="I88">
            <v>2640000</v>
          </cell>
        </row>
        <row r="89">
          <cell r="A89">
            <v>418170</v>
          </cell>
          <cell r="B89">
            <v>0</v>
          </cell>
          <cell r="C89">
            <v>0</v>
          </cell>
          <cell r="D89">
            <v>418170</v>
          </cell>
          <cell r="E89" t="str">
            <v>Motor Maintanance</v>
          </cell>
          <cell r="F89">
            <v>0</v>
          </cell>
          <cell r="G89">
            <v>0</v>
          </cell>
          <cell r="H89">
            <v>0</v>
          </cell>
          <cell r="I89">
            <v>0</v>
          </cell>
        </row>
        <row r="90">
          <cell r="A90">
            <v>418180</v>
          </cell>
          <cell r="B90">
            <v>0</v>
          </cell>
          <cell r="C90">
            <v>0</v>
          </cell>
          <cell r="D90">
            <v>418180</v>
          </cell>
          <cell r="E90" t="str">
            <v>Valves Actuator Maintenance</v>
          </cell>
          <cell r="F90">
            <v>0</v>
          </cell>
          <cell r="G90">
            <v>0</v>
          </cell>
          <cell r="H90">
            <v>0</v>
          </cell>
          <cell r="I90">
            <v>0</v>
          </cell>
        </row>
        <row r="91">
          <cell r="A91">
            <v>418190</v>
          </cell>
          <cell r="B91">
            <v>0</v>
          </cell>
          <cell r="C91">
            <v>0</v>
          </cell>
          <cell r="D91">
            <v>418190</v>
          </cell>
          <cell r="E91" t="str">
            <v>Compressed Air Maintance</v>
          </cell>
          <cell r="F91">
            <v>0</v>
          </cell>
          <cell r="G91">
            <v>0</v>
          </cell>
          <cell r="H91">
            <v>0</v>
          </cell>
          <cell r="I91">
            <v>0</v>
          </cell>
        </row>
        <row r="92">
          <cell r="A92">
            <v>418200</v>
          </cell>
          <cell r="B92">
            <v>0</v>
          </cell>
          <cell r="C92">
            <v>0</v>
          </cell>
          <cell r="D92">
            <v>418200</v>
          </cell>
          <cell r="E92" t="str">
            <v>Fuel Systems Maintanance</v>
          </cell>
          <cell r="F92">
            <v>0</v>
          </cell>
          <cell r="G92">
            <v>0</v>
          </cell>
          <cell r="H92">
            <v>0</v>
          </cell>
          <cell r="I92">
            <v>0</v>
          </cell>
        </row>
        <row r="93">
          <cell r="A93">
            <v>418210</v>
          </cell>
          <cell r="B93">
            <v>0</v>
          </cell>
          <cell r="C93">
            <v>0</v>
          </cell>
          <cell r="D93">
            <v>418210</v>
          </cell>
          <cell r="E93" t="str">
            <v>Remineralisation Systems Maintance</v>
          </cell>
          <cell r="F93">
            <v>0</v>
          </cell>
          <cell r="G93">
            <v>0</v>
          </cell>
          <cell r="H93">
            <v>0</v>
          </cell>
          <cell r="I93">
            <v>0</v>
          </cell>
        </row>
        <row r="94">
          <cell r="A94">
            <v>418220</v>
          </cell>
          <cell r="B94">
            <v>9206000</v>
          </cell>
          <cell r="C94">
            <v>9206000</v>
          </cell>
          <cell r="D94">
            <v>418220</v>
          </cell>
          <cell r="E94" t="str">
            <v xml:space="preserve">Sea Water Intake System Maintanance </v>
          </cell>
          <cell r="F94">
            <v>4662000</v>
          </cell>
          <cell r="G94">
            <v>4000000</v>
          </cell>
          <cell r="H94">
            <v>8662000</v>
          </cell>
          <cell r="I94">
            <v>18022680</v>
          </cell>
        </row>
        <row r="95">
          <cell r="A95">
            <v>418230</v>
          </cell>
          <cell r="B95">
            <v>0</v>
          </cell>
          <cell r="C95">
            <v>0</v>
          </cell>
          <cell r="D95">
            <v>418230</v>
          </cell>
          <cell r="E95" t="str">
            <v>400 KV Systems Maintenance</v>
          </cell>
          <cell r="F95">
            <v>0</v>
          </cell>
          <cell r="G95">
            <v>0</v>
          </cell>
          <cell r="H95">
            <v>0</v>
          </cell>
          <cell r="I95">
            <v>0</v>
          </cell>
        </row>
        <row r="96">
          <cell r="A96">
            <v>418240</v>
          </cell>
          <cell r="B96">
            <v>0</v>
          </cell>
          <cell r="C96">
            <v>0</v>
          </cell>
          <cell r="D96">
            <v>418240</v>
          </cell>
          <cell r="E96" t="str">
            <v>220 KV Systems Maintenance</v>
          </cell>
          <cell r="F96">
            <v>0</v>
          </cell>
          <cell r="G96">
            <v>0</v>
          </cell>
          <cell r="H96">
            <v>0</v>
          </cell>
          <cell r="I96">
            <v>0</v>
          </cell>
        </row>
        <row r="97">
          <cell r="A97">
            <v>418250</v>
          </cell>
          <cell r="B97">
            <v>0</v>
          </cell>
          <cell r="C97">
            <v>0</v>
          </cell>
          <cell r="D97">
            <v>418250</v>
          </cell>
          <cell r="E97" t="str">
            <v>132 KV Maintanance</v>
          </cell>
          <cell r="F97">
            <v>0</v>
          </cell>
          <cell r="G97">
            <v>0</v>
          </cell>
          <cell r="H97">
            <v>0</v>
          </cell>
          <cell r="I97">
            <v>0</v>
          </cell>
        </row>
        <row r="98">
          <cell r="A98">
            <v>418260</v>
          </cell>
          <cell r="B98">
            <v>0</v>
          </cell>
          <cell r="C98">
            <v>0</v>
          </cell>
          <cell r="D98">
            <v>418260</v>
          </cell>
          <cell r="E98" t="str">
            <v>11 KV Systems Maintenance</v>
          </cell>
          <cell r="F98">
            <v>0</v>
          </cell>
          <cell r="G98">
            <v>0</v>
          </cell>
          <cell r="H98">
            <v>0</v>
          </cell>
          <cell r="I98">
            <v>0</v>
          </cell>
        </row>
        <row r="99">
          <cell r="A99">
            <v>418270</v>
          </cell>
          <cell r="B99">
            <v>0</v>
          </cell>
          <cell r="C99">
            <v>0</v>
          </cell>
          <cell r="D99">
            <v>418270</v>
          </cell>
          <cell r="E99" t="str">
            <v>380V Systems Maintenance</v>
          </cell>
          <cell r="F99">
            <v>0</v>
          </cell>
          <cell r="G99">
            <v>0</v>
          </cell>
          <cell r="H99">
            <v>0</v>
          </cell>
          <cell r="I99">
            <v>0</v>
          </cell>
        </row>
        <row r="100">
          <cell r="A100">
            <v>418280</v>
          </cell>
          <cell r="B100">
            <v>0</v>
          </cell>
          <cell r="C100">
            <v>0</v>
          </cell>
          <cell r="D100">
            <v>418280</v>
          </cell>
          <cell r="E100" t="str">
            <v>220V Systems Maintenance</v>
          </cell>
          <cell r="F100">
            <v>0</v>
          </cell>
          <cell r="G100">
            <v>0</v>
          </cell>
          <cell r="H100">
            <v>0</v>
          </cell>
          <cell r="I100">
            <v>0</v>
          </cell>
        </row>
        <row r="101">
          <cell r="A101">
            <v>418290</v>
          </cell>
          <cell r="B101">
            <v>0</v>
          </cell>
          <cell r="C101">
            <v>0</v>
          </cell>
          <cell r="D101">
            <v>418290</v>
          </cell>
          <cell r="E101" t="str">
            <v>DC System Maintanance</v>
          </cell>
          <cell r="F101">
            <v>0</v>
          </cell>
          <cell r="G101">
            <v>0</v>
          </cell>
          <cell r="H101">
            <v>0</v>
          </cell>
          <cell r="I101">
            <v>0</v>
          </cell>
        </row>
        <row r="102">
          <cell r="A102">
            <v>418300</v>
          </cell>
          <cell r="B102">
            <v>0</v>
          </cell>
          <cell r="C102">
            <v>0</v>
          </cell>
          <cell r="D102">
            <v>418300</v>
          </cell>
          <cell r="E102" t="str">
            <v>Safety System Maintenance</v>
          </cell>
          <cell r="F102">
            <v>0</v>
          </cell>
          <cell r="G102">
            <v>0</v>
          </cell>
          <cell r="H102">
            <v>0</v>
          </cell>
          <cell r="I102">
            <v>0</v>
          </cell>
        </row>
        <row r="103">
          <cell r="A103">
            <v>418400</v>
          </cell>
          <cell r="B103">
            <v>0</v>
          </cell>
          <cell r="C103">
            <v>0</v>
          </cell>
          <cell r="D103">
            <v>418400</v>
          </cell>
          <cell r="E103" t="str">
            <v>Power Transmission System Maintenance</v>
          </cell>
          <cell r="F103">
            <v>0</v>
          </cell>
          <cell r="G103">
            <v>0</v>
          </cell>
          <cell r="H103">
            <v>0</v>
          </cell>
          <cell r="I103">
            <v>0</v>
          </cell>
        </row>
        <row r="104">
          <cell r="A104">
            <v>418410</v>
          </cell>
          <cell r="B104">
            <v>0</v>
          </cell>
          <cell r="C104">
            <v>0</v>
          </cell>
          <cell r="D104">
            <v>418410</v>
          </cell>
          <cell r="E104" t="str">
            <v>Substation Maintance</v>
          </cell>
          <cell r="F104">
            <v>0</v>
          </cell>
          <cell r="G104">
            <v>0</v>
          </cell>
          <cell r="H104">
            <v>0</v>
          </cell>
          <cell r="I104">
            <v>0</v>
          </cell>
        </row>
        <row r="105">
          <cell r="A105">
            <v>418420</v>
          </cell>
          <cell r="B105">
            <v>0</v>
          </cell>
          <cell r="C105">
            <v>0</v>
          </cell>
          <cell r="D105">
            <v>418420</v>
          </cell>
          <cell r="E105" t="str">
            <v>OHL Maintanance</v>
          </cell>
          <cell r="F105">
            <v>0</v>
          </cell>
          <cell r="G105">
            <v>0</v>
          </cell>
          <cell r="H105">
            <v>0</v>
          </cell>
          <cell r="I105">
            <v>0</v>
          </cell>
        </row>
        <row r="106">
          <cell r="A106">
            <v>418430</v>
          </cell>
          <cell r="B106">
            <v>0</v>
          </cell>
          <cell r="C106">
            <v>0</v>
          </cell>
          <cell r="D106">
            <v>418430</v>
          </cell>
          <cell r="E106" t="str">
            <v>U/G Cables Maintenance</v>
          </cell>
          <cell r="F106">
            <v>0</v>
          </cell>
          <cell r="G106">
            <v>0</v>
          </cell>
          <cell r="H106">
            <v>0</v>
          </cell>
          <cell r="I106">
            <v>0</v>
          </cell>
        </row>
        <row r="107">
          <cell r="A107">
            <v>418510</v>
          </cell>
          <cell r="B107">
            <v>0</v>
          </cell>
          <cell r="C107">
            <v>0</v>
          </cell>
          <cell r="D107">
            <v>418510</v>
          </cell>
          <cell r="E107" t="str">
            <v>pumping station maintanance</v>
          </cell>
          <cell r="F107">
            <v>0</v>
          </cell>
          <cell r="G107">
            <v>0</v>
          </cell>
          <cell r="H107">
            <v>0</v>
          </cell>
          <cell r="I107">
            <v>0</v>
          </cell>
        </row>
        <row r="108">
          <cell r="A108">
            <v>418520</v>
          </cell>
          <cell r="B108">
            <v>0</v>
          </cell>
          <cell r="C108">
            <v>0</v>
          </cell>
          <cell r="D108">
            <v>418520</v>
          </cell>
          <cell r="E108" t="str">
            <v>Pipelines Maintenance</v>
          </cell>
          <cell r="F108">
            <v>0</v>
          </cell>
          <cell r="G108">
            <v>0</v>
          </cell>
          <cell r="H108">
            <v>0</v>
          </cell>
          <cell r="I108">
            <v>0</v>
          </cell>
        </row>
        <row r="109">
          <cell r="A109">
            <v>418620</v>
          </cell>
          <cell r="B109">
            <v>1691000</v>
          </cell>
          <cell r="C109">
            <v>1691000</v>
          </cell>
          <cell r="D109">
            <v>418620</v>
          </cell>
          <cell r="E109" t="str">
            <v>Hire of Plant and Equipment</v>
          </cell>
          <cell r="F109">
            <v>0</v>
          </cell>
          <cell r="G109">
            <v>0</v>
          </cell>
          <cell r="H109">
            <v>0</v>
          </cell>
          <cell r="I109">
            <v>1107000</v>
          </cell>
        </row>
        <row r="110">
          <cell r="A110">
            <v>418630</v>
          </cell>
          <cell r="B110">
            <v>1800000</v>
          </cell>
          <cell r="C110">
            <v>1800000</v>
          </cell>
          <cell r="D110">
            <v>418630</v>
          </cell>
          <cell r="E110" t="str">
            <v>Process Buildings Maintenance</v>
          </cell>
          <cell r="F110">
            <v>0</v>
          </cell>
          <cell r="G110">
            <v>0</v>
          </cell>
          <cell r="H110">
            <v>0</v>
          </cell>
          <cell r="I110">
            <v>1800000</v>
          </cell>
        </row>
        <row r="111">
          <cell r="A111">
            <v>418640</v>
          </cell>
          <cell r="B111">
            <v>0</v>
          </cell>
          <cell r="C111">
            <v>0</v>
          </cell>
          <cell r="D111">
            <v>418640</v>
          </cell>
          <cell r="E111" t="str">
            <v>Energy Consumption</v>
          </cell>
          <cell r="F111">
            <v>0</v>
          </cell>
          <cell r="G111">
            <v>0</v>
          </cell>
          <cell r="H111">
            <v>0</v>
          </cell>
          <cell r="I111">
            <v>0</v>
          </cell>
        </row>
        <row r="113">
          <cell r="B113">
            <v>26029460</v>
          </cell>
          <cell r="C113">
            <v>26029460</v>
          </cell>
          <cell r="E113" t="str">
            <v>Total for Plant Maintenance</v>
          </cell>
          <cell r="F113">
            <v>7905236.96</v>
          </cell>
          <cell r="G113">
            <v>12445140</v>
          </cell>
          <cell r="H113">
            <v>20350376.960000001</v>
          </cell>
          <cell r="I113">
            <v>46447680</v>
          </cell>
        </row>
        <row r="115">
          <cell r="A115">
            <v>419000</v>
          </cell>
          <cell r="D115">
            <v>419000</v>
          </cell>
          <cell r="E115" t="str">
            <v>Materials</v>
          </cell>
        </row>
        <row r="116">
          <cell r="A116">
            <v>419010</v>
          </cell>
          <cell r="B116">
            <v>8052450</v>
          </cell>
          <cell r="C116">
            <v>8052450</v>
          </cell>
          <cell r="D116">
            <v>419010</v>
          </cell>
          <cell r="E116" t="str">
            <v>Stores Usage- Works Orders</v>
          </cell>
          <cell r="F116">
            <v>1927065</v>
          </cell>
          <cell r="G116">
            <v>3500000</v>
          </cell>
          <cell r="H116">
            <v>5427065</v>
          </cell>
          <cell r="I116">
            <v>2440700</v>
          </cell>
        </row>
        <row r="117">
          <cell r="A117">
            <v>419020</v>
          </cell>
          <cell r="B117">
            <v>1709108</v>
          </cell>
          <cell r="C117">
            <v>1709108</v>
          </cell>
          <cell r="D117">
            <v>419020</v>
          </cell>
          <cell r="E117" t="str">
            <v>Stores Usage- Consumables</v>
          </cell>
          <cell r="F117">
            <v>318136</v>
          </cell>
          <cell r="G117">
            <v>800000</v>
          </cell>
          <cell r="H117">
            <v>1118136</v>
          </cell>
          <cell r="I117">
            <v>1223280</v>
          </cell>
        </row>
        <row r="118">
          <cell r="A118">
            <v>419030</v>
          </cell>
          <cell r="B118">
            <v>839700</v>
          </cell>
          <cell r="C118">
            <v>839700</v>
          </cell>
          <cell r="D118">
            <v>419030</v>
          </cell>
          <cell r="E118" t="str">
            <v>Direct Purchases</v>
          </cell>
          <cell r="F118">
            <v>9914.9699999999993</v>
          </cell>
          <cell r="G118">
            <v>200000</v>
          </cell>
          <cell r="H118">
            <v>209914.97</v>
          </cell>
          <cell r="I118">
            <v>770400</v>
          </cell>
        </row>
        <row r="119">
          <cell r="A119">
            <v>419040</v>
          </cell>
          <cell r="B119">
            <v>0</v>
          </cell>
          <cell r="C119">
            <v>0</v>
          </cell>
          <cell r="D119">
            <v>419040</v>
          </cell>
          <cell r="E119" t="str">
            <v>Outages</v>
          </cell>
          <cell r="F119">
            <v>0</v>
          </cell>
          <cell r="G119">
            <v>0</v>
          </cell>
          <cell r="H119">
            <v>0</v>
          </cell>
          <cell r="I119">
            <v>11000000</v>
          </cell>
        </row>
        <row r="120">
          <cell r="A120">
            <v>419050</v>
          </cell>
          <cell r="B120">
            <v>0</v>
          </cell>
          <cell r="C120">
            <v>0</v>
          </cell>
          <cell r="D120">
            <v>419050</v>
          </cell>
          <cell r="E120" t="str">
            <v>Major Non Capital Items</v>
          </cell>
          <cell r="F120">
            <v>0</v>
          </cell>
          <cell r="G120">
            <v>0</v>
          </cell>
          <cell r="H120">
            <v>0</v>
          </cell>
          <cell r="I120">
            <v>4500000</v>
          </cell>
        </row>
        <row r="121">
          <cell r="A121">
            <v>419060</v>
          </cell>
          <cell r="B121">
            <v>8665416</v>
          </cell>
          <cell r="C121">
            <v>8665416</v>
          </cell>
          <cell r="D121">
            <v>419060</v>
          </cell>
          <cell r="E121" t="str">
            <v>Chemical Usage</v>
          </cell>
          <cell r="F121">
            <v>3214995</v>
          </cell>
          <cell r="G121">
            <v>4300000</v>
          </cell>
          <cell r="H121">
            <v>7514995</v>
          </cell>
          <cell r="I121">
            <v>10848000</v>
          </cell>
        </row>
        <row r="122">
          <cell r="A122">
            <v>419070</v>
          </cell>
          <cell r="B122">
            <v>0</v>
          </cell>
          <cell r="C122">
            <v>0</v>
          </cell>
          <cell r="D122">
            <v>419070</v>
          </cell>
          <cell r="E122" t="str">
            <v>Lubricants Usage</v>
          </cell>
          <cell r="F122">
            <v>0</v>
          </cell>
          <cell r="H122">
            <v>0</v>
          </cell>
          <cell r="I122">
            <v>431800</v>
          </cell>
        </row>
        <row r="124">
          <cell r="B124">
            <v>19266674</v>
          </cell>
          <cell r="C124">
            <v>19266674</v>
          </cell>
          <cell r="E124" t="str">
            <v>Total Materials</v>
          </cell>
          <cell r="F124">
            <v>5470110.9700000007</v>
          </cell>
          <cell r="G124">
            <v>8800000</v>
          </cell>
          <cell r="H124">
            <v>14270110.969999999</v>
          </cell>
          <cell r="I124">
            <v>31214180</v>
          </cell>
        </row>
        <row r="126">
          <cell r="A126">
            <v>420000</v>
          </cell>
          <cell r="D126">
            <v>420000</v>
          </cell>
          <cell r="E126" t="str">
            <v>Transmission use of System</v>
          </cell>
        </row>
        <row r="127">
          <cell r="A127">
            <v>420010</v>
          </cell>
          <cell r="B127">
            <v>0</v>
          </cell>
          <cell r="C127">
            <v>0</v>
          </cell>
          <cell r="D127">
            <v>420010</v>
          </cell>
          <cell r="E127" t="str">
            <v>TUOS Payments</v>
          </cell>
          <cell r="F127">
            <v>0</v>
          </cell>
          <cell r="H127">
            <v>0</v>
          </cell>
          <cell r="I127">
            <v>0</v>
          </cell>
        </row>
        <row r="128">
          <cell r="A128">
            <v>420020</v>
          </cell>
          <cell r="B128">
            <v>0</v>
          </cell>
          <cell r="C128">
            <v>0</v>
          </cell>
          <cell r="D128">
            <v>420020</v>
          </cell>
          <cell r="E128" t="str">
            <v>Settlement System Charges</v>
          </cell>
          <cell r="F128">
            <v>0</v>
          </cell>
          <cell r="H128">
            <v>0</v>
          </cell>
          <cell r="I128">
            <v>0</v>
          </cell>
        </row>
        <row r="130">
          <cell r="B130">
            <v>0</v>
          </cell>
          <cell r="C130">
            <v>0</v>
          </cell>
          <cell r="E130" t="str">
            <v>Total of System Charges</v>
          </cell>
          <cell r="F130">
            <v>0</v>
          </cell>
          <cell r="G130">
            <v>0</v>
          </cell>
          <cell r="H130">
            <v>0</v>
          </cell>
          <cell r="I130">
            <v>0</v>
          </cell>
        </row>
        <row r="132">
          <cell r="A132">
            <v>421000</v>
          </cell>
          <cell r="D132">
            <v>421000</v>
          </cell>
          <cell r="E132" t="str">
            <v>Purchase of Power &amp; Water</v>
          </cell>
        </row>
        <row r="133">
          <cell r="A133">
            <v>421110</v>
          </cell>
          <cell r="B133">
            <v>0</v>
          </cell>
          <cell r="C133">
            <v>0</v>
          </cell>
          <cell r="D133">
            <v>421110</v>
          </cell>
          <cell r="E133" t="str">
            <v>Capacity Payments UANPC</v>
          </cell>
          <cell r="F133">
            <v>0</v>
          </cell>
          <cell r="H133">
            <v>0</v>
          </cell>
          <cell r="I133">
            <v>0</v>
          </cell>
        </row>
        <row r="134">
          <cell r="A134">
            <v>421120</v>
          </cell>
          <cell r="B134">
            <v>0</v>
          </cell>
          <cell r="C134">
            <v>0</v>
          </cell>
          <cell r="D134">
            <v>421120</v>
          </cell>
          <cell r="E134" t="str">
            <v>Capacity Payments ATPC</v>
          </cell>
          <cell r="F134">
            <v>0</v>
          </cell>
          <cell r="H134">
            <v>0</v>
          </cell>
          <cell r="I134">
            <v>0</v>
          </cell>
        </row>
        <row r="135">
          <cell r="A135">
            <v>421130</v>
          </cell>
          <cell r="B135">
            <v>0</v>
          </cell>
          <cell r="C135">
            <v>0</v>
          </cell>
          <cell r="D135">
            <v>421130</v>
          </cell>
          <cell r="E135" t="str">
            <v>Capacity Payments AMPC</v>
          </cell>
          <cell r="F135">
            <v>0</v>
          </cell>
          <cell r="H135">
            <v>0</v>
          </cell>
          <cell r="I135">
            <v>0</v>
          </cell>
        </row>
        <row r="136">
          <cell r="A136">
            <v>421140</v>
          </cell>
          <cell r="B136">
            <v>0</v>
          </cell>
          <cell r="C136">
            <v>0</v>
          </cell>
          <cell r="D136">
            <v>421140</v>
          </cell>
          <cell r="E136" t="str">
            <v>Capacity Payments BPC</v>
          </cell>
          <cell r="F136">
            <v>0</v>
          </cell>
          <cell r="H136">
            <v>0</v>
          </cell>
          <cell r="I136">
            <v>0</v>
          </cell>
        </row>
        <row r="137">
          <cell r="A137">
            <v>421150</v>
          </cell>
          <cell r="B137">
            <v>0</v>
          </cell>
          <cell r="C137">
            <v>0</v>
          </cell>
          <cell r="D137">
            <v>421150</v>
          </cell>
          <cell r="E137" t="str">
            <v>Capacity Payments EPC</v>
          </cell>
          <cell r="F137">
            <v>0</v>
          </cell>
          <cell r="H137">
            <v>0</v>
          </cell>
          <cell r="I137">
            <v>0</v>
          </cell>
        </row>
        <row r="138">
          <cell r="A138">
            <v>421170</v>
          </cell>
          <cell r="B138">
            <v>0</v>
          </cell>
          <cell r="C138">
            <v>0</v>
          </cell>
          <cell r="D138">
            <v>421170</v>
          </cell>
          <cell r="E138" t="str">
            <v>Capacity Payments GTTPC</v>
          </cell>
          <cell r="F138">
            <v>0</v>
          </cell>
          <cell r="G138">
            <v>0</v>
          </cell>
          <cell r="H138">
            <v>0</v>
          </cell>
          <cell r="I138">
            <v>0</v>
          </cell>
        </row>
        <row r="139">
          <cell r="A139">
            <v>421160</v>
          </cell>
          <cell r="B139">
            <v>0</v>
          </cell>
          <cell r="C139">
            <v>0</v>
          </cell>
          <cell r="D139">
            <v>421160</v>
          </cell>
          <cell r="E139" t="str">
            <v>Capacity Payments RASCO</v>
          </cell>
          <cell r="F139">
            <v>0</v>
          </cell>
          <cell r="H139">
            <v>0</v>
          </cell>
          <cell r="I139">
            <v>0</v>
          </cell>
        </row>
        <row r="140">
          <cell r="A140">
            <v>421210</v>
          </cell>
          <cell r="B140">
            <v>0</v>
          </cell>
          <cell r="C140">
            <v>0</v>
          </cell>
          <cell r="D140">
            <v>421210</v>
          </cell>
          <cell r="E140" t="str">
            <v>Variable Payments UANPC</v>
          </cell>
          <cell r="F140">
            <v>0</v>
          </cell>
          <cell r="H140">
            <v>0</v>
          </cell>
          <cell r="I140">
            <v>0</v>
          </cell>
        </row>
        <row r="141">
          <cell r="A141">
            <v>421220</v>
          </cell>
          <cell r="B141">
            <v>0</v>
          </cell>
          <cell r="C141">
            <v>0</v>
          </cell>
          <cell r="D141">
            <v>421220</v>
          </cell>
          <cell r="E141" t="str">
            <v>Variable Payments ATPC</v>
          </cell>
          <cell r="F141">
            <v>0</v>
          </cell>
          <cell r="H141">
            <v>0</v>
          </cell>
          <cell r="I141">
            <v>0</v>
          </cell>
        </row>
        <row r="142">
          <cell r="A142">
            <v>421230</v>
          </cell>
          <cell r="B142">
            <v>0</v>
          </cell>
          <cell r="C142">
            <v>0</v>
          </cell>
          <cell r="D142">
            <v>421230</v>
          </cell>
          <cell r="E142" t="str">
            <v>Variable Payments AMPC</v>
          </cell>
          <cell r="F142">
            <v>0</v>
          </cell>
          <cell r="H142">
            <v>0</v>
          </cell>
          <cell r="I142">
            <v>0</v>
          </cell>
        </row>
        <row r="143">
          <cell r="A143">
            <v>421240</v>
          </cell>
          <cell r="B143">
            <v>0</v>
          </cell>
          <cell r="C143">
            <v>0</v>
          </cell>
          <cell r="D143">
            <v>421240</v>
          </cell>
          <cell r="E143" t="str">
            <v>Variable Payments BPC</v>
          </cell>
          <cell r="F143">
            <v>0</v>
          </cell>
          <cell r="H143">
            <v>0</v>
          </cell>
          <cell r="I143">
            <v>0</v>
          </cell>
        </row>
        <row r="144">
          <cell r="A144">
            <v>421250</v>
          </cell>
          <cell r="B144">
            <v>0</v>
          </cell>
          <cell r="C144">
            <v>0</v>
          </cell>
          <cell r="D144">
            <v>421250</v>
          </cell>
          <cell r="E144" t="str">
            <v>Variable Payments EPC</v>
          </cell>
          <cell r="F144">
            <v>0</v>
          </cell>
          <cell r="H144">
            <v>0</v>
          </cell>
          <cell r="I144">
            <v>0</v>
          </cell>
        </row>
        <row r="145">
          <cell r="A145">
            <v>421260</v>
          </cell>
          <cell r="B145">
            <v>0</v>
          </cell>
          <cell r="C145">
            <v>0</v>
          </cell>
          <cell r="D145">
            <v>421260</v>
          </cell>
          <cell r="E145" t="str">
            <v>Variable Payments RASCO</v>
          </cell>
          <cell r="F145">
            <v>0</v>
          </cell>
          <cell r="H145">
            <v>0</v>
          </cell>
          <cell r="I145">
            <v>0</v>
          </cell>
        </row>
        <row r="146">
          <cell r="A146">
            <v>421270</v>
          </cell>
          <cell r="B146">
            <v>0</v>
          </cell>
          <cell r="C146">
            <v>0</v>
          </cell>
          <cell r="D146">
            <v>421270</v>
          </cell>
          <cell r="E146" t="str">
            <v>Variable Payments -GTTPC</v>
          </cell>
          <cell r="F146">
            <v>0</v>
          </cell>
          <cell r="G146">
            <v>0</v>
          </cell>
          <cell r="H146">
            <v>0</v>
          </cell>
          <cell r="I146">
            <v>0</v>
          </cell>
        </row>
        <row r="147">
          <cell r="A147">
            <v>421310</v>
          </cell>
          <cell r="B147">
            <v>0</v>
          </cell>
          <cell r="C147">
            <v>0</v>
          </cell>
          <cell r="D147">
            <v>421310</v>
          </cell>
          <cell r="E147" t="str">
            <v>Suplimentals -Shared Facilites</v>
          </cell>
          <cell r="F147">
            <v>0</v>
          </cell>
          <cell r="G147">
            <v>0</v>
          </cell>
          <cell r="H147">
            <v>0</v>
          </cell>
          <cell r="I147">
            <v>0</v>
          </cell>
        </row>
        <row r="149">
          <cell r="B149">
            <v>0</v>
          </cell>
          <cell r="C149">
            <v>0</v>
          </cell>
          <cell r="E149" t="str">
            <v xml:space="preserve">Total Purchase of Power &amp; Water </v>
          </cell>
          <cell r="F149">
            <v>0</v>
          </cell>
          <cell r="G149">
            <v>0</v>
          </cell>
          <cell r="H149">
            <v>0</v>
          </cell>
          <cell r="I149">
            <v>0</v>
          </cell>
        </row>
        <row r="151">
          <cell r="A151">
            <v>423000</v>
          </cell>
          <cell r="D151">
            <v>423000</v>
          </cell>
          <cell r="E151" t="str">
            <v>Bulk Supply Tarrif Cost</v>
          </cell>
        </row>
        <row r="152">
          <cell r="A152">
            <v>423110</v>
          </cell>
          <cell r="B152">
            <v>0</v>
          </cell>
          <cell r="C152">
            <v>0</v>
          </cell>
          <cell r="D152">
            <v>423110</v>
          </cell>
          <cell r="E152" t="str">
            <v>Energy Payment</v>
          </cell>
          <cell r="F152">
            <v>0</v>
          </cell>
          <cell r="G152">
            <v>0</v>
          </cell>
          <cell r="H152">
            <v>0</v>
          </cell>
          <cell r="I152">
            <v>0</v>
          </cell>
        </row>
        <row r="153">
          <cell r="A153">
            <v>423120</v>
          </cell>
          <cell r="B153">
            <v>0</v>
          </cell>
          <cell r="C153">
            <v>0</v>
          </cell>
          <cell r="D153">
            <v>423120</v>
          </cell>
          <cell r="E153" t="str">
            <v>Output Payment</v>
          </cell>
          <cell r="F153">
            <v>0</v>
          </cell>
          <cell r="G153">
            <v>0</v>
          </cell>
          <cell r="H153">
            <v>0</v>
          </cell>
          <cell r="I153">
            <v>0</v>
          </cell>
        </row>
        <row r="154">
          <cell r="A154">
            <v>423130</v>
          </cell>
          <cell r="B154">
            <v>0</v>
          </cell>
          <cell r="C154">
            <v>0</v>
          </cell>
          <cell r="D154">
            <v>423130</v>
          </cell>
          <cell r="E154" t="str">
            <v>Demand Payment</v>
          </cell>
          <cell r="F154">
            <v>0</v>
          </cell>
          <cell r="G154">
            <v>0</v>
          </cell>
          <cell r="H154">
            <v>0</v>
          </cell>
          <cell r="I154">
            <v>0</v>
          </cell>
        </row>
        <row r="155">
          <cell r="A155">
            <v>423140</v>
          </cell>
          <cell r="B155">
            <v>0</v>
          </cell>
          <cell r="C155">
            <v>0</v>
          </cell>
          <cell r="D155">
            <v>423140</v>
          </cell>
          <cell r="E155" t="str">
            <v>Procurement Charges</v>
          </cell>
          <cell r="F155">
            <v>0</v>
          </cell>
          <cell r="G155">
            <v>0</v>
          </cell>
          <cell r="H155">
            <v>0</v>
          </cell>
          <cell r="I155">
            <v>0</v>
          </cell>
        </row>
        <row r="156">
          <cell r="A156">
            <v>423150</v>
          </cell>
          <cell r="B156">
            <v>0</v>
          </cell>
          <cell r="C156">
            <v>0</v>
          </cell>
          <cell r="D156">
            <v>423150</v>
          </cell>
          <cell r="E156" t="str">
            <v>Electricity- ADNOC</v>
          </cell>
          <cell r="F156">
            <v>0</v>
          </cell>
          <cell r="G156">
            <v>0</v>
          </cell>
          <cell r="H156">
            <v>0</v>
          </cell>
          <cell r="I156">
            <v>0</v>
          </cell>
        </row>
        <row r="158">
          <cell r="B158">
            <v>0</v>
          </cell>
          <cell r="C158">
            <v>0</v>
          </cell>
          <cell r="E158" t="str">
            <v>Total Bulk Supply Tarrif</v>
          </cell>
          <cell r="F158">
            <v>0</v>
          </cell>
          <cell r="G158">
            <v>0</v>
          </cell>
          <cell r="H158">
            <v>0</v>
          </cell>
          <cell r="I158">
            <v>0</v>
          </cell>
        </row>
        <row r="160">
          <cell r="A160">
            <v>422000</v>
          </cell>
          <cell r="D160">
            <v>422000</v>
          </cell>
          <cell r="E160" t="str">
            <v>Staff Costs</v>
          </cell>
        </row>
        <row r="161">
          <cell r="A161">
            <v>422010</v>
          </cell>
          <cell r="B161">
            <v>200000</v>
          </cell>
          <cell r="C161">
            <v>200000</v>
          </cell>
          <cell r="D161">
            <v>422010</v>
          </cell>
          <cell r="E161" t="str">
            <v>Staff Uniform</v>
          </cell>
          <cell r="F161">
            <v>0</v>
          </cell>
          <cell r="H161">
            <v>0</v>
          </cell>
          <cell r="I161">
            <v>60000</v>
          </cell>
        </row>
        <row r="162">
          <cell r="A162">
            <v>422020</v>
          </cell>
          <cell r="B162">
            <v>200000</v>
          </cell>
          <cell r="C162">
            <v>200000</v>
          </cell>
          <cell r="D162">
            <v>422020</v>
          </cell>
          <cell r="E162" t="str">
            <v>Protective Clothing</v>
          </cell>
          <cell r="F162">
            <v>88566</v>
          </cell>
          <cell r="G162">
            <v>100000</v>
          </cell>
          <cell r="H162">
            <v>188566</v>
          </cell>
          <cell r="I162">
            <v>238320</v>
          </cell>
        </row>
        <row r="163">
          <cell r="A163">
            <v>422030</v>
          </cell>
          <cell r="B163">
            <v>50000</v>
          </cell>
          <cell r="C163">
            <v>50000</v>
          </cell>
          <cell r="D163">
            <v>422030</v>
          </cell>
          <cell r="E163" t="str">
            <v>Travel Expenses on Mission</v>
          </cell>
          <cell r="F163">
            <v>10950</v>
          </cell>
          <cell r="G163">
            <v>30000</v>
          </cell>
          <cell r="H163">
            <v>40950</v>
          </cell>
          <cell r="I163">
            <v>50000</v>
          </cell>
        </row>
        <row r="164">
          <cell r="A164">
            <v>422040</v>
          </cell>
          <cell r="B164">
            <v>0</v>
          </cell>
          <cell r="C164">
            <v>0</v>
          </cell>
          <cell r="D164">
            <v>422040</v>
          </cell>
          <cell r="E164" t="str">
            <v>Subsistence</v>
          </cell>
          <cell r="F164">
            <v>0</v>
          </cell>
          <cell r="H164">
            <v>0</v>
          </cell>
          <cell r="I164">
            <v>0</v>
          </cell>
        </row>
        <row r="165">
          <cell r="A165">
            <v>422050</v>
          </cell>
          <cell r="B165">
            <v>0</v>
          </cell>
          <cell r="C165">
            <v>0</v>
          </cell>
          <cell r="D165">
            <v>422050</v>
          </cell>
          <cell r="E165" t="str">
            <v>Compassionate Leave Air Ticket</v>
          </cell>
          <cell r="F165">
            <v>6990</v>
          </cell>
          <cell r="G165">
            <v>20000</v>
          </cell>
          <cell r="H165">
            <v>26990</v>
          </cell>
          <cell r="I165">
            <v>60000</v>
          </cell>
        </row>
        <row r="166">
          <cell r="A166">
            <v>422055</v>
          </cell>
          <cell r="B166">
            <v>40000</v>
          </cell>
          <cell r="C166">
            <v>40000</v>
          </cell>
          <cell r="D166">
            <v>422055</v>
          </cell>
          <cell r="E166" t="str">
            <v>Initial Arrival Ticket</v>
          </cell>
          <cell r="F166">
            <v>5185</v>
          </cell>
          <cell r="G166">
            <v>3500</v>
          </cell>
          <cell r="H166">
            <v>8685</v>
          </cell>
          <cell r="I166">
            <v>25000</v>
          </cell>
        </row>
        <row r="167">
          <cell r="A167">
            <v>422056</v>
          </cell>
          <cell r="B167">
            <v>0</v>
          </cell>
          <cell r="C167">
            <v>0</v>
          </cell>
          <cell r="D167">
            <v>422056</v>
          </cell>
          <cell r="E167" t="str">
            <v>Initial Shipping Expenses</v>
          </cell>
          <cell r="F167">
            <v>0</v>
          </cell>
          <cell r="H167">
            <v>0</v>
          </cell>
          <cell r="I167">
            <v>0</v>
          </cell>
        </row>
        <row r="168">
          <cell r="A168">
            <v>422060</v>
          </cell>
          <cell r="B168">
            <v>1200000</v>
          </cell>
          <cell r="C168">
            <v>1200000</v>
          </cell>
          <cell r="D168">
            <v>422060</v>
          </cell>
          <cell r="E168" t="str">
            <v>Transport</v>
          </cell>
          <cell r="F168">
            <v>0</v>
          </cell>
          <cell r="G168">
            <v>1100000</v>
          </cell>
          <cell r="H168">
            <v>1100000</v>
          </cell>
          <cell r="I168">
            <v>1080000</v>
          </cell>
        </row>
        <row r="169">
          <cell r="A169">
            <v>422070</v>
          </cell>
          <cell r="B169">
            <v>60000</v>
          </cell>
          <cell r="C169">
            <v>60000</v>
          </cell>
          <cell r="D169">
            <v>422070</v>
          </cell>
          <cell r="E169" t="str">
            <v>Injury Compensation to staff</v>
          </cell>
          <cell r="F169">
            <v>0</v>
          </cell>
          <cell r="H169">
            <v>0</v>
          </cell>
          <cell r="I169">
            <v>60000</v>
          </cell>
        </row>
        <row r="170">
          <cell r="A170">
            <v>422080</v>
          </cell>
          <cell r="B170">
            <v>0</v>
          </cell>
          <cell r="C170">
            <v>0</v>
          </cell>
          <cell r="D170">
            <v>422080</v>
          </cell>
          <cell r="E170" t="str">
            <v>Recruitment Costs</v>
          </cell>
          <cell r="F170">
            <v>0</v>
          </cell>
          <cell r="H170">
            <v>0</v>
          </cell>
          <cell r="I170">
            <v>0</v>
          </cell>
        </row>
        <row r="171">
          <cell r="A171">
            <v>422085</v>
          </cell>
          <cell r="B171">
            <v>0</v>
          </cell>
          <cell r="C171">
            <v>0</v>
          </cell>
          <cell r="D171">
            <v>422085</v>
          </cell>
          <cell r="E171" t="str">
            <v>Daily Allowance- New Employees</v>
          </cell>
          <cell r="F171">
            <v>0</v>
          </cell>
          <cell r="H171">
            <v>0</v>
          </cell>
          <cell r="I171">
            <v>0</v>
          </cell>
        </row>
        <row r="172">
          <cell r="A172">
            <v>422090</v>
          </cell>
          <cell r="B172">
            <v>270000</v>
          </cell>
          <cell r="C172">
            <v>270000</v>
          </cell>
          <cell r="D172">
            <v>422090</v>
          </cell>
          <cell r="E172" t="str">
            <v>Medical Expenses</v>
          </cell>
          <cell r="F172">
            <v>67938</v>
          </cell>
          <cell r="G172">
            <v>100000</v>
          </cell>
          <cell r="H172">
            <v>167938</v>
          </cell>
          <cell r="I172">
            <v>204000</v>
          </cell>
        </row>
        <row r="173">
          <cell r="A173">
            <v>422100</v>
          </cell>
          <cell r="B173">
            <v>120000</v>
          </cell>
          <cell r="C173">
            <v>120000</v>
          </cell>
          <cell r="D173">
            <v>422100</v>
          </cell>
          <cell r="E173" t="str">
            <v>Sundry staff expenses</v>
          </cell>
          <cell r="F173">
            <v>0</v>
          </cell>
          <cell r="H173">
            <v>0</v>
          </cell>
          <cell r="I173">
            <v>57000</v>
          </cell>
        </row>
        <row r="174">
          <cell r="A174">
            <v>422110</v>
          </cell>
          <cell r="B174">
            <v>0</v>
          </cell>
          <cell r="C174">
            <v>0</v>
          </cell>
          <cell r="D174">
            <v>422110</v>
          </cell>
          <cell r="E174" t="str">
            <v>Private Telephone Expenses</v>
          </cell>
          <cell r="F174">
            <v>0</v>
          </cell>
          <cell r="H174">
            <v>0</v>
          </cell>
          <cell r="I174">
            <v>0</v>
          </cell>
        </row>
        <row r="175">
          <cell r="A175">
            <v>422120</v>
          </cell>
          <cell r="B175">
            <v>17500000</v>
          </cell>
          <cell r="C175">
            <v>17500000</v>
          </cell>
          <cell r="D175">
            <v>422120</v>
          </cell>
          <cell r="E175" t="str">
            <v>Rent on employees accomodation</v>
          </cell>
          <cell r="F175">
            <v>44617</v>
          </cell>
          <cell r="G175">
            <v>16000000</v>
          </cell>
          <cell r="H175">
            <v>16044617</v>
          </cell>
          <cell r="I175">
            <v>15000000</v>
          </cell>
        </row>
        <row r="176">
          <cell r="A176">
            <v>422130</v>
          </cell>
          <cell r="B176">
            <v>400000</v>
          </cell>
          <cell r="C176">
            <v>400000</v>
          </cell>
          <cell r="D176">
            <v>422130</v>
          </cell>
          <cell r="E176" t="str">
            <v>Staff Entertainment</v>
          </cell>
          <cell r="F176">
            <v>53408.75</v>
          </cell>
          <cell r="G176">
            <v>100000</v>
          </cell>
          <cell r="H176">
            <v>153408.75</v>
          </cell>
          <cell r="I176">
            <v>180000</v>
          </cell>
        </row>
        <row r="177">
          <cell r="A177">
            <v>422140</v>
          </cell>
          <cell r="B177">
            <v>240000</v>
          </cell>
          <cell r="C177">
            <v>240000</v>
          </cell>
          <cell r="D177">
            <v>422140</v>
          </cell>
          <cell r="E177" t="str">
            <v>Hotel Expenses</v>
          </cell>
          <cell r="F177">
            <v>46125.35</v>
          </cell>
          <cell r="G177">
            <v>40000</v>
          </cell>
          <cell r="H177">
            <v>86125.35</v>
          </cell>
          <cell r="I177">
            <v>120000</v>
          </cell>
        </row>
        <row r="178">
          <cell r="A178">
            <v>422150</v>
          </cell>
          <cell r="B178">
            <v>380000</v>
          </cell>
          <cell r="C178">
            <v>380000</v>
          </cell>
          <cell r="D178">
            <v>422150</v>
          </cell>
          <cell r="E178" t="str">
            <v>Expatriate Services</v>
          </cell>
          <cell r="F178">
            <v>72917.5</v>
          </cell>
          <cell r="G178">
            <v>60000</v>
          </cell>
          <cell r="H178">
            <v>132917.5</v>
          </cell>
          <cell r="I178">
            <v>150000</v>
          </cell>
        </row>
        <row r="179">
          <cell r="A179">
            <v>422160</v>
          </cell>
          <cell r="B179">
            <v>0</v>
          </cell>
          <cell r="C179">
            <v>0</v>
          </cell>
          <cell r="D179">
            <v>422160</v>
          </cell>
          <cell r="E179" t="str">
            <v>Training Courses</v>
          </cell>
          <cell r="F179">
            <v>45118.37</v>
          </cell>
          <cell r="G179">
            <v>0</v>
          </cell>
          <cell r="H179">
            <v>45118.37</v>
          </cell>
          <cell r="I179">
            <v>508141</v>
          </cell>
        </row>
        <row r="180">
          <cell r="A180">
            <v>422170</v>
          </cell>
          <cell r="B180">
            <v>0</v>
          </cell>
          <cell r="C180">
            <v>0</v>
          </cell>
          <cell r="D180">
            <v>422170</v>
          </cell>
          <cell r="E180" t="str">
            <v>Staff Training Expenses</v>
          </cell>
          <cell r="F180">
            <v>2650</v>
          </cell>
          <cell r="G180">
            <v>0</v>
          </cell>
          <cell r="H180">
            <v>2650</v>
          </cell>
          <cell r="I180">
            <v>186419</v>
          </cell>
        </row>
        <row r="181">
          <cell r="A181">
            <v>422180</v>
          </cell>
          <cell r="B181">
            <v>0</v>
          </cell>
          <cell r="C181">
            <v>0</v>
          </cell>
          <cell r="D181">
            <v>422180</v>
          </cell>
          <cell r="E181" t="str">
            <v>Academic Grants &amp; scholarships</v>
          </cell>
          <cell r="F181">
            <v>0</v>
          </cell>
          <cell r="G181">
            <v>0</v>
          </cell>
          <cell r="H181">
            <v>0</v>
          </cell>
          <cell r="I181">
            <v>0</v>
          </cell>
        </row>
        <row r="182">
          <cell r="A182">
            <v>422190</v>
          </cell>
          <cell r="B182">
            <v>0</v>
          </cell>
          <cell r="C182">
            <v>0</v>
          </cell>
          <cell r="D182">
            <v>422190</v>
          </cell>
          <cell r="E182" t="str">
            <v>Man Power Agency Cost</v>
          </cell>
          <cell r="F182">
            <v>0</v>
          </cell>
          <cell r="G182">
            <v>0</v>
          </cell>
          <cell r="H182">
            <v>0</v>
          </cell>
          <cell r="I182">
            <v>0</v>
          </cell>
        </row>
        <row r="184">
          <cell r="B184">
            <v>20660000</v>
          </cell>
          <cell r="C184">
            <v>20660000</v>
          </cell>
          <cell r="E184" t="str">
            <v>Total of Staff Costs</v>
          </cell>
          <cell r="F184">
            <v>444465.97</v>
          </cell>
          <cell r="G184">
            <v>17553500</v>
          </cell>
          <cell r="H184">
            <v>17997965.970000003</v>
          </cell>
          <cell r="I184">
            <v>17978880</v>
          </cell>
        </row>
        <row r="186">
          <cell r="A186">
            <v>424000</v>
          </cell>
          <cell r="D186">
            <v>424000</v>
          </cell>
          <cell r="E186" t="str">
            <v>Office Expenses</v>
          </cell>
        </row>
        <row r="187">
          <cell r="A187">
            <v>424010</v>
          </cell>
          <cell r="B187">
            <v>6000</v>
          </cell>
          <cell r="C187">
            <v>6000</v>
          </cell>
          <cell r="D187">
            <v>424010</v>
          </cell>
          <cell r="E187" t="str">
            <v>Electricity Charges</v>
          </cell>
          <cell r="F187">
            <v>0</v>
          </cell>
          <cell r="H187">
            <v>0</v>
          </cell>
          <cell r="I187">
            <v>0</v>
          </cell>
        </row>
        <row r="188">
          <cell r="A188">
            <v>424020</v>
          </cell>
          <cell r="B188">
            <v>6000</v>
          </cell>
          <cell r="C188">
            <v>6000</v>
          </cell>
          <cell r="D188">
            <v>424020</v>
          </cell>
          <cell r="E188" t="str">
            <v>Water Charges</v>
          </cell>
          <cell r="F188">
            <v>0</v>
          </cell>
          <cell r="H188">
            <v>0</v>
          </cell>
          <cell r="I188">
            <v>0</v>
          </cell>
        </row>
        <row r="189">
          <cell r="A189">
            <v>424030</v>
          </cell>
          <cell r="B189">
            <v>676000</v>
          </cell>
          <cell r="C189">
            <v>676000</v>
          </cell>
          <cell r="D189">
            <v>424030</v>
          </cell>
          <cell r="E189" t="str">
            <v>Maintenance of non-process building</v>
          </cell>
          <cell r="F189">
            <v>70200</v>
          </cell>
          <cell r="G189">
            <v>245000</v>
          </cell>
          <cell r="H189">
            <v>315200</v>
          </cell>
          <cell r="I189">
            <v>312000</v>
          </cell>
        </row>
        <row r="190">
          <cell r="A190">
            <v>424040</v>
          </cell>
          <cell r="B190">
            <v>353200</v>
          </cell>
          <cell r="C190">
            <v>353200</v>
          </cell>
          <cell r="D190">
            <v>424040</v>
          </cell>
          <cell r="E190" t="str">
            <v>Maintenance of office furn &amp; equipment</v>
          </cell>
          <cell r="F190">
            <v>8169.1</v>
          </cell>
          <cell r="G190">
            <v>40000</v>
          </cell>
          <cell r="H190">
            <v>48169.1</v>
          </cell>
          <cell r="I190">
            <v>35000</v>
          </cell>
        </row>
        <row r="191">
          <cell r="A191">
            <v>424041</v>
          </cell>
          <cell r="B191">
            <v>0</v>
          </cell>
          <cell r="C191">
            <v>0</v>
          </cell>
          <cell r="D191">
            <v>424041</v>
          </cell>
          <cell r="E191" t="str">
            <v>Office Rent</v>
          </cell>
          <cell r="F191">
            <v>0</v>
          </cell>
          <cell r="H191">
            <v>0</v>
          </cell>
          <cell r="I191">
            <v>0</v>
          </cell>
        </row>
        <row r="192">
          <cell r="A192">
            <v>424050</v>
          </cell>
          <cell r="B192">
            <v>101500</v>
          </cell>
          <cell r="C192">
            <v>101500</v>
          </cell>
          <cell r="D192">
            <v>424050</v>
          </cell>
          <cell r="E192" t="str">
            <v>Computer Maintenance Cost</v>
          </cell>
          <cell r="F192">
            <v>1500</v>
          </cell>
          <cell r="G192">
            <v>20000</v>
          </cell>
          <cell r="H192">
            <v>21500</v>
          </cell>
          <cell r="I192">
            <v>60000</v>
          </cell>
        </row>
        <row r="193">
          <cell r="A193">
            <v>424060</v>
          </cell>
          <cell r="B193">
            <v>200000</v>
          </cell>
          <cell r="C193">
            <v>200000</v>
          </cell>
          <cell r="D193">
            <v>424060</v>
          </cell>
          <cell r="E193" t="str">
            <v>Stationery</v>
          </cell>
          <cell r="F193">
            <v>36168</v>
          </cell>
          <cell r="G193">
            <v>50000</v>
          </cell>
          <cell r="H193">
            <v>86168</v>
          </cell>
          <cell r="I193">
            <v>152000</v>
          </cell>
        </row>
        <row r="194">
          <cell r="A194">
            <v>424070</v>
          </cell>
          <cell r="B194">
            <v>154500</v>
          </cell>
          <cell r="C194">
            <v>154500</v>
          </cell>
          <cell r="D194">
            <v>424070</v>
          </cell>
          <cell r="E194" t="str">
            <v>Computer Stationery</v>
          </cell>
          <cell r="F194">
            <v>20868</v>
          </cell>
          <cell r="G194">
            <v>80000</v>
          </cell>
          <cell r="H194">
            <v>100868</v>
          </cell>
          <cell r="I194">
            <v>35000</v>
          </cell>
        </row>
        <row r="195">
          <cell r="A195">
            <v>424080</v>
          </cell>
          <cell r="B195">
            <v>50000</v>
          </cell>
          <cell r="C195">
            <v>50000</v>
          </cell>
          <cell r="D195">
            <v>424080</v>
          </cell>
          <cell r="E195" t="str">
            <v>Books Periodicals &amp; Journals</v>
          </cell>
          <cell r="F195">
            <v>3899.51</v>
          </cell>
          <cell r="G195">
            <v>10000</v>
          </cell>
          <cell r="H195">
            <v>13899.51</v>
          </cell>
          <cell r="I195">
            <v>20200</v>
          </cell>
        </row>
        <row r="196">
          <cell r="A196">
            <v>424090</v>
          </cell>
          <cell r="B196">
            <v>10000</v>
          </cell>
          <cell r="C196">
            <v>10000</v>
          </cell>
          <cell r="D196">
            <v>424090</v>
          </cell>
          <cell r="E196" t="str">
            <v>Postage</v>
          </cell>
          <cell r="F196">
            <v>809.5</v>
          </cell>
          <cell r="G196">
            <v>2000</v>
          </cell>
          <cell r="H196">
            <v>2809.5</v>
          </cell>
          <cell r="I196">
            <v>6000</v>
          </cell>
        </row>
        <row r="197">
          <cell r="A197">
            <v>424100</v>
          </cell>
          <cell r="B197">
            <v>0</v>
          </cell>
          <cell r="C197">
            <v>0</v>
          </cell>
          <cell r="D197">
            <v>424100</v>
          </cell>
          <cell r="E197" t="str">
            <v>Telex &amp; Cable</v>
          </cell>
          <cell r="F197">
            <v>0</v>
          </cell>
          <cell r="H197">
            <v>0</v>
          </cell>
          <cell r="I197">
            <v>0</v>
          </cell>
        </row>
        <row r="198">
          <cell r="A198">
            <v>424110</v>
          </cell>
          <cell r="B198">
            <v>220000</v>
          </cell>
          <cell r="C198">
            <v>220000</v>
          </cell>
          <cell r="D198">
            <v>424110</v>
          </cell>
          <cell r="E198" t="str">
            <v>Official Telephone Expenses</v>
          </cell>
          <cell r="F198">
            <v>93508.46</v>
          </cell>
          <cell r="G198">
            <v>120000</v>
          </cell>
          <cell r="H198">
            <v>213508.46000000002</v>
          </cell>
          <cell r="I198">
            <v>216000</v>
          </cell>
        </row>
        <row r="199">
          <cell r="A199">
            <v>424120</v>
          </cell>
          <cell r="B199">
            <v>120000</v>
          </cell>
          <cell r="C199">
            <v>120000</v>
          </cell>
          <cell r="D199">
            <v>424120</v>
          </cell>
          <cell r="E199" t="str">
            <v>Mobile Phone Expenses</v>
          </cell>
          <cell r="F199">
            <v>36230.01</v>
          </cell>
          <cell r="G199">
            <v>50000</v>
          </cell>
          <cell r="H199">
            <v>86230.010000000009</v>
          </cell>
          <cell r="I199">
            <v>108000</v>
          </cell>
        </row>
        <row r="200">
          <cell r="A200">
            <v>424130</v>
          </cell>
          <cell r="B200">
            <v>15000</v>
          </cell>
          <cell r="C200">
            <v>15000</v>
          </cell>
          <cell r="D200">
            <v>424130</v>
          </cell>
          <cell r="E200" t="str">
            <v>Cleaning Expenses</v>
          </cell>
          <cell r="F200">
            <v>0</v>
          </cell>
          <cell r="H200">
            <v>0</v>
          </cell>
          <cell r="I200">
            <v>0</v>
          </cell>
        </row>
        <row r="201">
          <cell r="A201">
            <v>424140</v>
          </cell>
          <cell r="B201">
            <v>0</v>
          </cell>
          <cell r="C201">
            <v>0</v>
          </cell>
          <cell r="D201">
            <v>424140</v>
          </cell>
          <cell r="E201" t="str">
            <v>Other Minor Maintenance Cost</v>
          </cell>
          <cell r="F201">
            <v>0</v>
          </cell>
          <cell r="H201">
            <v>0</v>
          </cell>
          <cell r="I201">
            <v>72400</v>
          </cell>
        </row>
        <row r="202">
          <cell r="A202">
            <v>424150</v>
          </cell>
          <cell r="B202">
            <v>641612</v>
          </cell>
          <cell r="C202">
            <v>41612</v>
          </cell>
          <cell r="D202">
            <v>424150</v>
          </cell>
          <cell r="E202" t="str">
            <v>Sundry Expenses</v>
          </cell>
          <cell r="F202">
            <v>43549</v>
          </cell>
          <cell r="G202">
            <v>40000</v>
          </cell>
          <cell r="H202">
            <v>83549</v>
          </cell>
          <cell r="I202">
            <v>81600</v>
          </cell>
        </row>
        <row r="203">
          <cell r="A203">
            <v>424160</v>
          </cell>
          <cell r="B203">
            <v>0</v>
          </cell>
          <cell r="C203">
            <v>0</v>
          </cell>
          <cell r="D203">
            <v>424160</v>
          </cell>
          <cell r="E203" t="str">
            <v>Hire of Office Equipment</v>
          </cell>
          <cell r="F203">
            <v>0</v>
          </cell>
          <cell r="G203">
            <v>45000</v>
          </cell>
          <cell r="H203">
            <v>45000</v>
          </cell>
          <cell r="I203">
            <v>120000.00051000003</v>
          </cell>
        </row>
        <row r="205">
          <cell r="B205">
            <v>2553812</v>
          </cell>
          <cell r="C205">
            <v>1953812</v>
          </cell>
          <cell r="E205" t="str">
            <v>Total Office Expenses</v>
          </cell>
          <cell r="F205">
            <v>314901.58</v>
          </cell>
          <cell r="G205">
            <v>702000</v>
          </cell>
          <cell r="H205">
            <v>1016901.5800000001</v>
          </cell>
          <cell r="I205">
            <v>1218200.0005099999</v>
          </cell>
        </row>
        <row r="207">
          <cell r="A207">
            <v>425000</v>
          </cell>
          <cell r="D207">
            <v>425000</v>
          </cell>
          <cell r="E207" t="str">
            <v>Vehicle Expenses</v>
          </cell>
        </row>
        <row r="208">
          <cell r="A208">
            <v>425010</v>
          </cell>
          <cell r="B208">
            <v>350000</v>
          </cell>
          <cell r="C208">
            <v>350000</v>
          </cell>
          <cell r="D208">
            <v>425010</v>
          </cell>
          <cell r="E208" t="str">
            <v>Fuel for vehicles</v>
          </cell>
          <cell r="F208">
            <v>83503.460000000006</v>
          </cell>
          <cell r="G208">
            <v>95000</v>
          </cell>
          <cell r="H208">
            <v>178503.46000000002</v>
          </cell>
          <cell r="I208">
            <v>240000</v>
          </cell>
        </row>
        <row r="209">
          <cell r="A209">
            <v>425020</v>
          </cell>
          <cell r="B209">
            <v>100000</v>
          </cell>
          <cell r="C209">
            <v>100000</v>
          </cell>
          <cell r="D209">
            <v>425020</v>
          </cell>
          <cell r="E209" t="str">
            <v>Service &amp; Repair</v>
          </cell>
          <cell r="F209">
            <v>5452</v>
          </cell>
          <cell r="G209">
            <v>10000</v>
          </cell>
          <cell r="H209">
            <v>15452</v>
          </cell>
          <cell r="I209">
            <v>0</v>
          </cell>
        </row>
        <row r="210">
          <cell r="A210">
            <v>425030</v>
          </cell>
          <cell r="B210">
            <v>0</v>
          </cell>
          <cell r="C210">
            <v>0</v>
          </cell>
          <cell r="D210">
            <v>425030</v>
          </cell>
          <cell r="E210" t="str">
            <v>Depreciation Passenger Vehicles</v>
          </cell>
          <cell r="F210">
            <v>0</v>
          </cell>
          <cell r="H210">
            <v>0</v>
          </cell>
          <cell r="I210">
            <v>0</v>
          </cell>
        </row>
        <row r="211">
          <cell r="A211">
            <v>425040</v>
          </cell>
          <cell r="B211">
            <v>0</v>
          </cell>
          <cell r="C211">
            <v>0</v>
          </cell>
          <cell r="D211">
            <v>425040</v>
          </cell>
          <cell r="E211" t="str">
            <v>Depreciation Commercial Vehicles</v>
          </cell>
          <cell r="F211">
            <v>0</v>
          </cell>
          <cell r="H211">
            <v>0</v>
          </cell>
          <cell r="I211">
            <v>0</v>
          </cell>
        </row>
        <row r="212">
          <cell r="A212">
            <v>425050</v>
          </cell>
          <cell r="B212">
            <v>1333113</v>
          </cell>
          <cell r="C212">
            <v>1333113</v>
          </cell>
          <cell r="D212">
            <v>425050</v>
          </cell>
          <cell r="E212" t="str">
            <v>Vehicles Leasing Costs</v>
          </cell>
          <cell r="F212">
            <v>188389.5</v>
          </cell>
          <cell r="G212">
            <v>1400000</v>
          </cell>
          <cell r="H212">
            <v>1588389.5</v>
          </cell>
          <cell r="I212">
            <v>1015000</v>
          </cell>
        </row>
        <row r="213">
          <cell r="A213">
            <v>425060</v>
          </cell>
          <cell r="B213">
            <v>0</v>
          </cell>
          <cell r="C213">
            <v>0</v>
          </cell>
          <cell r="D213">
            <v>425060</v>
          </cell>
          <cell r="E213" t="str">
            <v>Vehicle Insurance</v>
          </cell>
          <cell r="F213">
            <v>1550</v>
          </cell>
          <cell r="G213">
            <v>20000</v>
          </cell>
          <cell r="H213">
            <v>21550</v>
          </cell>
          <cell r="I213">
            <v>0</v>
          </cell>
        </row>
        <row r="214">
          <cell r="A214">
            <v>425070</v>
          </cell>
          <cell r="B214">
            <v>5000</v>
          </cell>
          <cell r="C214">
            <v>5000</v>
          </cell>
          <cell r="D214">
            <v>425070</v>
          </cell>
          <cell r="E214" t="str">
            <v>Vehicle registeration fees</v>
          </cell>
          <cell r="F214">
            <v>23</v>
          </cell>
          <cell r="G214">
            <v>500</v>
          </cell>
          <cell r="H214">
            <v>523</v>
          </cell>
          <cell r="I214">
            <v>0</v>
          </cell>
        </row>
        <row r="216">
          <cell r="B216">
            <v>1788113</v>
          </cell>
          <cell r="C216">
            <v>1788113</v>
          </cell>
          <cell r="E216" t="str">
            <v>Total Vehicle Expenses</v>
          </cell>
          <cell r="F216">
            <v>278917.96000000002</v>
          </cell>
          <cell r="G216">
            <v>1525500</v>
          </cell>
          <cell r="H216">
            <v>1804417.96</v>
          </cell>
          <cell r="I216">
            <v>1255000</v>
          </cell>
        </row>
        <row r="218">
          <cell r="A218">
            <v>426000</v>
          </cell>
          <cell r="D218">
            <v>426000</v>
          </cell>
          <cell r="E218" t="str">
            <v>Professional Fees &amp; Expenses</v>
          </cell>
        </row>
        <row r="219">
          <cell r="A219">
            <v>426110</v>
          </cell>
          <cell r="B219">
            <v>0</v>
          </cell>
          <cell r="C219">
            <v>0</v>
          </cell>
          <cell r="D219">
            <v>426110</v>
          </cell>
          <cell r="E219" t="str">
            <v>Audit Fees</v>
          </cell>
          <cell r="F219">
            <v>0</v>
          </cell>
          <cell r="G219">
            <v>45000</v>
          </cell>
          <cell r="H219">
            <v>45000</v>
          </cell>
          <cell r="I219">
            <v>50000</v>
          </cell>
        </row>
        <row r="220">
          <cell r="A220">
            <v>426120</v>
          </cell>
          <cell r="B220">
            <v>0</v>
          </cell>
          <cell r="C220">
            <v>0</v>
          </cell>
          <cell r="D220">
            <v>426120</v>
          </cell>
          <cell r="E220" t="str">
            <v>Accounting Fees</v>
          </cell>
          <cell r="F220">
            <v>0</v>
          </cell>
          <cell r="G220">
            <v>0</v>
          </cell>
          <cell r="H220">
            <v>0</v>
          </cell>
          <cell r="I220">
            <v>0</v>
          </cell>
        </row>
        <row r="221">
          <cell r="A221">
            <v>426130</v>
          </cell>
          <cell r="B221">
            <v>0</v>
          </cell>
          <cell r="C221">
            <v>0</v>
          </cell>
          <cell r="D221">
            <v>426130</v>
          </cell>
          <cell r="E221" t="str">
            <v>Legal Fees- Local</v>
          </cell>
          <cell r="F221">
            <v>0</v>
          </cell>
          <cell r="G221">
            <v>0</v>
          </cell>
          <cell r="H221">
            <v>0</v>
          </cell>
          <cell r="I221">
            <v>0</v>
          </cell>
        </row>
        <row r="222">
          <cell r="A222">
            <v>426140</v>
          </cell>
          <cell r="B222">
            <v>0</v>
          </cell>
          <cell r="C222">
            <v>0</v>
          </cell>
          <cell r="D222">
            <v>426140</v>
          </cell>
          <cell r="E222" t="str">
            <v>Legal Fees- International</v>
          </cell>
          <cell r="F222">
            <v>0</v>
          </cell>
          <cell r="G222">
            <v>0</v>
          </cell>
          <cell r="H222">
            <v>0</v>
          </cell>
          <cell r="I222">
            <v>0</v>
          </cell>
        </row>
        <row r="223">
          <cell r="A223">
            <v>426150</v>
          </cell>
          <cell r="B223">
            <v>0</v>
          </cell>
          <cell r="C223">
            <v>0</v>
          </cell>
          <cell r="D223">
            <v>426150</v>
          </cell>
          <cell r="E223" t="str">
            <v>Technical Advice- Local</v>
          </cell>
          <cell r="F223">
            <v>0</v>
          </cell>
          <cell r="G223">
            <v>0</v>
          </cell>
          <cell r="H223">
            <v>0</v>
          </cell>
          <cell r="I223">
            <v>0</v>
          </cell>
        </row>
        <row r="224">
          <cell r="A224">
            <v>426160</v>
          </cell>
          <cell r="B224">
            <v>0</v>
          </cell>
          <cell r="C224">
            <v>0</v>
          </cell>
          <cell r="D224">
            <v>426160</v>
          </cell>
          <cell r="E224" t="str">
            <v>Technical Advice- International</v>
          </cell>
          <cell r="F224">
            <v>0</v>
          </cell>
          <cell r="G224">
            <v>0</v>
          </cell>
          <cell r="H224">
            <v>0</v>
          </cell>
          <cell r="I224">
            <v>0</v>
          </cell>
        </row>
        <row r="225">
          <cell r="A225">
            <v>426170</v>
          </cell>
          <cell r="B225">
            <v>0</v>
          </cell>
          <cell r="C225">
            <v>0</v>
          </cell>
          <cell r="D225">
            <v>426170</v>
          </cell>
          <cell r="E225" t="str">
            <v>Financial Advice- Local</v>
          </cell>
          <cell r="F225">
            <v>0</v>
          </cell>
          <cell r="G225">
            <v>0</v>
          </cell>
          <cell r="H225">
            <v>0</v>
          </cell>
          <cell r="I225">
            <v>0</v>
          </cell>
        </row>
        <row r="226">
          <cell r="A226">
            <v>426180</v>
          </cell>
          <cell r="B226">
            <v>0</v>
          </cell>
          <cell r="C226">
            <v>0</v>
          </cell>
          <cell r="D226">
            <v>426180</v>
          </cell>
          <cell r="E226" t="str">
            <v>Financial Advice- International</v>
          </cell>
          <cell r="F226">
            <v>0</v>
          </cell>
          <cell r="G226">
            <v>0</v>
          </cell>
          <cell r="H226">
            <v>0</v>
          </cell>
          <cell r="I226">
            <v>0</v>
          </cell>
        </row>
        <row r="227">
          <cell r="A227">
            <v>426190</v>
          </cell>
          <cell r="B227">
            <v>0</v>
          </cell>
          <cell r="C227">
            <v>0</v>
          </cell>
          <cell r="D227">
            <v>426190</v>
          </cell>
          <cell r="E227" t="str">
            <v>Management Consultancy Fees &amp; RD</v>
          </cell>
          <cell r="F227">
            <v>0</v>
          </cell>
          <cell r="G227">
            <v>0</v>
          </cell>
          <cell r="H227">
            <v>0</v>
          </cell>
          <cell r="I227">
            <v>0</v>
          </cell>
        </row>
        <row r="229">
          <cell r="B229">
            <v>0</v>
          </cell>
          <cell r="C229">
            <v>0</v>
          </cell>
          <cell r="E229" t="str">
            <v>Total Professional Fees &amp; Expenses</v>
          </cell>
          <cell r="F229">
            <v>0</v>
          </cell>
          <cell r="G229">
            <v>45000</v>
          </cell>
          <cell r="H229">
            <v>45000</v>
          </cell>
          <cell r="I229">
            <v>50000</v>
          </cell>
        </row>
        <row r="231">
          <cell r="A231">
            <v>427000</v>
          </cell>
          <cell r="D231">
            <v>427000</v>
          </cell>
          <cell r="E231" t="str">
            <v>Insurance</v>
          </cell>
        </row>
        <row r="232">
          <cell r="A232">
            <v>427010</v>
          </cell>
          <cell r="B232">
            <v>0</v>
          </cell>
          <cell r="C232">
            <v>0</v>
          </cell>
          <cell r="D232">
            <v>427010</v>
          </cell>
          <cell r="E232" t="str">
            <v>Works Services Insurance</v>
          </cell>
          <cell r="F232">
            <v>0</v>
          </cell>
          <cell r="G232">
            <v>7087.5</v>
          </cell>
          <cell r="H232">
            <v>7087.5</v>
          </cell>
          <cell r="I232">
            <v>7875</v>
          </cell>
        </row>
        <row r="233">
          <cell r="A233">
            <v>427020</v>
          </cell>
          <cell r="B233">
            <v>0</v>
          </cell>
          <cell r="C233">
            <v>0</v>
          </cell>
          <cell r="D233">
            <v>427020</v>
          </cell>
          <cell r="E233" t="str">
            <v>Fire &amp; Perils Insurance</v>
          </cell>
          <cell r="F233">
            <v>0</v>
          </cell>
          <cell r="G233">
            <v>1188000</v>
          </cell>
          <cell r="H233">
            <v>1188000</v>
          </cell>
          <cell r="I233">
            <v>1320000</v>
          </cell>
        </row>
        <row r="234">
          <cell r="A234">
            <v>427025</v>
          </cell>
          <cell r="B234">
            <v>0</v>
          </cell>
          <cell r="C234">
            <v>0</v>
          </cell>
          <cell r="D234">
            <v>427025</v>
          </cell>
          <cell r="E234" t="str">
            <v>Medical Insurance</v>
          </cell>
          <cell r="F234">
            <v>0</v>
          </cell>
          <cell r="G234">
            <v>324000</v>
          </cell>
          <cell r="H234">
            <v>324000</v>
          </cell>
          <cell r="I234">
            <v>360000</v>
          </cell>
        </row>
        <row r="235">
          <cell r="A235">
            <v>427030</v>
          </cell>
          <cell r="B235">
            <v>0</v>
          </cell>
          <cell r="C235">
            <v>0</v>
          </cell>
          <cell r="D235">
            <v>427030</v>
          </cell>
          <cell r="E235" t="str">
            <v>Other Insurance</v>
          </cell>
          <cell r="F235">
            <v>0</v>
          </cell>
          <cell r="G235">
            <v>1363562.1</v>
          </cell>
          <cell r="H235">
            <v>1363562.1</v>
          </cell>
          <cell r="I235">
            <v>1515069</v>
          </cell>
        </row>
        <row r="237">
          <cell r="B237">
            <v>0</v>
          </cell>
          <cell r="C237">
            <v>0</v>
          </cell>
          <cell r="E237" t="str">
            <v>Total Insurance Expenses</v>
          </cell>
          <cell r="F237">
            <v>0</v>
          </cell>
          <cell r="G237">
            <v>2882649.6</v>
          </cell>
          <cell r="H237">
            <v>2882649.6</v>
          </cell>
          <cell r="I237">
            <v>3202944</v>
          </cell>
        </row>
        <row r="239">
          <cell r="A239">
            <v>428000</v>
          </cell>
          <cell r="D239">
            <v>428000</v>
          </cell>
          <cell r="E239" t="str">
            <v>General Overhead Expenses</v>
          </cell>
        </row>
        <row r="240">
          <cell r="A240">
            <v>428010</v>
          </cell>
          <cell r="B240">
            <v>0</v>
          </cell>
          <cell r="C240">
            <v>0</v>
          </cell>
          <cell r="D240">
            <v>428010</v>
          </cell>
          <cell r="E240" t="str">
            <v>Depreciation Furniture &amp; Fixtures</v>
          </cell>
          <cell r="F240">
            <v>0</v>
          </cell>
          <cell r="H240">
            <v>0</v>
          </cell>
          <cell r="I240">
            <v>0</v>
          </cell>
        </row>
        <row r="241">
          <cell r="A241">
            <v>428015</v>
          </cell>
          <cell r="B241">
            <v>0</v>
          </cell>
          <cell r="C241">
            <v>0</v>
          </cell>
          <cell r="D241">
            <v>428015</v>
          </cell>
          <cell r="E241" t="str">
            <v>Depreciation Office Equipment</v>
          </cell>
          <cell r="F241">
            <v>0</v>
          </cell>
          <cell r="H241">
            <v>0</v>
          </cell>
          <cell r="I241">
            <v>100000</v>
          </cell>
        </row>
        <row r="242">
          <cell r="A242">
            <v>428016</v>
          </cell>
          <cell r="B242">
            <v>0</v>
          </cell>
          <cell r="C242">
            <v>0</v>
          </cell>
          <cell r="D242">
            <v>428016</v>
          </cell>
          <cell r="E242" t="str">
            <v>Depreciation ADWEA Club Equipment</v>
          </cell>
          <cell r="F242">
            <v>0</v>
          </cell>
          <cell r="H242">
            <v>0</v>
          </cell>
          <cell r="I242">
            <v>0</v>
          </cell>
        </row>
        <row r="243">
          <cell r="A243">
            <v>428020</v>
          </cell>
          <cell r="B243">
            <v>0</v>
          </cell>
          <cell r="C243">
            <v>0</v>
          </cell>
          <cell r="D243">
            <v>428020</v>
          </cell>
          <cell r="E243" t="str">
            <v>Depreciation Computer Equipment</v>
          </cell>
          <cell r="F243">
            <v>0</v>
          </cell>
          <cell r="H243">
            <v>0</v>
          </cell>
          <cell r="I243">
            <v>0</v>
          </cell>
        </row>
        <row r="244">
          <cell r="A244">
            <v>428030</v>
          </cell>
          <cell r="B244">
            <v>0</v>
          </cell>
          <cell r="C244">
            <v>0</v>
          </cell>
          <cell r="D244">
            <v>428030</v>
          </cell>
          <cell r="E244" t="str">
            <v>Depreciation Computer Software</v>
          </cell>
          <cell r="F244">
            <v>0</v>
          </cell>
          <cell r="H244">
            <v>0</v>
          </cell>
          <cell r="I244">
            <v>0</v>
          </cell>
        </row>
        <row r="245">
          <cell r="A245">
            <v>428040</v>
          </cell>
          <cell r="B245">
            <v>0</v>
          </cell>
          <cell r="C245">
            <v>0</v>
          </cell>
          <cell r="D245">
            <v>428040</v>
          </cell>
          <cell r="E245" t="str">
            <v>Depreciation IT Network Infrastructure</v>
          </cell>
          <cell r="F245">
            <v>0</v>
          </cell>
          <cell r="H245">
            <v>0</v>
          </cell>
          <cell r="I245">
            <v>0</v>
          </cell>
        </row>
        <row r="246">
          <cell r="A246">
            <v>428050</v>
          </cell>
          <cell r="B246">
            <v>0</v>
          </cell>
          <cell r="C246">
            <v>0</v>
          </cell>
          <cell r="D246">
            <v>428050</v>
          </cell>
          <cell r="E246" t="str">
            <v>Depreication Radios</v>
          </cell>
          <cell r="F246">
            <v>0</v>
          </cell>
          <cell r="H246">
            <v>0</v>
          </cell>
          <cell r="I246">
            <v>0</v>
          </cell>
        </row>
        <row r="247">
          <cell r="A247">
            <v>428051</v>
          </cell>
          <cell r="B247">
            <v>0</v>
          </cell>
          <cell r="C247">
            <v>0</v>
          </cell>
          <cell r="D247">
            <v>428051</v>
          </cell>
          <cell r="E247" t="str">
            <v>Depreciation- Telecoms</v>
          </cell>
          <cell r="F247">
            <v>0</v>
          </cell>
          <cell r="H247">
            <v>0</v>
          </cell>
          <cell r="I247">
            <v>0</v>
          </cell>
        </row>
        <row r="248">
          <cell r="A248">
            <v>428052</v>
          </cell>
          <cell r="B248">
            <v>0</v>
          </cell>
          <cell r="C248">
            <v>0</v>
          </cell>
          <cell r="D248">
            <v>428052</v>
          </cell>
          <cell r="E248" t="str">
            <v>Depreciation- Security Systems</v>
          </cell>
          <cell r="F248">
            <v>0</v>
          </cell>
          <cell r="H248">
            <v>0</v>
          </cell>
          <cell r="I248">
            <v>0</v>
          </cell>
        </row>
        <row r="249">
          <cell r="A249">
            <v>428053</v>
          </cell>
          <cell r="B249">
            <v>0</v>
          </cell>
          <cell r="C249">
            <v>0</v>
          </cell>
          <cell r="D249">
            <v>428053</v>
          </cell>
          <cell r="E249" t="str">
            <v>Depreciation- Hydraulic Lab</v>
          </cell>
          <cell r="F249">
            <v>0</v>
          </cell>
          <cell r="H249">
            <v>0</v>
          </cell>
          <cell r="I249">
            <v>0</v>
          </cell>
        </row>
        <row r="250">
          <cell r="A250">
            <v>428060</v>
          </cell>
          <cell r="B250">
            <v>0</v>
          </cell>
          <cell r="C250">
            <v>0</v>
          </cell>
          <cell r="D250">
            <v>428060</v>
          </cell>
          <cell r="E250" t="str">
            <v>Amortization- Intangible Asset</v>
          </cell>
          <cell r="F250">
            <v>0</v>
          </cell>
          <cell r="H250">
            <v>0</v>
          </cell>
          <cell r="I250">
            <v>0</v>
          </cell>
        </row>
        <row r="251">
          <cell r="A251">
            <v>428070</v>
          </cell>
          <cell r="B251">
            <v>0</v>
          </cell>
          <cell r="C251">
            <v>0</v>
          </cell>
          <cell r="D251">
            <v>428070</v>
          </cell>
          <cell r="E251" t="str">
            <v>Maintenance of Fire Systems</v>
          </cell>
          <cell r="F251">
            <v>0</v>
          </cell>
          <cell r="H251">
            <v>0</v>
          </cell>
          <cell r="I251">
            <v>0</v>
          </cell>
        </row>
        <row r="252">
          <cell r="A252">
            <v>428080</v>
          </cell>
          <cell r="B252">
            <v>0</v>
          </cell>
          <cell r="C252">
            <v>0</v>
          </cell>
          <cell r="D252">
            <v>428080</v>
          </cell>
          <cell r="E252" t="str">
            <v>Maintenance of site security systems</v>
          </cell>
          <cell r="F252">
            <v>0</v>
          </cell>
          <cell r="H252">
            <v>0</v>
          </cell>
          <cell r="I252">
            <v>0</v>
          </cell>
        </row>
        <row r="253">
          <cell r="A253">
            <v>428081</v>
          </cell>
          <cell r="B253">
            <v>0</v>
          </cell>
          <cell r="C253">
            <v>0</v>
          </cell>
          <cell r="D253">
            <v>428081</v>
          </cell>
          <cell r="E253" t="str">
            <v>Tanker Hire Costs</v>
          </cell>
          <cell r="F253">
            <v>0</v>
          </cell>
          <cell r="H253">
            <v>0</v>
          </cell>
          <cell r="I253">
            <v>0</v>
          </cell>
        </row>
        <row r="254">
          <cell r="A254">
            <v>428090</v>
          </cell>
          <cell r="B254">
            <v>41000</v>
          </cell>
          <cell r="C254">
            <v>41000</v>
          </cell>
          <cell r="D254">
            <v>428090</v>
          </cell>
          <cell r="E254" t="str">
            <v>Advertising Costs &amp; Sponsorship</v>
          </cell>
          <cell r="F254">
            <v>0</v>
          </cell>
          <cell r="H254">
            <v>0</v>
          </cell>
          <cell r="I254">
            <v>24000</v>
          </cell>
        </row>
        <row r="255">
          <cell r="A255">
            <v>428095</v>
          </cell>
          <cell r="B255">
            <v>0</v>
          </cell>
          <cell r="C255">
            <v>600000</v>
          </cell>
          <cell r="D255">
            <v>428095</v>
          </cell>
          <cell r="E255" t="str">
            <v>Licence Fee</v>
          </cell>
          <cell r="F255">
            <v>120000</v>
          </cell>
          <cell r="G255">
            <v>480000</v>
          </cell>
          <cell r="H255">
            <v>600000</v>
          </cell>
          <cell r="I255">
            <v>600000</v>
          </cell>
        </row>
        <row r="256">
          <cell r="A256">
            <v>428100</v>
          </cell>
          <cell r="B256">
            <v>50000</v>
          </cell>
          <cell r="C256">
            <v>50000</v>
          </cell>
          <cell r="D256">
            <v>428100</v>
          </cell>
          <cell r="E256" t="str">
            <v>Refreshments</v>
          </cell>
          <cell r="F256">
            <v>10511.3</v>
          </cell>
          <cell r="G256">
            <v>20000</v>
          </cell>
          <cell r="H256">
            <v>30511.3</v>
          </cell>
          <cell r="I256">
            <v>60000</v>
          </cell>
        </row>
        <row r="257">
          <cell r="A257">
            <v>428110</v>
          </cell>
          <cell r="B257">
            <v>0</v>
          </cell>
          <cell r="C257">
            <v>0</v>
          </cell>
          <cell r="D257">
            <v>428110</v>
          </cell>
          <cell r="E257" t="str">
            <v>Doubtful Debts Provision Expense</v>
          </cell>
          <cell r="F257">
            <v>0</v>
          </cell>
          <cell r="H257">
            <v>0</v>
          </cell>
          <cell r="I257">
            <v>0</v>
          </cell>
        </row>
        <row r="258">
          <cell r="A258">
            <v>428130</v>
          </cell>
          <cell r="B258">
            <v>0</v>
          </cell>
          <cell r="C258">
            <v>0</v>
          </cell>
          <cell r="D258">
            <v>428130</v>
          </cell>
          <cell r="E258" t="str">
            <v>Provision for Capital Spares</v>
          </cell>
          <cell r="F258">
            <v>0</v>
          </cell>
          <cell r="H258">
            <v>0</v>
          </cell>
          <cell r="I258">
            <v>0</v>
          </cell>
        </row>
        <row r="259">
          <cell r="A259">
            <v>428140</v>
          </cell>
          <cell r="B259">
            <v>0</v>
          </cell>
          <cell r="C259">
            <v>0</v>
          </cell>
          <cell r="D259">
            <v>428140</v>
          </cell>
          <cell r="E259" t="str">
            <v>Profit/Loss on Foreign Exchange</v>
          </cell>
          <cell r="F259">
            <v>0</v>
          </cell>
          <cell r="H259">
            <v>0</v>
          </cell>
          <cell r="I259">
            <v>0</v>
          </cell>
        </row>
        <row r="260">
          <cell r="A260">
            <v>428150</v>
          </cell>
          <cell r="B260">
            <v>0</v>
          </cell>
          <cell r="C260">
            <v>0</v>
          </cell>
          <cell r="D260">
            <v>428150</v>
          </cell>
          <cell r="E260" t="str">
            <v>Profit/Loss on Sale of Fixed Assets</v>
          </cell>
          <cell r="F260">
            <v>0</v>
          </cell>
          <cell r="H260">
            <v>0</v>
          </cell>
          <cell r="I260">
            <v>0</v>
          </cell>
        </row>
        <row r="261">
          <cell r="A261">
            <v>428170</v>
          </cell>
          <cell r="B261">
            <v>0</v>
          </cell>
          <cell r="C261">
            <v>0</v>
          </cell>
          <cell r="D261">
            <v>428170</v>
          </cell>
          <cell r="E261" t="str">
            <v>Miscellaneous Expenses</v>
          </cell>
          <cell r="F261">
            <v>0</v>
          </cell>
          <cell r="H261">
            <v>0</v>
          </cell>
          <cell r="I261">
            <v>0</v>
          </cell>
        </row>
        <row r="262">
          <cell r="A262">
            <v>428190</v>
          </cell>
          <cell r="B262">
            <v>0</v>
          </cell>
          <cell r="C262">
            <v>0</v>
          </cell>
          <cell r="D262">
            <v>428190</v>
          </cell>
          <cell r="E262" t="str">
            <v>Software Support Expenses</v>
          </cell>
          <cell r="F262">
            <v>0</v>
          </cell>
          <cell r="H262">
            <v>0</v>
          </cell>
          <cell r="I262">
            <v>32000</v>
          </cell>
        </row>
        <row r="263">
          <cell r="A263">
            <v>428200</v>
          </cell>
          <cell r="B263">
            <v>0</v>
          </cell>
          <cell r="C263">
            <v>0</v>
          </cell>
          <cell r="D263">
            <v>428200</v>
          </cell>
          <cell r="E263" t="str">
            <v>Bank Charges</v>
          </cell>
          <cell r="F263">
            <v>0</v>
          </cell>
          <cell r="H263">
            <v>0</v>
          </cell>
          <cell r="I263">
            <v>0</v>
          </cell>
        </row>
        <row r="264">
          <cell r="A264">
            <v>428220</v>
          </cell>
          <cell r="B264">
            <v>0</v>
          </cell>
          <cell r="C264">
            <v>0</v>
          </cell>
          <cell r="D264">
            <v>428220</v>
          </cell>
          <cell r="E264" t="str">
            <v>Conference Fees</v>
          </cell>
          <cell r="F264">
            <v>0</v>
          </cell>
          <cell r="H264">
            <v>0</v>
          </cell>
          <cell r="I264">
            <v>0</v>
          </cell>
        </row>
        <row r="265">
          <cell r="A265">
            <v>428230</v>
          </cell>
          <cell r="B265">
            <v>0</v>
          </cell>
          <cell r="C265">
            <v>0</v>
          </cell>
          <cell r="D265">
            <v>428230</v>
          </cell>
          <cell r="E265" t="str">
            <v>Leased Line EXE</v>
          </cell>
          <cell r="F265">
            <v>0</v>
          </cell>
          <cell r="H265">
            <v>0</v>
          </cell>
          <cell r="I265">
            <v>0</v>
          </cell>
        </row>
        <row r="266">
          <cell r="A266">
            <v>428240</v>
          </cell>
          <cell r="B266">
            <v>0</v>
          </cell>
          <cell r="C266">
            <v>0</v>
          </cell>
          <cell r="D266">
            <v>428240</v>
          </cell>
          <cell r="E266" t="str">
            <v>Dalma Expenses</v>
          </cell>
          <cell r="F266">
            <v>0</v>
          </cell>
          <cell r="H266">
            <v>0</v>
          </cell>
          <cell r="I266">
            <v>0</v>
          </cell>
        </row>
        <row r="268">
          <cell r="B268">
            <v>91000</v>
          </cell>
          <cell r="C268">
            <v>691000</v>
          </cell>
          <cell r="E268" t="str">
            <v>Total of General Overhead Expenses</v>
          </cell>
          <cell r="F268">
            <v>130511.3</v>
          </cell>
          <cell r="G268">
            <v>500000</v>
          </cell>
          <cell r="H268">
            <v>630511.30000000005</v>
          </cell>
          <cell r="I268">
            <v>816000</v>
          </cell>
        </row>
        <row r="270">
          <cell r="A270">
            <v>429000</v>
          </cell>
          <cell r="D270">
            <v>429000</v>
          </cell>
          <cell r="E270" t="str">
            <v>Interest</v>
          </cell>
        </row>
        <row r="271">
          <cell r="A271">
            <v>429010</v>
          </cell>
          <cell r="B271">
            <v>0</v>
          </cell>
          <cell r="C271">
            <v>0</v>
          </cell>
          <cell r="D271">
            <v>429010</v>
          </cell>
          <cell r="E271" t="str">
            <v>Interest Paid and Payable</v>
          </cell>
          <cell r="F271">
            <v>0</v>
          </cell>
          <cell r="H271">
            <v>0</v>
          </cell>
          <cell r="I271">
            <v>0</v>
          </cell>
        </row>
        <row r="273">
          <cell r="B273">
            <v>0</v>
          </cell>
          <cell r="C273">
            <v>0</v>
          </cell>
          <cell r="E273" t="str">
            <v>Total of Interest Expenses</v>
          </cell>
          <cell r="F273">
            <v>0</v>
          </cell>
          <cell r="G273">
            <v>0</v>
          </cell>
          <cell r="H273">
            <v>0</v>
          </cell>
          <cell r="I273">
            <v>0</v>
          </cell>
        </row>
        <row r="275">
          <cell r="A275">
            <v>430000</v>
          </cell>
          <cell r="D275">
            <v>430000</v>
          </cell>
          <cell r="E275" t="str">
            <v>Research &amp; Development</v>
          </cell>
        </row>
        <row r="276">
          <cell r="A276">
            <v>430010</v>
          </cell>
          <cell r="B276">
            <v>0</v>
          </cell>
          <cell r="C276">
            <v>0</v>
          </cell>
          <cell r="D276">
            <v>430010</v>
          </cell>
          <cell r="E276" t="str">
            <v>Research &amp; Development Expenses</v>
          </cell>
          <cell r="F276">
            <v>0</v>
          </cell>
          <cell r="G276">
            <v>0</v>
          </cell>
          <cell r="H276">
            <v>0</v>
          </cell>
          <cell r="I276">
            <v>0</v>
          </cell>
        </row>
        <row r="277">
          <cell r="A277">
            <v>430020</v>
          </cell>
          <cell r="B277">
            <v>0</v>
          </cell>
          <cell r="C277">
            <v>0</v>
          </cell>
          <cell r="D277">
            <v>430020</v>
          </cell>
          <cell r="E277" t="str">
            <v>Amortisation of capitalised R &amp; D</v>
          </cell>
          <cell r="F277">
            <v>0</v>
          </cell>
          <cell r="G277">
            <v>0</v>
          </cell>
          <cell r="H277">
            <v>0</v>
          </cell>
          <cell r="I277">
            <v>0</v>
          </cell>
        </row>
        <row r="279">
          <cell r="B279">
            <v>0</v>
          </cell>
          <cell r="C279">
            <v>0</v>
          </cell>
          <cell r="E279" t="str">
            <v>Total of Research &amp; Development</v>
          </cell>
          <cell r="F279">
            <v>0</v>
          </cell>
          <cell r="G279">
            <v>0</v>
          </cell>
          <cell r="H279">
            <v>0</v>
          </cell>
          <cell r="I279">
            <v>0</v>
          </cell>
        </row>
        <row r="281">
          <cell r="B281">
            <v>209986161</v>
          </cell>
          <cell r="C281">
            <v>209986161</v>
          </cell>
          <cell r="E281" t="str">
            <v>Total Operating Expenses</v>
          </cell>
          <cell r="F281">
            <v>30030480.180000003</v>
          </cell>
          <cell r="G281">
            <v>62089289.600000001</v>
          </cell>
          <cell r="H281">
            <v>92119769.780000001</v>
          </cell>
          <cell r="I281">
            <v>202525106.00051001</v>
          </cell>
        </row>
        <row r="282">
          <cell r="D282" t="str">
            <v>Capital Expenditure</v>
          </cell>
        </row>
        <row r="283">
          <cell r="E283" t="str">
            <v>Fixed Assets</v>
          </cell>
        </row>
        <row r="284">
          <cell r="A284">
            <v>111000</v>
          </cell>
          <cell r="D284">
            <v>111000</v>
          </cell>
          <cell r="E284" t="str">
            <v>Plant &amp; Equipment</v>
          </cell>
        </row>
        <row r="285">
          <cell r="A285">
            <v>111010</v>
          </cell>
          <cell r="B285">
            <v>0</v>
          </cell>
          <cell r="C285">
            <v>0</v>
          </cell>
          <cell r="D285">
            <v>111010</v>
          </cell>
          <cell r="E285" t="str">
            <v>Boilers  cost or GPV</v>
          </cell>
          <cell r="H285">
            <v>0</v>
          </cell>
          <cell r="I285">
            <v>0</v>
          </cell>
        </row>
        <row r="286">
          <cell r="A286">
            <v>111020</v>
          </cell>
          <cell r="B286">
            <v>0</v>
          </cell>
          <cell r="C286">
            <v>0</v>
          </cell>
          <cell r="D286">
            <v>111020</v>
          </cell>
          <cell r="E286" t="str">
            <v>Turbine &amp; Generator  cost or G</v>
          </cell>
          <cell r="H286">
            <v>0</v>
          </cell>
          <cell r="I286">
            <v>0</v>
          </cell>
        </row>
        <row r="287">
          <cell r="A287">
            <v>111030</v>
          </cell>
          <cell r="B287">
            <v>0</v>
          </cell>
          <cell r="C287">
            <v>0</v>
          </cell>
          <cell r="D287">
            <v>111030</v>
          </cell>
          <cell r="E287" t="str">
            <v>Distiller  cost or GPV</v>
          </cell>
          <cell r="H287">
            <v>0</v>
          </cell>
          <cell r="I287">
            <v>0</v>
          </cell>
        </row>
        <row r="288">
          <cell r="A288">
            <v>111040</v>
          </cell>
          <cell r="B288">
            <v>0</v>
          </cell>
          <cell r="C288">
            <v>0</v>
          </cell>
          <cell r="D288">
            <v>111040</v>
          </cell>
          <cell r="E288" t="str">
            <v>HV System  cost or GPV</v>
          </cell>
          <cell r="H288">
            <v>0</v>
          </cell>
          <cell r="I288">
            <v>0</v>
          </cell>
        </row>
        <row r="289">
          <cell r="A289">
            <v>111041</v>
          </cell>
          <cell r="B289">
            <v>0</v>
          </cell>
          <cell r="C289">
            <v>0</v>
          </cell>
          <cell r="D289">
            <v>111041</v>
          </cell>
          <cell r="E289" t="str">
            <v>33KV Systems - cost or GPV</v>
          </cell>
          <cell r="H289">
            <v>0</v>
          </cell>
          <cell r="I289">
            <v>0</v>
          </cell>
        </row>
        <row r="290">
          <cell r="A290">
            <v>111042</v>
          </cell>
          <cell r="B290">
            <v>0</v>
          </cell>
          <cell r="C290">
            <v>0</v>
          </cell>
          <cell r="D290">
            <v>111042</v>
          </cell>
          <cell r="E290" t="str">
            <v>132 KV Systems - cost or GPV</v>
          </cell>
          <cell r="H290">
            <v>0</v>
          </cell>
          <cell r="I290">
            <v>0</v>
          </cell>
        </row>
        <row r="291">
          <cell r="A291">
            <v>111043</v>
          </cell>
          <cell r="B291">
            <v>0</v>
          </cell>
          <cell r="C291">
            <v>0</v>
          </cell>
          <cell r="D291">
            <v>111043</v>
          </cell>
          <cell r="E291" t="str">
            <v>220 KV Systems  cost or GPV</v>
          </cell>
          <cell r="H291">
            <v>0</v>
          </cell>
          <cell r="I291">
            <v>0</v>
          </cell>
        </row>
        <row r="292">
          <cell r="A292">
            <v>111044</v>
          </cell>
          <cell r="B292">
            <v>0</v>
          </cell>
          <cell r="C292">
            <v>0</v>
          </cell>
          <cell r="D292">
            <v>111044</v>
          </cell>
          <cell r="E292" t="str">
            <v>400 KV Systems  cost or GPV</v>
          </cell>
          <cell r="H292">
            <v>0</v>
          </cell>
          <cell r="I292">
            <v>0</v>
          </cell>
        </row>
        <row r="293">
          <cell r="A293">
            <v>111050</v>
          </cell>
          <cell r="B293">
            <v>0</v>
          </cell>
          <cell r="C293">
            <v>0</v>
          </cell>
          <cell r="D293">
            <v>111050</v>
          </cell>
          <cell r="E293" t="str">
            <v>LV System  cost or GPV</v>
          </cell>
          <cell r="H293">
            <v>0</v>
          </cell>
          <cell r="I293">
            <v>0</v>
          </cell>
        </row>
        <row r="294">
          <cell r="A294">
            <v>111051</v>
          </cell>
          <cell r="B294">
            <v>0</v>
          </cell>
          <cell r="C294">
            <v>0</v>
          </cell>
          <cell r="D294">
            <v>111051</v>
          </cell>
          <cell r="E294" t="str">
            <v>11KV Systems - cost or GPV</v>
          </cell>
          <cell r="H294">
            <v>0</v>
          </cell>
          <cell r="I294">
            <v>0</v>
          </cell>
        </row>
        <row r="295">
          <cell r="A295">
            <v>111052</v>
          </cell>
          <cell r="B295">
            <v>0</v>
          </cell>
          <cell r="C295">
            <v>0</v>
          </cell>
          <cell r="D295">
            <v>111052</v>
          </cell>
          <cell r="E295" t="str">
            <v>380v Systems - cost or GPV</v>
          </cell>
          <cell r="H295">
            <v>0</v>
          </cell>
          <cell r="I295">
            <v>0</v>
          </cell>
        </row>
        <row r="296">
          <cell r="A296">
            <v>111053</v>
          </cell>
          <cell r="B296">
            <v>0</v>
          </cell>
          <cell r="C296">
            <v>0</v>
          </cell>
          <cell r="D296">
            <v>111053</v>
          </cell>
          <cell r="E296" t="str">
            <v>220v Systems  cost or GPV</v>
          </cell>
          <cell r="H296">
            <v>0</v>
          </cell>
          <cell r="I296">
            <v>0</v>
          </cell>
        </row>
        <row r="297">
          <cell r="A297">
            <v>111060</v>
          </cell>
          <cell r="B297">
            <v>0</v>
          </cell>
          <cell r="C297">
            <v>0</v>
          </cell>
          <cell r="D297">
            <v>111060</v>
          </cell>
          <cell r="E297" t="str">
            <v>Sea Water Pumping Station  cos</v>
          </cell>
          <cell r="H297">
            <v>0</v>
          </cell>
          <cell r="I297">
            <v>0</v>
          </cell>
        </row>
        <row r="298">
          <cell r="A298">
            <v>111070</v>
          </cell>
          <cell r="B298">
            <v>0</v>
          </cell>
          <cell r="C298">
            <v>0</v>
          </cell>
          <cell r="D298">
            <v>111070</v>
          </cell>
          <cell r="E298" t="str">
            <v>Crude Oil System  cost or GPV</v>
          </cell>
          <cell r="H298">
            <v>0</v>
          </cell>
          <cell r="I298">
            <v>0</v>
          </cell>
        </row>
        <row r="299">
          <cell r="A299">
            <v>111080</v>
          </cell>
          <cell r="B299">
            <v>0</v>
          </cell>
          <cell r="C299">
            <v>0</v>
          </cell>
          <cell r="D299">
            <v>111080</v>
          </cell>
          <cell r="E299" t="str">
            <v>Gas Oil System  cost or GPV</v>
          </cell>
          <cell r="H299">
            <v>0</v>
          </cell>
          <cell r="I299">
            <v>0</v>
          </cell>
        </row>
        <row r="300">
          <cell r="A300">
            <v>111090</v>
          </cell>
          <cell r="B300">
            <v>0</v>
          </cell>
          <cell r="C300">
            <v>0</v>
          </cell>
          <cell r="D300">
            <v>111090</v>
          </cell>
          <cell r="E300" t="str">
            <v>Fuel Oil System  cost or GPV</v>
          </cell>
          <cell r="H300">
            <v>0</v>
          </cell>
          <cell r="I300">
            <v>0</v>
          </cell>
        </row>
        <row r="301">
          <cell r="A301">
            <v>111100</v>
          </cell>
          <cell r="B301">
            <v>0</v>
          </cell>
          <cell r="C301">
            <v>0</v>
          </cell>
          <cell r="D301">
            <v>111100</v>
          </cell>
          <cell r="E301" t="str">
            <v>Fuel Gas System  cost or GPV</v>
          </cell>
          <cell r="H301">
            <v>0</v>
          </cell>
          <cell r="I301">
            <v>0</v>
          </cell>
        </row>
        <row r="302">
          <cell r="A302">
            <v>111110</v>
          </cell>
          <cell r="B302">
            <v>0</v>
          </cell>
          <cell r="C302">
            <v>0</v>
          </cell>
          <cell r="D302">
            <v>111110</v>
          </cell>
          <cell r="E302" t="str">
            <v>Diesel Oil System  cost or GPV</v>
          </cell>
          <cell r="H302">
            <v>0</v>
          </cell>
          <cell r="I302">
            <v>0</v>
          </cell>
        </row>
        <row r="303">
          <cell r="A303">
            <v>111120</v>
          </cell>
          <cell r="B303">
            <v>0</v>
          </cell>
          <cell r="C303">
            <v>0</v>
          </cell>
          <cell r="D303">
            <v>111120</v>
          </cell>
          <cell r="E303" t="str">
            <v>Town Water Storage Tanks  cost</v>
          </cell>
          <cell r="H303">
            <v>0</v>
          </cell>
          <cell r="I303">
            <v>0</v>
          </cell>
        </row>
        <row r="304">
          <cell r="A304">
            <v>111130</v>
          </cell>
          <cell r="B304">
            <v>0</v>
          </cell>
          <cell r="C304">
            <v>0</v>
          </cell>
          <cell r="D304">
            <v>111130</v>
          </cell>
          <cell r="E304" t="str">
            <v>Water Treatment System  cost o</v>
          </cell>
          <cell r="H304">
            <v>0</v>
          </cell>
          <cell r="I304">
            <v>0</v>
          </cell>
        </row>
        <row r="305">
          <cell r="A305">
            <v>111140</v>
          </cell>
          <cell r="B305">
            <v>0</v>
          </cell>
          <cell r="C305">
            <v>0</v>
          </cell>
          <cell r="D305">
            <v>111140</v>
          </cell>
          <cell r="E305" t="str">
            <v>Diesel Generators  cost or GPV</v>
          </cell>
          <cell r="H305">
            <v>0</v>
          </cell>
          <cell r="I305">
            <v>0</v>
          </cell>
        </row>
        <row r="306">
          <cell r="A306">
            <v>111150</v>
          </cell>
          <cell r="B306">
            <v>0</v>
          </cell>
          <cell r="C306">
            <v>0</v>
          </cell>
          <cell r="D306">
            <v>111150</v>
          </cell>
          <cell r="E306" t="str">
            <v>Compressed Air Station  cost o</v>
          </cell>
          <cell r="H306">
            <v>0</v>
          </cell>
          <cell r="I306">
            <v>0</v>
          </cell>
        </row>
        <row r="307">
          <cell r="A307">
            <v>111160</v>
          </cell>
          <cell r="B307">
            <v>0</v>
          </cell>
          <cell r="C307">
            <v>0</v>
          </cell>
          <cell r="D307">
            <v>111160</v>
          </cell>
          <cell r="E307" t="str">
            <v>Remineralisation &amp; CO2 Plant -</v>
          </cell>
          <cell r="H307">
            <v>0</v>
          </cell>
          <cell r="I307">
            <v>0</v>
          </cell>
        </row>
        <row r="308">
          <cell r="A308">
            <v>111170</v>
          </cell>
          <cell r="B308">
            <v>0</v>
          </cell>
          <cell r="C308">
            <v>0</v>
          </cell>
          <cell r="D308">
            <v>111170</v>
          </cell>
          <cell r="E308" t="str">
            <v>Chlorination Plant  cost or GP</v>
          </cell>
          <cell r="H308">
            <v>0</v>
          </cell>
          <cell r="I308">
            <v>0</v>
          </cell>
        </row>
        <row r="309">
          <cell r="A309">
            <v>111180</v>
          </cell>
          <cell r="B309">
            <v>0</v>
          </cell>
          <cell r="C309">
            <v>0</v>
          </cell>
          <cell r="D309">
            <v>111180</v>
          </cell>
          <cell r="E309" t="str">
            <v>Outfall System  cost or GPV</v>
          </cell>
          <cell r="H309">
            <v>0</v>
          </cell>
          <cell r="I309">
            <v>0</v>
          </cell>
        </row>
        <row r="310">
          <cell r="A310">
            <v>111190</v>
          </cell>
          <cell r="B310">
            <v>0</v>
          </cell>
          <cell r="C310">
            <v>0</v>
          </cell>
          <cell r="D310">
            <v>111190</v>
          </cell>
          <cell r="E310" t="str">
            <v>Tools  cost or GPV</v>
          </cell>
          <cell r="H310">
            <v>0</v>
          </cell>
          <cell r="I310">
            <v>375000</v>
          </cell>
        </row>
        <row r="311">
          <cell r="A311">
            <v>111200</v>
          </cell>
          <cell r="B311">
            <v>0</v>
          </cell>
          <cell r="C311">
            <v>0</v>
          </cell>
          <cell r="D311">
            <v>111200</v>
          </cell>
          <cell r="E311" t="str">
            <v>Mobile Plant &amp; Equipment  cost</v>
          </cell>
          <cell r="H311">
            <v>0</v>
          </cell>
          <cell r="I311">
            <v>0</v>
          </cell>
        </row>
        <row r="312">
          <cell r="A312">
            <v>111210</v>
          </cell>
          <cell r="B312">
            <v>0</v>
          </cell>
          <cell r="C312">
            <v>0</v>
          </cell>
          <cell r="D312">
            <v>111210</v>
          </cell>
          <cell r="E312" t="str">
            <v>Meters cost or GPV</v>
          </cell>
          <cell r="H312">
            <v>0</v>
          </cell>
          <cell r="I312">
            <v>0</v>
          </cell>
        </row>
        <row r="313">
          <cell r="A313">
            <v>111400</v>
          </cell>
          <cell r="B313">
            <v>0</v>
          </cell>
          <cell r="C313">
            <v>0</v>
          </cell>
          <cell r="D313">
            <v>111400</v>
          </cell>
          <cell r="E313" t="str">
            <v>Power Transmission Facilities</v>
          </cell>
          <cell r="H313">
            <v>0</v>
          </cell>
          <cell r="I313">
            <v>0</v>
          </cell>
        </row>
        <row r="314">
          <cell r="A314">
            <v>111410</v>
          </cell>
          <cell r="B314">
            <v>0</v>
          </cell>
          <cell r="C314">
            <v>0</v>
          </cell>
          <cell r="D314">
            <v>111410</v>
          </cell>
          <cell r="E314" t="str">
            <v>Substations  cost or GPV</v>
          </cell>
          <cell r="H314">
            <v>0</v>
          </cell>
          <cell r="I314">
            <v>0</v>
          </cell>
        </row>
        <row r="315">
          <cell r="A315">
            <v>111411</v>
          </cell>
          <cell r="B315">
            <v>0</v>
          </cell>
          <cell r="C315">
            <v>0</v>
          </cell>
          <cell r="D315">
            <v>111411</v>
          </cell>
          <cell r="E315" t="str">
            <v>400 KV substation - cost or GP</v>
          </cell>
          <cell r="H315">
            <v>0</v>
          </cell>
          <cell r="I315">
            <v>0</v>
          </cell>
        </row>
        <row r="316">
          <cell r="A316">
            <v>111412</v>
          </cell>
          <cell r="B316">
            <v>0</v>
          </cell>
          <cell r="C316">
            <v>0</v>
          </cell>
          <cell r="D316">
            <v>111412</v>
          </cell>
          <cell r="E316" t="str">
            <v>220 KV substation  cost or GPV</v>
          </cell>
          <cell r="H316">
            <v>0</v>
          </cell>
          <cell r="I316">
            <v>0</v>
          </cell>
        </row>
        <row r="317">
          <cell r="A317">
            <v>111413</v>
          </cell>
          <cell r="B317">
            <v>0</v>
          </cell>
          <cell r="C317">
            <v>0</v>
          </cell>
          <cell r="D317">
            <v>111413</v>
          </cell>
          <cell r="E317" t="str">
            <v>132 KV substation  cost or GPV</v>
          </cell>
          <cell r="H317">
            <v>0</v>
          </cell>
          <cell r="I317">
            <v>0</v>
          </cell>
        </row>
        <row r="318">
          <cell r="A318">
            <v>111420</v>
          </cell>
          <cell r="B318">
            <v>0</v>
          </cell>
          <cell r="C318">
            <v>0</v>
          </cell>
          <cell r="D318">
            <v>111420</v>
          </cell>
          <cell r="E318" t="str">
            <v>OHL  cost or GPV</v>
          </cell>
          <cell r="H318">
            <v>0</v>
          </cell>
          <cell r="I318">
            <v>0</v>
          </cell>
        </row>
        <row r="319">
          <cell r="A319">
            <v>111421</v>
          </cell>
          <cell r="B319">
            <v>0</v>
          </cell>
          <cell r="C319">
            <v>0</v>
          </cell>
          <cell r="D319">
            <v>111421</v>
          </cell>
          <cell r="E319" t="str">
            <v>400 KV OHL  cost or GPV</v>
          </cell>
          <cell r="H319">
            <v>0</v>
          </cell>
          <cell r="I319">
            <v>0</v>
          </cell>
        </row>
        <row r="320">
          <cell r="A320">
            <v>111422</v>
          </cell>
          <cell r="B320">
            <v>0</v>
          </cell>
          <cell r="C320">
            <v>0</v>
          </cell>
          <cell r="D320">
            <v>111422</v>
          </cell>
          <cell r="E320" t="str">
            <v>220 KV OHL  cost or GPV</v>
          </cell>
          <cell r="H320">
            <v>0</v>
          </cell>
          <cell r="I320">
            <v>0</v>
          </cell>
        </row>
        <row r="321">
          <cell r="A321">
            <v>111423</v>
          </cell>
          <cell r="B321">
            <v>0</v>
          </cell>
          <cell r="C321">
            <v>0</v>
          </cell>
          <cell r="D321">
            <v>111423</v>
          </cell>
          <cell r="E321" t="str">
            <v>132 KV OHL  cost or GPV</v>
          </cell>
          <cell r="H321">
            <v>0</v>
          </cell>
          <cell r="I321">
            <v>0</v>
          </cell>
        </row>
        <row r="322">
          <cell r="A322">
            <v>111430</v>
          </cell>
          <cell r="B322">
            <v>0</v>
          </cell>
          <cell r="C322">
            <v>0</v>
          </cell>
          <cell r="D322">
            <v>111430</v>
          </cell>
          <cell r="E322" t="str">
            <v>U/G Cables  cost or GPV</v>
          </cell>
          <cell r="H322">
            <v>0</v>
          </cell>
          <cell r="I322">
            <v>0</v>
          </cell>
        </row>
        <row r="323">
          <cell r="A323">
            <v>111431</v>
          </cell>
          <cell r="B323">
            <v>0</v>
          </cell>
          <cell r="C323">
            <v>0</v>
          </cell>
          <cell r="D323">
            <v>111431</v>
          </cell>
          <cell r="E323" t="str">
            <v>U/G Cables 132 KV Oilfields  c</v>
          </cell>
          <cell r="H323">
            <v>0</v>
          </cell>
          <cell r="I323">
            <v>0</v>
          </cell>
        </row>
        <row r="324">
          <cell r="A324">
            <v>111432</v>
          </cell>
          <cell r="B324">
            <v>0</v>
          </cell>
          <cell r="C324">
            <v>0</v>
          </cell>
          <cell r="D324">
            <v>111432</v>
          </cell>
          <cell r="E324" t="str">
            <v>U/G Cables 132 KV XLBE  cost o</v>
          </cell>
          <cell r="H324">
            <v>0</v>
          </cell>
          <cell r="I324">
            <v>0</v>
          </cell>
        </row>
        <row r="325">
          <cell r="A325">
            <v>111433</v>
          </cell>
          <cell r="B325">
            <v>0</v>
          </cell>
          <cell r="C325">
            <v>0</v>
          </cell>
          <cell r="D325">
            <v>111433</v>
          </cell>
          <cell r="E325" t="str">
            <v>U/G Cables 220 KV - cost or GP</v>
          </cell>
          <cell r="H325">
            <v>0</v>
          </cell>
          <cell r="I325">
            <v>0</v>
          </cell>
        </row>
        <row r="326">
          <cell r="A326">
            <v>111500</v>
          </cell>
          <cell r="B326">
            <v>0</v>
          </cell>
          <cell r="C326">
            <v>0</v>
          </cell>
          <cell r="D326">
            <v>111500</v>
          </cell>
          <cell r="E326" t="str">
            <v>Water Transmission Facilities</v>
          </cell>
          <cell r="H326">
            <v>0</v>
          </cell>
          <cell r="I326">
            <v>0</v>
          </cell>
        </row>
        <row r="327">
          <cell r="A327">
            <v>111510</v>
          </cell>
          <cell r="B327">
            <v>0</v>
          </cell>
          <cell r="C327">
            <v>0</v>
          </cell>
          <cell r="D327">
            <v>111510</v>
          </cell>
          <cell r="E327" t="str">
            <v>Pumping stations  cost or GPV</v>
          </cell>
          <cell r="H327">
            <v>0</v>
          </cell>
          <cell r="I327">
            <v>0</v>
          </cell>
        </row>
        <row r="328">
          <cell r="A328">
            <v>111511</v>
          </cell>
          <cell r="B328">
            <v>0</v>
          </cell>
          <cell r="C328">
            <v>0</v>
          </cell>
          <cell r="D328">
            <v>111511</v>
          </cell>
          <cell r="E328" t="str">
            <v>Pumping stations elec/mechl -</v>
          </cell>
          <cell r="H328">
            <v>0</v>
          </cell>
          <cell r="I328">
            <v>0</v>
          </cell>
        </row>
        <row r="329">
          <cell r="A329">
            <v>111512</v>
          </cell>
          <cell r="B329">
            <v>0</v>
          </cell>
          <cell r="C329">
            <v>0</v>
          </cell>
          <cell r="D329">
            <v>111512</v>
          </cell>
          <cell r="E329" t="str">
            <v>Pumping stations civil - cost</v>
          </cell>
          <cell r="H329">
            <v>0</v>
          </cell>
          <cell r="I329">
            <v>0</v>
          </cell>
        </row>
        <row r="330">
          <cell r="A330">
            <v>111520</v>
          </cell>
          <cell r="B330">
            <v>0</v>
          </cell>
          <cell r="C330">
            <v>0</v>
          </cell>
          <cell r="D330">
            <v>111520</v>
          </cell>
          <cell r="E330" t="str">
            <v>Pipelines  cost or GPV</v>
          </cell>
          <cell r="H330">
            <v>0</v>
          </cell>
          <cell r="I330">
            <v>0</v>
          </cell>
        </row>
        <row r="331">
          <cell r="A331">
            <v>111521</v>
          </cell>
          <cell r="B331">
            <v>0</v>
          </cell>
          <cell r="C331">
            <v>0</v>
          </cell>
          <cell r="D331">
            <v>111521</v>
          </cell>
          <cell r="E331" t="str">
            <v>1200CS Pipelines - cost or GPV</v>
          </cell>
          <cell r="H331">
            <v>0</v>
          </cell>
          <cell r="I331">
            <v>0</v>
          </cell>
        </row>
        <row r="332">
          <cell r="A332">
            <v>111522</v>
          </cell>
          <cell r="B332">
            <v>0</v>
          </cell>
          <cell r="C332">
            <v>0</v>
          </cell>
          <cell r="D332">
            <v>111522</v>
          </cell>
          <cell r="E332" t="str">
            <v>1200DI Pipelines - cost or GPV</v>
          </cell>
          <cell r="H332">
            <v>0</v>
          </cell>
          <cell r="I332">
            <v>0</v>
          </cell>
        </row>
        <row r="333">
          <cell r="A333">
            <v>111523</v>
          </cell>
          <cell r="B333">
            <v>0</v>
          </cell>
          <cell r="C333">
            <v>0</v>
          </cell>
          <cell r="D333">
            <v>111523</v>
          </cell>
          <cell r="E333" t="str">
            <v>900CS Pipelines - cost or GPV</v>
          </cell>
          <cell r="H333">
            <v>0</v>
          </cell>
          <cell r="I333">
            <v>0</v>
          </cell>
        </row>
        <row r="334">
          <cell r="A334">
            <v>111524</v>
          </cell>
          <cell r="B334">
            <v>0</v>
          </cell>
          <cell r="C334">
            <v>0</v>
          </cell>
          <cell r="D334">
            <v>111524</v>
          </cell>
          <cell r="E334" t="str">
            <v>800GRP Pipelines - cost or GPV</v>
          </cell>
          <cell r="H334">
            <v>0</v>
          </cell>
          <cell r="I334">
            <v>0</v>
          </cell>
        </row>
        <row r="335">
          <cell r="A335">
            <v>111525</v>
          </cell>
          <cell r="B335">
            <v>0</v>
          </cell>
          <cell r="C335">
            <v>0</v>
          </cell>
          <cell r="D335">
            <v>111525</v>
          </cell>
          <cell r="E335" t="str">
            <v>600DI Pipelines - cost or GPV</v>
          </cell>
          <cell r="H335">
            <v>0</v>
          </cell>
          <cell r="I335">
            <v>0</v>
          </cell>
        </row>
        <row r="336">
          <cell r="A336">
            <v>111526</v>
          </cell>
          <cell r="B336">
            <v>0</v>
          </cell>
          <cell r="C336">
            <v>0</v>
          </cell>
          <cell r="D336">
            <v>111526</v>
          </cell>
          <cell r="E336" t="str">
            <v>Capitalised valves  cost or GP</v>
          </cell>
          <cell r="H336">
            <v>0</v>
          </cell>
          <cell r="I336">
            <v>0</v>
          </cell>
        </row>
        <row r="337">
          <cell r="A337">
            <v>111600</v>
          </cell>
          <cell r="B337">
            <v>0</v>
          </cell>
          <cell r="C337">
            <v>0</v>
          </cell>
          <cell r="D337">
            <v>111600</v>
          </cell>
          <cell r="E337" t="str">
            <v>Network Management Facilities</v>
          </cell>
          <cell r="H337">
            <v>0</v>
          </cell>
          <cell r="I337">
            <v>0</v>
          </cell>
        </row>
        <row r="338">
          <cell r="A338">
            <v>111610</v>
          </cell>
          <cell r="B338">
            <v>0</v>
          </cell>
          <cell r="C338">
            <v>0</v>
          </cell>
          <cell r="D338">
            <v>111610</v>
          </cell>
          <cell r="E338" t="str">
            <v>Network Management - cost or G</v>
          </cell>
          <cell r="H338">
            <v>0</v>
          </cell>
          <cell r="I338">
            <v>0</v>
          </cell>
        </row>
        <row r="339">
          <cell r="A339">
            <v>111611</v>
          </cell>
          <cell r="B339">
            <v>0</v>
          </cell>
          <cell r="C339">
            <v>0</v>
          </cell>
          <cell r="D339">
            <v>111611</v>
          </cell>
          <cell r="E339" t="str">
            <v>Network Control Centre - cost</v>
          </cell>
          <cell r="H339">
            <v>0</v>
          </cell>
          <cell r="I339">
            <v>0</v>
          </cell>
        </row>
        <row r="340">
          <cell r="A340">
            <v>111612</v>
          </cell>
          <cell r="B340">
            <v>0</v>
          </cell>
          <cell r="C340">
            <v>0</v>
          </cell>
          <cell r="D340">
            <v>111612</v>
          </cell>
          <cell r="E340" t="str">
            <v>Telecommunications System  cos</v>
          </cell>
          <cell r="H340">
            <v>0</v>
          </cell>
          <cell r="I340">
            <v>0</v>
          </cell>
        </row>
        <row r="341">
          <cell r="A341">
            <v>111613</v>
          </cell>
          <cell r="B341">
            <v>0</v>
          </cell>
          <cell r="C341">
            <v>0</v>
          </cell>
          <cell r="D341">
            <v>111613</v>
          </cell>
          <cell r="E341" t="str">
            <v>Telecontrol System  cost or GP</v>
          </cell>
          <cell r="H341">
            <v>0</v>
          </cell>
          <cell r="I341">
            <v>0</v>
          </cell>
        </row>
        <row r="342">
          <cell r="A342">
            <v>111710</v>
          </cell>
          <cell r="B342">
            <v>0</v>
          </cell>
          <cell r="C342">
            <v>0</v>
          </cell>
          <cell r="D342">
            <v>111710</v>
          </cell>
          <cell r="E342" t="str">
            <v>Plant Spares</v>
          </cell>
          <cell r="H342">
            <v>0</v>
          </cell>
          <cell r="I342">
            <v>0</v>
          </cell>
        </row>
        <row r="343">
          <cell r="A343">
            <v>111711</v>
          </cell>
          <cell r="B343">
            <v>0</v>
          </cell>
          <cell r="C343">
            <v>0</v>
          </cell>
          <cell r="D343">
            <v>111711</v>
          </cell>
          <cell r="E343" t="str">
            <v>Plant Spares  cost</v>
          </cell>
          <cell r="H343">
            <v>0</v>
          </cell>
          <cell r="I343">
            <v>0</v>
          </cell>
        </row>
        <row r="344">
          <cell r="A344">
            <v>111712</v>
          </cell>
          <cell r="B344">
            <v>0</v>
          </cell>
          <cell r="C344">
            <v>0</v>
          </cell>
          <cell r="D344">
            <v>111712</v>
          </cell>
          <cell r="E344" t="str">
            <v>Provision for Obsolete Plant S</v>
          </cell>
          <cell r="H344">
            <v>0</v>
          </cell>
          <cell r="I344">
            <v>0</v>
          </cell>
        </row>
        <row r="345">
          <cell r="A345">
            <v>111713</v>
          </cell>
          <cell r="B345">
            <v>0</v>
          </cell>
          <cell r="C345">
            <v>0</v>
          </cell>
          <cell r="D345">
            <v>111713</v>
          </cell>
          <cell r="E345" t="str">
            <v>Provision for Damaged Plant Sp</v>
          </cell>
          <cell r="H345">
            <v>0</v>
          </cell>
          <cell r="I345">
            <v>0</v>
          </cell>
        </row>
        <row r="346">
          <cell r="A346">
            <v>111714</v>
          </cell>
          <cell r="B346">
            <v>0</v>
          </cell>
          <cell r="C346">
            <v>0</v>
          </cell>
          <cell r="D346">
            <v>111714</v>
          </cell>
          <cell r="E346" t="str">
            <v>Provision for Plant Spares no</v>
          </cell>
          <cell r="H346">
            <v>0</v>
          </cell>
          <cell r="I346">
            <v>0</v>
          </cell>
        </row>
        <row r="347">
          <cell r="A347">
            <v>111715</v>
          </cell>
          <cell r="B347">
            <v>0</v>
          </cell>
          <cell r="C347">
            <v>0</v>
          </cell>
          <cell r="D347">
            <v>111715</v>
          </cell>
          <cell r="E347" t="str">
            <v>General Provision for Plant Sp</v>
          </cell>
          <cell r="H347">
            <v>0</v>
          </cell>
          <cell r="I347">
            <v>0</v>
          </cell>
        </row>
        <row r="349">
          <cell r="B349">
            <v>0</v>
          </cell>
          <cell r="C349">
            <v>0</v>
          </cell>
          <cell r="E349" t="str">
            <v>Total For Plant &amp; Equipment</v>
          </cell>
          <cell r="F349">
            <v>0</v>
          </cell>
          <cell r="G349">
            <v>0</v>
          </cell>
          <cell r="H349">
            <v>0</v>
          </cell>
          <cell r="I349">
            <v>375000</v>
          </cell>
        </row>
        <row r="351">
          <cell r="A351">
            <v>112000</v>
          </cell>
          <cell r="D351">
            <v>112000</v>
          </cell>
          <cell r="E351" t="str">
            <v>Land and Buildings  cost or GP</v>
          </cell>
        </row>
        <row r="352">
          <cell r="A352">
            <v>112010</v>
          </cell>
          <cell r="B352">
            <v>0</v>
          </cell>
          <cell r="C352">
            <v>0</v>
          </cell>
          <cell r="D352">
            <v>112010</v>
          </cell>
          <cell r="E352" t="str">
            <v>Leasehold Land  cost or GPV</v>
          </cell>
          <cell r="H352">
            <v>0</v>
          </cell>
          <cell r="I352">
            <v>0</v>
          </cell>
        </row>
        <row r="353">
          <cell r="A353">
            <v>112020</v>
          </cell>
          <cell r="B353">
            <v>1200000</v>
          </cell>
          <cell r="C353">
            <v>1200000</v>
          </cell>
          <cell r="D353">
            <v>112020</v>
          </cell>
          <cell r="E353" t="str">
            <v>Process buildings  cost or GPV</v>
          </cell>
          <cell r="H353">
            <v>0</v>
          </cell>
          <cell r="I353">
            <v>0</v>
          </cell>
        </row>
        <row r="354">
          <cell r="A354">
            <v>112030</v>
          </cell>
          <cell r="B354">
            <v>0</v>
          </cell>
          <cell r="C354">
            <v>0</v>
          </cell>
          <cell r="D354">
            <v>112030</v>
          </cell>
          <cell r="E354" t="str">
            <v>Non-Process buildings  cost or</v>
          </cell>
          <cell r="H354">
            <v>0</v>
          </cell>
          <cell r="I354">
            <v>0</v>
          </cell>
        </row>
        <row r="356">
          <cell r="B356">
            <v>1200000</v>
          </cell>
          <cell r="C356">
            <v>1200000</v>
          </cell>
          <cell r="E356" t="str">
            <v>Total for Land &amp; Building</v>
          </cell>
          <cell r="F356">
            <v>0</v>
          </cell>
          <cell r="G356">
            <v>0</v>
          </cell>
          <cell r="H356">
            <v>0</v>
          </cell>
          <cell r="I356">
            <v>0</v>
          </cell>
        </row>
        <row r="358">
          <cell r="A358">
            <v>113000</v>
          </cell>
          <cell r="D358">
            <v>113000</v>
          </cell>
          <cell r="E358" t="str">
            <v>Motor Vehicles  cost or GPV</v>
          </cell>
        </row>
        <row r="359">
          <cell r="A359">
            <v>113010</v>
          </cell>
          <cell r="B359">
            <v>500000</v>
          </cell>
          <cell r="C359">
            <v>500000</v>
          </cell>
          <cell r="D359">
            <v>113010</v>
          </cell>
          <cell r="E359" t="str">
            <v>Passenger Vehicles  cost or GP</v>
          </cell>
          <cell r="H359">
            <v>0</v>
          </cell>
          <cell r="I359">
            <v>84000</v>
          </cell>
        </row>
        <row r="360">
          <cell r="A360">
            <v>113020</v>
          </cell>
          <cell r="B360">
            <v>0</v>
          </cell>
          <cell r="C360">
            <v>0</v>
          </cell>
          <cell r="D360">
            <v>113020</v>
          </cell>
          <cell r="E360" t="str">
            <v>Commercial Vehicles  cost or G</v>
          </cell>
          <cell r="H360">
            <v>0</v>
          </cell>
          <cell r="I360">
            <v>0</v>
          </cell>
        </row>
        <row r="362">
          <cell r="B362">
            <v>500000</v>
          </cell>
          <cell r="C362">
            <v>500000</v>
          </cell>
          <cell r="E362" t="str">
            <v>Total For Motor Vehicles</v>
          </cell>
          <cell r="F362">
            <v>0</v>
          </cell>
          <cell r="G362">
            <v>0</v>
          </cell>
          <cell r="H362">
            <v>0</v>
          </cell>
          <cell r="I362">
            <v>84000</v>
          </cell>
        </row>
        <row r="364">
          <cell r="A364">
            <v>114000</v>
          </cell>
          <cell r="D364">
            <v>114000</v>
          </cell>
          <cell r="E364" t="str">
            <v>IT and Comms  cost or GPV</v>
          </cell>
        </row>
        <row r="365">
          <cell r="A365">
            <v>114010</v>
          </cell>
          <cell r="B365">
            <v>0</v>
          </cell>
          <cell r="C365">
            <v>0</v>
          </cell>
          <cell r="D365">
            <v>114010</v>
          </cell>
          <cell r="E365" t="str">
            <v>Computer Equipt  cost or GPV</v>
          </cell>
          <cell r="H365">
            <v>0</v>
          </cell>
          <cell r="I365">
            <v>397200</v>
          </cell>
        </row>
        <row r="366">
          <cell r="A366">
            <v>114020</v>
          </cell>
          <cell r="B366">
            <v>0</v>
          </cell>
          <cell r="C366">
            <v>0</v>
          </cell>
          <cell r="D366">
            <v>114020</v>
          </cell>
          <cell r="E366" t="str">
            <v>Computer Software  cost or GPV</v>
          </cell>
          <cell r="H366">
            <v>0</v>
          </cell>
          <cell r="I366">
            <v>0</v>
          </cell>
        </row>
        <row r="367">
          <cell r="A367">
            <v>114030</v>
          </cell>
          <cell r="B367">
            <v>0</v>
          </cell>
          <cell r="C367">
            <v>0</v>
          </cell>
          <cell r="D367">
            <v>114030</v>
          </cell>
          <cell r="E367" t="str">
            <v>IT Network Infrastructure  cos</v>
          </cell>
          <cell r="H367">
            <v>0</v>
          </cell>
          <cell r="I367">
            <v>0</v>
          </cell>
        </row>
        <row r="368">
          <cell r="A368">
            <v>114040</v>
          </cell>
          <cell r="B368">
            <v>0</v>
          </cell>
          <cell r="C368">
            <v>0</v>
          </cell>
          <cell r="D368">
            <v>114040</v>
          </cell>
          <cell r="E368" t="str">
            <v>Radios  cost or GPV</v>
          </cell>
          <cell r="H368">
            <v>0</v>
          </cell>
          <cell r="I368">
            <v>0</v>
          </cell>
        </row>
        <row r="369">
          <cell r="A369">
            <v>114050</v>
          </cell>
          <cell r="B369">
            <v>1360000</v>
          </cell>
          <cell r="C369">
            <v>1360000</v>
          </cell>
          <cell r="D369">
            <v>114050</v>
          </cell>
          <cell r="E369" t="str">
            <v>Telecoms  cost or GPV</v>
          </cell>
          <cell r="H369">
            <v>0</v>
          </cell>
          <cell r="I369">
            <v>200000</v>
          </cell>
        </row>
        <row r="370">
          <cell r="A370">
            <v>114060</v>
          </cell>
          <cell r="B370">
            <v>0</v>
          </cell>
          <cell r="C370">
            <v>0</v>
          </cell>
          <cell r="D370">
            <v>114060</v>
          </cell>
          <cell r="E370" t="str">
            <v>Security Systems - cost or GPV</v>
          </cell>
          <cell r="H370">
            <v>0</v>
          </cell>
          <cell r="I370">
            <v>151000</v>
          </cell>
        </row>
        <row r="372">
          <cell r="B372">
            <v>1360000</v>
          </cell>
          <cell r="C372">
            <v>1360000</v>
          </cell>
          <cell r="E372" t="str">
            <v>Total For IT &amp; Computers</v>
          </cell>
          <cell r="F372">
            <v>0</v>
          </cell>
          <cell r="G372">
            <v>0</v>
          </cell>
          <cell r="H372">
            <v>0</v>
          </cell>
          <cell r="I372">
            <v>748200</v>
          </cell>
        </row>
        <row r="374">
          <cell r="A374">
            <v>115000</v>
          </cell>
          <cell r="D374">
            <v>115000</v>
          </cell>
          <cell r="E374" t="str">
            <v>Furniture &amp; Office equiment co</v>
          </cell>
        </row>
        <row r="375">
          <cell r="A375">
            <v>115010</v>
          </cell>
          <cell r="B375">
            <v>150000</v>
          </cell>
          <cell r="C375">
            <v>150000</v>
          </cell>
          <cell r="D375">
            <v>115010</v>
          </cell>
          <cell r="E375" t="str">
            <v>Furniture &amp; Fittings  cost or</v>
          </cell>
          <cell r="H375">
            <v>0</v>
          </cell>
          <cell r="I375">
            <v>170700</v>
          </cell>
        </row>
        <row r="376">
          <cell r="A376">
            <v>115020</v>
          </cell>
          <cell r="B376">
            <v>50000</v>
          </cell>
          <cell r="C376">
            <v>50000</v>
          </cell>
          <cell r="D376">
            <v>115020</v>
          </cell>
          <cell r="E376" t="str">
            <v>Office equipment cost or GPV</v>
          </cell>
          <cell r="H376">
            <v>0</v>
          </cell>
          <cell r="I376">
            <v>72900</v>
          </cell>
        </row>
        <row r="377">
          <cell r="A377">
            <v>115500</v>
          </cell>
          <cell r="B377">
            <v>0</v>
          </cell>
          <cell r="C377">
            <v>0</v>
          </cell>
          <cell r="D377">
            <v>115500</v>
          </cell>
          <cell r="E377" t="str">
            <v>ADWEA Club Equipment- cost or</v>
          </cell>
          <cell r="H377">
            <v>0</v>
          </cell>
          <cell r="I377">
            <v>0</v>
          </cell>
        </row>
        <row r="378">
          <cell r="A378">
            <v>115510</v>
          </cell>
          <cell r="B378">
            <v>0</v>
          </cell>
          <cell r="C378">
            <v>0</v>
          </cell>
          <cell r="D378">
            <v>115510</v>
          </cell>
          <cell r="E378" t="str">
            <v>Swimming Pool Equipment- cost</v>
          </cell>
          <cell r="H378">
            <v>0</v>
          </cell>
          <cell r="I378">
            <v>0</v>
          </cell>
        </row>
        <row r="379">
          <cell r="A379">
            <v>115520</v>
          </cell>
          <cell r="B379">
            <v>0</v>
          </cell>
          <cell r="C379">
            <v>0</v>
          </cell>
          <cell r="D379">
            <v>115520</v>
          </cell>
          <cell r="E379" t="str">
            <v>GYM Equipment - cost or GPV</v>
          </cell>
          <cell r="H379">
            <v>0</v>
          </cell>
          <cell r="I379">
            <v>0</v>
          </cell>
        </row>
        <row r="380">
          <cell r="A380">
            <v>115530</v>
          </cell>
          <cell r="B380">
            <v>0</v>
          </cell>
          <cell r="C380">
            <v>0</v>
          </cell>
          <cell r="D380">
            <v>115530</v>
          </cell>
          <cell r="E380" t="str">
            <v>SPA Equipment- cost or GPV</v>
          </cell>
          <cell r="H380">
            <v>0</v>
          </cell>
          <cell r="I380">
            <v>0</v>
          </cell>
        </row>
        <row r="381">
          <cell r="A381">
            <v>115540</v>
          </cell>
          <cell r="B381">
            <v>0</v>
          </cell>
          <cell r="C381">
            <v>0</v>
          </cell>
          <cell r="D381">
            <v>115540</v>
          </cell>
          <cell r="E381" t="str">
            <v>Stadium Equipment- cost or GPV</v>
          </cell>
          <cell r="H381">
            <v>0</v>
          </cell>
          <cell r="I381">
            <v>0</v>
          </cell>
        </row>
        <row r="382">
          <cell r="A382">
            <v>115550</v>
          </cell>
          <cell r="B382">
            <v>0</v>
          </cell>
          <cell r="C382">
            <v>0</v>
          </cell>
          <cell r="D382">
            <v>115550</v>
          </cell>
          <cell r="E382" t="str">
            <v>Other equipment- cost or GPV</v>
          </cell>
          <cell r="H382">
            <v>0</v>
          </cell>
          <cell r="I382">
            <v>0</v>
          </cell>
        </row>
        <row r="384">
          <cell r="B384">
            <v>200000</v>
          </cell>
          <cell r="C384">
            <v>200000</v>
          </cell>
          <cell r="E384" t="str">
            <v>Total For Furniture &amp; Office Equip.</v>
          </cell>
          <cell r="F384">
            <v>0</v>
          </cell>
          <cell r="G384">
            <v>0</v>
          </cell>
          <cell r="H384">
            <v>0</v>
          </cell>
          <cell r="I384">
            <v>243600</v>
          </cell>
        </row>
        <row r="386">
          <cell r="A386">
            <v>116000</v>
          </cell>
          <cell r="D386">
            <v>116000</v>
          </cell>
          <cell r="E386" t="str">
            <v>Capital Work in Progress</v>
          </cell>
        </row>
        <row r="387">
          <cell r="A387">
            <v>116010</v>
          </cell>
          <cell r="B387">
            <v>0</v>
          </cell>
          <cell r="C387">
            <v>0</v>
          </cell>
          <cell r="D387">
            <v>116010</v>
          </cell>
          <cell r="E387" t="str">
            <v>Capital Work in Progress</v>
          </cell>
          <cell r="F387">
            <v>0</v>
          </cell>
          <cell r="H387">
            <v>0</v>
          </cell>
          <cell r="I387">
            <v>0</v>
          </cell>
        </row>
        <row r="389">
          <cell r="B389">
            <v>0</v>
          </cell>
          <cell r="C389">
            <v>0</v>
          </cell>
          <cell r="E389" t="str">
            <v>Total For Work In Progress</v>
          </cell>
          <cell r="F389">
            <v>0</v>
          </cell>
          <cell r="G389">
            <v>0</v>
          </cell>
          <cell r="H389">
            <v>0</v>
          </cell>
          <cell r="I389">
            <v>0</v>
          </cell>
        </row>
        <row r="391">
          <cell r="A391">
            <v>118000</v>
          </cell>
          <cell r="D391">
            <v>118000</v>
          </cell>
          <cell r="E391" t="str">
            <v>Laboratories</v>
          </cell>
        </row>
        <row r="392">
          <cell r="A392">
            <v>118010</v>
          </cell>
          <cell r="B392">
            <v>0</v>
          </cell>
          <cell r="C392">
            <v>0</v>
          </cell>
          <cell r="D392">
            <v>118010</v>
          </cell>
          <cell r="E392" t="str">
            <v>Haydraulic Lab</v>
          </cell>
          <cell r="H392">
            <v>0</v>
          </cell>
          <cell r="I392">
            <v>0</v>
          </cell>
        </row>
        <row r="393">
          <cell r="A393">
            <v>118020</v>
          </cell>
          <cell r="B393">
            <v>0</v>
          </cell>
          <cell r="C393">
            <v>0</v>
          </cell>
          <cell r="D393">
            <v>118020</v>
          </cell>
          <cell r="E393" t="str">
            <v>Solar Plant</v>
          </cell>
          <cell r="H393">
            <v>0</v>
          </cell>
          <cell r="I393">
            <v>0</v>
          </cell>
        </row>
        <row r="394">
          <cell r="A394">
            <v>118030</v>
          </cell>
          <cell r="B394">
            <v>0</v>
          </cell>
          <cell r="C394">
            <v>0</v>
          </cell>
          <cell r="D394">
            <v>118030</v>
          </cell>
          <cell r="E394" t="str">
            <v>Materials testing Lab</v>
          </cell>
          <cell r="H394">
            <v>0</v>
          </cell>
          <cell r="I394">
            <v>0</v>
          </cell>
        </row>
        <row r="395">
          <cell r="A395">
            <v>118040</v>
          </cell>
          <cell r="B395">
            <v>0</v>
          </cell>
          <cell r="C395">
            <v>0</v>
          </cell>
          <cell r="D395">
            <v>118040</v>
          </cell>
          <cell r="E395" t="str">
            <v>Training center umm al nar</v>
          </cell>
          <cell r="H395">
            <v>0</v>
          </cell>
          <cell r="I395">
            <v>0</v>
          </cell>
        </row>
        <row r="396">
          <cell r="A396">
            <v>118050</v>
          </cell>
          <cell r="B396">
            <v>0</v>
          </cell>
          <cell r="C396">
            <v>0</v>
          </cell>
          <cell r="D396">
            <v>118050</v>
          </cell>
          <cell r="E396" t="str">
            <v>Elecrical Power Research Lab</v>
          </cell>
          <cell r="H396">
            <v>0</v>
          </cell>
          <cell r="I396">
            <v>0</v>
          </cell>
        </row>
        <row r="397">
          <cell r="A397">
            <v>118060</v>
          </cell>
          <cell r="B397">
            <v>0</v>
          </cell>
          <cell r="C397">
            <v>0</v>
          </cell>
          <cell r="D397">
            <v>118060</v>
          </cell>
          <cell r="E397" t="str">
            <v>Central Lab</v>
          </cell>
          <cell r="H397">
            <v>0</v>
          </cell>
          <cell r="I397">
            <v>0</v>
          </cell>
        </row>
        <row r="399">
          <cell r="B399">
            <v>0</v>
          </cell>
          <cell r="C399">
            <v>0</v>
          </cell>
          <cell r="E399" t="str">
            <v>Total For Laboriatories</v>
          </cell>
          <cell r="F399">
            <v>0</v>
          </cell>
          <cell r="G399">
            <v>0</v>
          </cell>
          <cell r="H399">
            <v>0</v>
          </cell>
          <cell r="I399">
            <v>0</v>
          </cell>
        </row>
        <row r="401">
          <cell r="A401">
            <v>120000</v>
          </cell>
          <cell r="D401">
            <v>120000</v>
          </cell>
          <cell r="E401" t="str">
            <v>Intangible Assets - cost or GP</v>
          </cell>
        </row>
        <row r="402">
          <cell r="A402">
            <v>121000</v>
          </cell>
          <cell r="B402">
            <v>0</v>
          </cell>
          <cell r="C402">
            <v>0</v>
          </cell>
          <cell r="D402">
            <v>121000</v>
          </cell>
          <cell r="E402" t="str">
            <v>Intangible Assets - cost or GP</v>
          </cell>
          <cell r="H402">
            <v>0</v>
          </cell>
          <cell r="I402">
            <v>0</v>
          </cell>
        </row>
        <row r="403">
          <cell r="A403">
            <v>121010</v>
          </cell>
          <cell r="B403">
            <v>0</v>
          </cell>
          <cell r="C403">
            <v>0</v>
          </cell>
          <cell r="D403">
            <v>121010</v>
          </cell>
          <cell r="E403" t="str">
            <v>Intangible Assets  cost or GPV</v>
          </cell>
          <cell r="H403">
            <v>0</v>
          </cell>
          <cell r="I403">
            <v>0</v>
          </cell>
        </row>
        <row r="404">
          <cell r="A404">
            <v>121020</v>
          </cell>
          <cell r="B404">
            <v>0</v>
          </cell>
          <cell r="C404">
            <v>0</v>
          </cell>
          <cell r="D404">
            <v>121020</v>
          </cell>
          <cell r="E404" t="str">
            <v>Capitalised R&amp;D  cost or GPV</v>
          </cell>
          <cell r="H404">
            <v>0</v>
          </cell>
          <cell r="I404">
            <v>0</v>
          </cell>
        </row>
        <row r="406">
          <cell r="B406">
            <v>0</v>
          </cell>
          <cell r="C406">
            <v>0</v>
          </cell>
          <cell r="E406" t="str">
            <v>Total For Intangible Assets</v>
          </cell>
          <cell r="F406">
            <v>0</v>
          </cell>
          <cell r="G406">
            <v>0</v>
          </cell>
          <cell r="H406">
            <v>0</v>
          </cell>
          <cell r="I406">
            <v>0</v>
          </cell>
        </row>
        <row r="407">
          <cell r="E407" t="str">
            <v>Current Assets</v>
          </cell>
        </row>
        <row r="408">
          <cell r="A408">
            <v>171000</v>
          </cell>
          <cell r="D408">
            <v>171000</v>
          </cell>
          <cell r="E408" t="str">
            <v>Stock and Work in Progress</v>
          </cell>
        </row>
        <row r="409">
          <cell r="A409">
            <v>171100</v>
          </cell>
          <cell r="B409">
            <v>0</v>
          </cell>
          <cell r="C409">
            <v>0</v>
          </cell>
          <cell r="D409">
            <v>171100</v>
          </cell>
          <cell r="E409" t="str">
            <v>Consumables Stores</v>
          </cell>
          <cell r="H409">
            <v>0</v>
          </cell>
          <cell r="I409">
            <v>0</v>
          </cell>
        </row>
        <row r="410">
          <cell r="A410">
            <v>171110</v>
          </cell>
          <cell r="B410">
            <v>0</v>
          </cell>
          <cell r="C410">
            <v>3000000</v>
          </cell>
          <cell r="D410">
            <v>171110</v>
          </cell>
          <cell r="E410" t="str">
            <v>Consumables Stores  - Cost</v>
          </cell>
          <cell r="F410">
            <v>1608525</v>
          </cell>
          <cell r="G410">
            <v>600000</v>
          </cell>
          <cell r="H410">
            <v>2208525</v>
          </cell>
          <cell r="I410">
            <v>414780</v>
          </cell>
        </row>
        <row r="411">
          <cell r="A411">
            <v>171120</v>
          </cell>
          <cell r="B411">
            <v>0</v>
          </cell>
          <cell r="C411">
            <v>0</v>
          </cell>
          <cell r="D411">
            <v>171120</v>
          </cell>
          <cell r="E411" t="str">
            <v>Consumables Stores - Provision</v>
          </cell>
          <cell r="H411">
            <v>0</v>
          </cell>
          <cell r="I411">
            <v>0</v>
          </cell>
        </row>
        <row r="412">
          <cell r="A412">
            <v>171130</v>
          </cell>
          <cell r="B412">
            <v>0</v>
          </cell>
          <cell r="C412">
            <v>0</v>
          </cell>
          <cell r="D412">
            <v>171130</v>
          </cell>
          <cell r="E412" t="str">
            <v>Consumables Stores - Provision</v>
          </cell>
          <cell r="H412">
            <v>0</v>
          </cell>
          <cell r="I412">
            <v>0</v>
          </cell>
        </row>
        <row r="413">
          <cell r="A413">
            <v>171140</v>
          </cell>
          <cell r="B413">
            <v>0</v>
          </cell>
          <cell r="C413">
            <v>0</v>
          </cell>
          <cell r="D413">
            <v>171140</v>
          </cell>
          <cell r="E413" t="str">
            <v>Consumables Stores  General Pr</v>
          </cell>
          <cell r="H413">
            <v>0</v>
          </cell>
          <cell r="I413">
            <v>0</v>
          </cell>
        </row>
        <row r="414">
          <cell r="A414">
            <v>171200</v>
          </cell>
          <cell r="B414">
            <v>0</v>
          </cell>
          <cell r="C414">
            <v>0</v>
          </cell>
          <cell r="D414">
            <v>171200</v>
          </cell>
          <cell r="E414" t="str">
            <v>Fuels &amp; Lubricants</v>
          </cell>
          <cell r="H414">
            <v>0</v>
          </cell>
          <cell r="I414">
            <v>0</v>
          </cell>
        </row>
        <row r="415">
          <cell r="A415">
            <v>171210</v>
          </cell>
          <cell r="B415">
            <v>0</v>
          </cell>
          <cell r="C415">
            <v>0</v>
          </cell>
          <cell r="D415">
            <v>171210</v>
          </cell>
          <cell r="E415" t="str">
            <v>Crude Oil - cost</v>
          </cell>
          <cell r="F415">
            <v>789412</v>
          </cell>
          <cell r="H415">
            <v>789412</v>
          </cell>
          <cell r="I415">
            <v>0</v>
          </cell>
        </row>
        <row r="416">
          <cell r="A416">
            <v>171220</v>
          </cell>
          <cell r="B416">
            <v>0</v>
          </cell>
          <cell r="C416">
            <v>0</v>
          </cell>
          <cell r="D416">
            <v>171220</v>
          </cell>
          <cell r="E416" t="str">
            <v>Fuel oil - cost</v>
          </cell>
          <cell r="H416">
            <v>0</v>
          </cell>
          <cell r="I416">
            <v>0</v>
          </cell>
        </row>
        <row r="417">
          <cell r="A417">
            <v>171230</v>
          </cell>
          <cell r="B417">
            <v>0</v>
          </cell>
          <cell r="C417">
            <v>0</v>
          </cell>
          <cell r="D417">
            <v>171230</v>
          </cell>
          <cell r="E417" t="str">
            <v>Gas oil - cost</v>
          </cell>
          <cell r="F417">
            <v>7862065</v>
          </cell>
          <cell r="H417">
            <v>7862065</v>
          </cell>
          <cell r="I417">
            <v>0</v>
          </cell>
        </row>
        <row r="418">
          <cell r="A418">
            <v>171240</v>
          </cell>
          <cell r="B418">
            <v>0</v>
          </cell>
          <cell r="C418">
            <v>0</v>
          </cell>
          <cell r="D418">
            <v>171240</v>
          </cell>
          <cell r="E418" t="str">
            <v>Natural Gas - cost</v>
          </cell>
          <cell r="H418">
            <v>0</v>
          </cell>
          <cell r="I418">
            <v>0</v>
          </cell>
        </row>
        <row r="419">
          <cell r="A419">
            <v>171250</v>
          </cell>
          <cell r="B419">
            <v>0</v>
          </cell>
          <cell r="C419">
            <v>0</v>
          </cell>
          <cell r="D419">
            <v>171250</v>
          </cell>
          <cell r="E419" t="str">
            <v>Diesel oil  cost</v>
          </cell>
          <cell r="H419">
            <v>0</v>
          </cell>
          <cell r="I419">
            <v>0</v>
          </cell>
        </row>
        <row r="420">
          <cell r="A420">
            <v>171260</v>
          </cell>
          <cell r="B420">
            <v>0</v>
          </cell>
          <cell r="C420">
            <v>0</v>
          </cell>
          <cell r="D420">
            <v>171260</v>
          </cell>
          <cell r="E420" t="str">
            <v>Lubricating oils &amp; greases</v>
          </cell>
          <cell r="H420">
            <v>0</v>
          </cell>
          <cell r="I420">
            <v>0</v>
          </cell>
        </row>
        <row r="421">
          <cell r="A421">
            <v>171270</v>
          </cell>
          <cell r="B421">
            <v>0</v>
          </cell>
          <cell r="C421">
            <v>0</v>
          </cell>
          <cell r="D421">
            <v>171270</v>
          </cell>
          <cell r="E421" t="str">
            <v>Petrol &amp; Diesel for Vehicles</v>
          </cell>
          <cell r="H421">
            <v>0</v>
          </cell>
          <cell r="I421">
            <v>0</v>
          </cell>
        </row>
        <row r="422">
          <cell r="A422">
            <v>171300</v>
          </cell>
          <cell r="B422">
            <v>0</v>
          </cell>
          <cell r="C422">
            <v>0</v>
          </cell>
          <cell r="D422">
            <v>171300</v>
          </cell>
          <cell r="E422" t="str">
            <v>Chemicals</v>
          </cell>
          <cell r="H422">
            <v>0</v>
          </cell>
          <cell r="I422">
            <v>0</v>
          </cell>
        </row>
        <row r="423">
          <cell r="A423">
            <v>171310</v>
          </cell>
          <cell r="B423">
            <v>0</v>
          </cell>
          <cell r="C423">
            <v>8000000</v>
          </cell>
          <cell r="D423">
            <v>171310</v>
          </cell>
          <cell r="E423" t="str">
            <v>Chemicals  cost</v>
          </cell>
          <cell r="F423">
            <v>3085959</v>
          </cell>
          <cell r="G423">
            <v>4000000</v>
          </cell>
          <cell r="H423">
            <v>7085959</v>
          </cell>
          <cell r="I423">
            <v>8450000</v>
          </cell>
        </row>
        <row r="424">
          <cell r="A424">
            <v>171320</v>
          </cell>
          <cell r="B424">
            <v>0</v>
          </cell>
          <cell r="C424">
            <v>0</v>
          </cell>
          <cell r="D424">
            <v>171320</v>
          </cell>
          <cell r="E424" t="str">
            <v>Chemicals  provision for obsol</v>
          </cell>
          <cell r="H424">
            <v>0</v>
          </cell>
          <cell r="I424">
            <v>0</v>
          </cell>
        </row>
        <row r="425">
          <cell r="A425">
            <v>171330</v>
          </cell>
          <cell r="B425">
            <v>0</v>
          </cell>
          <cell r="C425">
            <v>0</v>
          </cell>
          <cell r="D425">
            <v>171330</v>
          </cell>
          <cell r="E425" t="str">
            <v>Chemicals  provision for slow-</v>
          </cell>
          <cell r="H425">
            <v>0</v>
          </cell>
          <cell r="I425">
            <v>0</v>
          </cell>
        </row>
        <row r="426">
          <cell r="A426">
            <v>171400</v>
          </cell>
          <cell r="B426">
            <v>0</v>
          </cell>
          <cell r="C426">
            <v>0</v>
          </cell>
          <cell r="D426">
            <v>171400</v>
          </cell>
          <cell r="E426" t="str">
            <v>Power Transmission Spares</v>
          </cell>
          <cell r="H426">
            <v>0</v>
          </cell>
          <cell r="I426">
            <v>0</v>
          </cell>
        </row>
        <row r="427">
          <cell r="A427">
            <v>171410</v>
          </cell>
          <cell r="B427">
            <v>0</v>
          </cell>
          <cell r="C427">
            <v>0</v>
          </cell>
          <cell r="D427">
            <v>171410</v>
          </cell>
          <cell r="E427" t="str">
            <v>OHL Spares</v>
          </cell>
          <cell r="H427">
            <v>0</v>
          </cell>
          <cell r="I427">
            <v>0</v>
          </cell>
        </row>
        <row r="428">
          <cell r="A428">
            <v>171411</v>
          </cell>
          <cell r="B428">
            <v>0</v>
          </cell>
          <cell r="C428">
            <v>0</v>
          </cell>
          <cell r="D428">
            <v>171411</v>
          </cell>
          <cell r="E428" t="str">
            <v>OHL Spares  cost</v>
          </cell>
          <cell r="H428">
            <v>0</v>
          </cell>
          <cell r="I428">
            <v>0</v>
          </cell>
        </row>
        <row r="429">
          <cell r="A429">
            <v>171412</v>
          </cell>
          <cell r="B429">
            <v>0</v>
          </cell>
          <cell r="C429">
            <v>0</v>
          </cell>
          <cell r="D429">
            <v>171412</v>
          </cell>
          <cell r="E429" t="str">
            <v>OHL Spares - provision</v>
          </cell>
          <cell r="H429">
            <v>0</v>
          </cell>
          <cell r="I429">
            <v>0</v>
          </cell>
        </row>
        <row r="430">
          <cell r="A430">
            <v>171420</v>
          </cell>
          <cell r="B430">
            <v>0</v>
          </cell>
          <cell r="C430">
            <v>0</v>
          </cell>
          <cell r="D430">
            <v>171420</v>
          </cell>
          <cell r="E430" t="str">
            <v>Substation Spares</v>
          </cell>
          <cell r="H430">
            <v>0</v>
          </cell>
          <cell r="I430">
            <v>0</v>
          </cell>
        </row>
        <row r="431">
          <cell r="A431">
            <v>171421</v>
          </cell>
          <cell r="B431">
            <v>0</v>
          </cell>
          <cell r="C431">
            <v>0</v>
          </cell>
          <cell r="D431">
            <v>171421</v>
          </cell>
          <cell r="E431" t="str">
            <v>Substation Spares  cost</v>
          </cell>
          <cell r="H431">
            <v>0</v>
          </cell>
          <cell r="I431">
            <v>0</v>
          </cell>
        </row>
        <row r="432">
          <cell r="A432">
            <v>171422</v>
          </cell>
          <cell r="B432">
            <v>0</v>
          </cell>
          <cell r="C432">
            <v>0</v>
          </cell>
          <cell r="D432">
            <v>171422</v>
          </cell>
          <cell r="E432" t="str">
            <v>Substation Spares - provision</v>
          </cell>
          <cell r="H432">
            <v>0</v>
          </cell>
          <cell r="I432">
            <v>0</v>
          </cell>
        </row>
        <row r="433">
          <cell r="A433">
            <v>171430</v>
          </cell>
          <cell r="B433">
            <v>0</v>
          </cell>
          <cell r="C433">
            <v>0</v>
          </cell>
          <cell r="D433">
            <v>171430</v>
          </cell>
          <cell r="E433" t="str">
            <v>U/G Cables Spares</v>
          </cell>
          <cell r="H433">
            <v>0</v>
          </cell>
          <cell r="I433">
            <v>0</v>
          </cell>
        </row>
        <row r="434">
          <cell r="A434">
            <v>171431</v>
          </cell>
          <cell r="B434">
            <v>0</v>
          </cell>
          <cell r="C434">
            <v>0</v>
          </cell>
          <cell r="D434">
            <v>171431</v>
          </cell>
          <cell r="E434" t="str">
            <v>U/G Cables Spares  cost</v>
          </cell>
          <cell r="H434">
            <v>0</v>
          </cell>
          <cell r="I434">
            <v>0</v>
          </cell>
        </row>
        <row r="435">
          <cell r="A435">
            <v>171432</v>
          </cell>
          <cell r="B435">
            <v>0</v>
          </cell>
          <cell r="C435">
            <v>0</v>
          </cell>
          <cell r="D435">
            <v>171432</v>
          </cell>
          <cell r="E435" t="str">
            <v>U/G Cables Spares - provision</v>
          </cell>
          <cell r="H435">
            <v>0</v>
          </cell>
          <cell r="I435">
            <v>0</v>
          </cell>
        </row>
        <row r="436">
          <cell r="A436">
            <v>171440</v>
          </cell>
          <cell r="B436">
            <v>0</v>
          </cell>
          <cell r="C436">
            <v>0</v>
          </cell>
          <cell r="D436">
            <v>171440</v>
          </cell>
          <cell r="E436" t="str">
            <v>Pumping Station Spares</v>
          </cell>
          <cell r="H436">
            <v>0</v>
          </cell>
          <cell r="I436">
            <v>0</v>
          </cell>
        </row>
        <row r="437">
          <cell r="A437">
            <v>171441</v>
          </cell>
          <cell r="B437">
            <v>0</v>
          </cell>
          <cell r="C437">
            <v>0</v>
          </cell>
          <cell r="D437">
            <v>171441</v>
          </cell>
          <cell r="E437" t="str">
            <v>Pumping Station Spares  cost</v>
          </cell>
          <cell r="H437">
            <v>0</v>
          </cell>
          <cell r="I437">
            <v>0</v>
          </cell>
        </row>
        <row r="438">
          <cell r="A438">
            <v>171442</v>
          </cell>
          <cell r="B438">
            <v>0</v>
          </cell>
          <cell r="C438">
            <v>0</v>
          </cell>
          <cell r="D438">
            <v>171442</v>
          </cell>
          <cell r="E438" t="str">
            <v>Pumping Station Spares - provi</v>
          </cell>
          <cell r="H438">
            <v>0</v>
          </cell>
          <cell r="I438">
            <v>0</v>
          </cell>
        </row>
        <row r="439">
          <cell r="A439">
            <v>171450</v>
          </cell>
          <cell r="B439">
            <v>0</v>
          </cell>
          <cell r="C439">
            <v>0</v>
          </cell>
          <cell r="D439">
            <v>171450</v>
          </cell>
          <cell r="E439" t="str">
            <v>Pipeline Spares</v>
          </cell>
          <cell r="H439">
            <v>0</v>
          </cell>
          <cell r="I439">
            <v>0</v>
          </cell>
        </row>
        <row r="440">
          <cell r="A440">
            <v>171451</v>
          </cell>
          <cell r="B440">
            <v>0</v>
          </cell>
          <cell r="C440">
            <v>0</v>
          </cell>
          <cell r="D440">
            <v>171451</v>
          </cell>
          <cell r="E440" t="str">
            <v>Pipeline Spares  cost</v>
          </cell>
          <cell r="H440">
            <v>0</v>
          </cell>
          <cell r="I440">
            <v>0</v>
          </cell>
        </row>
        <row r="441">
          <cell r="A441">
            <v>171452</v>
          </cell>
          <cell r="B441">
            <v>0</v>
          </cell>
          <cell r="C441">
            <v>0</v>
          </cell>
          <cell r="D441">
            <v>171452</v>
          </cell>
          <cell r="E441" t="str">
            <v>Pipeline Spares - provision</v>
          </cell>
          <cell r="H441">
            <v>0</v>
          </cell>
          <cell r="I441">
            <v>0</v>
          </cell>
        </row>
        <row r="442">
          <cell r="A442">
            <v>171500</v>
          </cell>
          <cell r="B442">
            <v>0</v>
          </cell>
          <cell r="C442">
            <v>0</v>
          </cell>
          <cell r="D442">
            <v>171500</v>
          </cell>
          <cell r="E442" t="str">
            <v>Maintenance Spares</v>
          </cell>
          <cell r="H442">
            <v>0</v>
          </cell>
          <cell r="I442">
            <v>0</v>
          </cell>
        </row>
        <row r="443">
          <cell r="A443">
            <v>171510</v>
          </cell>
          <cell r="B443">
            <v>47078835</v>
          </cell>
          <cell r="C443">
            <v>36078835</v>
          </cell>
          <cell r="D443">
            <v>171510</v>
          </cell>
          <cell r="E443" t="str">
            <v>Maintenance Spares - Capital</v>
          </cell>
          <cell r="F443">
            <v>11908256</v>
          </cell>
          <cell r="G443">
            <v>15000000</v>
          </cell>
          <cell r="H443">
            <v>26908256</v>
          </cell>
          <cell r="I443">
            <v>50128000</v>
          </cell>
        </row>
        <row r="444">
          <cell r="A444">
            <v>171515</v>
          </cell>
          <cell r="B444">
            <v>0</v>
          </cell>
          <cell r="C444">
            <v>0</v>
          </cell>
          <cell r="D444">
            <v>171515</v>
          </cell>
          <cell r="E444" t="str">
            <v>Maintenance Spares - Non - Capital</v>
          </cell>
          <cell r="F444">
            <v>0</v>
          </cell>
          <cell r="G444">
            <v>0</v>
          </cell>
          <cell r="H444">
            <v>0</v>
          </cell>
          <cell r="I444">
            <v>0</v>
          </cell>
        </row>
        <row r="445">
          <cell r="A445">
            <v>171520</v>
          </cell>
          <cell r="B445">
            <v>0</v>
          </cell>
          <cell r="C445">
            <v>0</v>
          </cell>
          <cell r="D445">
            <v>171520</v>
          </cell>
          <cell r="E445" t="str">
            <v>Maintenance Spares - provision</v>
          </cell>
          <cell r="H445">
            <v>0</v>
          </cell>
          <cell r="I445">
            <v>0</v>
          </cell>
        </row>
        <row r="446">
          <cell r="A446">
            <v>171600</v>
          </cell>
          <cell r="B446">
            <v>0</v>
          </cell>
          <cell r="C446">
            <v>0</v>
          </cell>
          <cell r="D446">
            <v>171600</v>
          </cell>
          <cell r="E446" t="str">
            <v>Work in Progress</v>
          </cell>
          <cell r="H446">
            <v>0</v>
          </cell>
          <cell r="I446">
            <v>0</v>
          </cell>
        </row>
        <row r="447">
          <cell r="A447">
            <v>171610</v>
          </cell>
          <cell r="B447">
            <v>0</v>
          </cell>
          <cell r="C447">
            <v>0</v>
          </cell>
          <cell r="D447">
            <v>171610</v>
          </cell>
          <cell r="E447" t="str">
            <v>Work in Progress - valuation</v>
          </cell>
          <cell r="H447">
            <v>0</v>
          </cell>
          <cell r="I447">
            <v>0</v>
          </cell>
        </row>
        <row r="448">
          <cell r="A448">
            <v>171700</v>
          </cell>
          <cell r="B448">
            <v>0</v>
          </cell>
          <cell r="C448">
            <v>0</v>
          </cell>
          <cell r="D448">
            <v>171700</v>
          </cell>
          <cell r="E448" t="str">
            <v>Plant Contracted Maintenance</v>
          </cell>
          <cell r="H448">
            <v>0</v>
          </cell>
          <cell r="I448">
            <v>0</v>
          </cell>
        </row>
        <row r="449">
          <cell r="A449">
            <v>171710</v>
          </cell>
          <cell r="B449">
            <v>0</v>
          </cell>
          <cell r="C449">
            <v>0</v>
          </cell>
          <cell r="D449">
            <v>171710</v>
          </cell>
          <cell r="E449" t="str">
            <v>Contractual Maintenance -Power</v>
          </cell>
          <cell r="H449">
            <v>0</v>
          </cell>
          <cell r="I449">
            <v>0</v>
          </cell>
        </row>
        <row r="450">
          <cell r="A450">
            <v>171711</v>
          </cell>
          <cell r="B450">
            <v>0</v>
          </cell>
          <cell r="C450">
            <v>0</v>
          </cell>
          <cell r="D450">
            <v>171711</v>
          </cell>
          <cell r="E450" t="str">
            <v>Boilers</v>
          </cell>
          <cell r="H450">
            <v>0</v>
          </cell>
          <cell r="I450">
            <v>0</v>
          </cell>
        </row>
        <row r="451">
          <cell r="A451">
            <v>171712</v>
          </cell>
          <cell r="B451">
            <v>0</v>
          </cell>
          <cell r="C451">
            <v>0</v>
          </cell>
          <cell r="D451">
            <v>171712</v>
          </cell>
          <cell r="E451" t="str">
            <v>Turbine &amp; Generators</v>
          </cell>
          <cell r="H451">
            <v>0</v>
          </cell>
          <cell r="I451">
            <v>0</v>
          </cell>
        </row>
        <row r="452">
          <cell r="A452">
            <v>171713</v>
          </cell>
          <cell r="B452">
            <v>0</v>
          </cell>
          <cell r="C452">
            <v>0</v>
          </cell>
          <cell r="D452">
            <v>171713</v>
          </cell>
          <cell r="E452" t="str">
            <v>Auxiliries</v>
          </cell>
          <cell r="H452">
            <v>0</v>
          </cell>
          <cell r="I452">
            <v>0</v>
          </cell>
        </row>
        <row r="453">
          <cell r="A453">
            <v>171714</v>
          </cell>
          <cell r="B453">
            <v>0</v>
          </cell>
          <cell r="C453">
            <v>0</v>
          </cell>
          <cell r="D453">
            <v>171714</v>
          </cell>
          <cell r="E453" t="str">
            <v>pumps</v>
          </cell>
          <cell r="H453">
            <v>0</v>
          </cell>
          <cell r="I453">
            <v>0</v>
          </cell>
        </row>
        <row r="454">
          <cell r="A454">
            <v>171719</v>
          </cell>
          <cell r="B454">
            <v>0</v>
          </cell>
          <cell r="C454">
            <v>0</v>
          </cell>
          <cell r="D454">
            <v>171719</v>
          </cell>
          <cell r="E454" t="str">
            <v>general</v>
          </cell>
          <cell r="H454">
            <v>0</v>
          </cell>
          <cell r="I454">
            <v>0</v>
          </cell>
        </row>
        <row r="455">
          <cell r="A455">
            <v>171720</v>
          </cell>
          <cell r="B455">
            <v>0</v>
          </cell>
          <cell r="C455">
            <v>0</v>
          </cell>
          <cell r="D455">
            <v>171720</v>
          </cell>
          <cell r="E455" t="str">
            <v>Contractual Maintenance -Desal</v>
          </cell>
          <cell r="H455">
            <v>0</v>
          </cell>
          <cell r="I455">
            <v>0</v>
          </cell>
        </row>
        <row r="456">
          <cell r="A456">
            <v>171721</v>
          </cell>
          <cell r="B456">
            <v>0</v>
          </cell>
          <cell r="C456">
            <v>0</v>
          </cell>
          <cell r="D456">
            <v>171721</v>
          </cell>
          <cell r="E456" t="str">
            <v>Boilers</v>
          </cell>
          <cell r="H456">
            <v>0</v>
          </cell>
          <cell r="I456">
            <v>0</v>
          </cell>
        </row>
        <row r="457">
          <cell r="A457">
            <v>171722</v>
          </cell>
          <cell r="B457">
            <v>0</v>
          </cell>
          <cell r="C457">
            <v>0</v>
          </cell>
          <cell r="D457">
            <v>171722</v>
          </cell>
          <cell r="E457" t="str">
            <v>Distiller</v>
          </cell>
          <cell r="H457">
            <v>0</v>
          </cell>
          <cell r="I457">
            <v>0</v>
          </cell>
        </row>
        <row r="458">
          <cell r="A458">
            <v>171723</v>
          </cell>
          <cell r="B458">
            <v>0</v>
          </cell>
          <cell r="C458">
            <v>0</v>
          </cell>
          <cell r="D458">
            <v>171723</v>
          </cell>
          <cell r="E458" t="str">
            <v>Auxiliaries</v>
          </cell>
          <cell r="H458">
            <v>0</v>
          </cell>
          <cell r="I458">
            <v>0</v>
          </cell>
        </row>
        <row r="459">
          <cell r="A459">
            <v>171724</v>
          </cell>
          <cell r="B459">
            <v>0</v>
          </cell>
          <cell r="C459">
            <v>0</v>
          </cell>
          <cell r="D459">
            <v>171724</v>
          </cell>
          <cell r="E459" t="str">
            <v>pumps</v>
          </cell>
          <cell r="H459">
            <v>0</v>
          </cell>
          <cell r="I459">
            <v>0</v>
          </cell>
        </row>
        <row r="460">
          <cell r="A460">
            <v>171729</v>
          </cell>
          <cell r="B460">
            <v>0</v>
          </cell>
          <cell r="C460">
            <v>0</v>
          </cell>
          <cell r="D460">
            <v>171729</v>
          </cell>
          <cell r="E460" t="str">
            <v>general</v>
          </cell>
          <cell r="H460">
            <v>0</v>
          </cell>
          <cell r="I460">
            <v>0</v>
          </cell>
        </row>
        <row r="462">
          <cell r="B462">
            <v>47078835</v>
          </cell>
          <cell r="C462">
            <v>47078835</v>
          </cell>
          <cell r="E462" t="str">
            <v xml:space="preserve">Total For Stocks </v>
          </cell>
          <cell r="F462">
            <v>25254217</v>
          </cell>
          <cell r="G462">
            <v>19600000</v>
          </cell>
          <cell r="H462">
            <v>44854217</v>
          </cell>
          <cell r="I462">
            <v>58992780</v>
          </cell>
        </row>
        <row r="464">
          <cell r="A464">
            <v>172000</v>
          </cell>
          <cell r="D464">
            <v>172000</v>
          </cell>
          <cell r="E464" t="str">
            <v>Receivables</v>
          </cell>
        </row>
        <row r="465">
          <cell r="A465">
            <v>172100</v>
          </cell>
          <cell r="B465">
            <v>0</v>
          </cell>
          <cell r="C465">
            <v>0</v>
          </cell>
          <cell r="D465">
            <v>172100</v>
          </cell>
          <cell r="E465" t="str">
            <v>Trade Receivables</v>
          </cell>
          <cell r="H465">
            <v>0</v>
          </cell>
          <cell r="I465">
            <v>0</v>
          </cell>
        </row>
        <row r="466">
          <cell r="A466">
            <v>172110</v>
          </cell>
          <cell r="B466">
            <v>0</v>
          </cell>
          <cell r="C466">
            <v>0</v>
          </cell>
          <cell r="D466">
            <v>172110</v>
          </cell>
          <cell r="E466" t="str">
            <v>Accounts Receivable</v>
          </cell>
          <cell r="H466">
            <v>0</v>
          </cell>
          <cell r="I466">
            <v>0</v>
          </cell>
        </row>
        <row r="467">
          <cell r="A467">
            <v>172120</v>
          </cell>
          <cell r="B467">
            <v>0</v>
          </cell>
          <cell r="C467">
            <v>0</v>
          </cell>
          <cell r="D467">
            <v>172120</v>
          </cell>
          <cell r="E467" t="str">
            <v>Provision for Bad &amp; Doubtful D</v>
          </cell>
          <cell r="H467">
            <v>0</v>
          </cell>
          <cell r="I467">
            <v>0</v>
          </cell>
        </row>
        <row r="468">
          <cell r="A468">
            <v>172130</v>
          </cell>
          <cell r="B468">
            <v>0</v>
          </cell>
          <cell r="C468">
            <v>0</v>
          </cell>
          <cell r="D468">
            <v>172130</v>
          </cell>
          <cell r="E468" t="str">
            <v>Returned Cheques</v>
          </cell>
          <cell r="H468">
            <v>0</v>
          </cell>
          <cell r="I468">
            <v>0</v>
          </cell>
        </row>
        <row r="469">
          <cell r="A469">
            <v>172140</v>
          </cell>
          <cell r="B469">
            <v>0</v>
          </cell>
          <cell r="C469">
            <v>0</v>
          </cell>
          <cell r="D469">
            <v>172140</v>
          </cell>
          <cell r="E469" t="str">
            <v>Post-dated Cheques</v>
          </cell>
          <cell r="H469">
            <v>0</v>
          </cell>
          <cell r="I469">
            <v>0</v>
          </cell>
        </row>
        <row r="470">
          <cell r="A470">
            <v>172200</v>
          </cell>
          <cell r="B470">
            <v>0</v>
          </cell>
          <cell r="C470">
            <v>0</v>
          </cell>
          <cell r="D470">
            <v>172200</v>
          </cell>
          <cell r="E470" t="str">
            <v>Other Current Receivables</v>
          </cell>
          <cell r="H470">
            <v>0</v>
          </cell>
          <cell r="I470">
            <v>0</v>
          </cell>
        </row>
        <row r="471">
          <cell r="A471">
            <v>172210</v>
          </cell>
          <cell r="B471">
            <v>0</v>
          </cell>
          <cell r="C471">
            <v>0</v>
          </cell>
          <cell r="D471">
            <v>172210</v>
          </cell>
          <cell r="E471" t="str">
            <v>Current Subsidy Receivable</v>
          </cell>
          <cell r="H471">
            <v>0</v>
          </cell>
          <cell r="I471">
            <v>0</v>
          </cell>
        </row>
        <row r="472">
          <cell r="A472">
            <v>172220</v>
          </cell>
          <cell r="B472">
            <v>0</v>
          </cell>
          <cell r="C472">
            <v>0</v>
          </cell>
          <cell r="D472">
            <v>172220</v>
          </cell>
          <cell r="E472" t="str">
            <v>Due from Govt. - EoS Gratuitie</v>
          </cell>
          <cell r="H472">
            <v>0</v>
          </cell>
          <cell r="I472">
            <v>0</v>
          </cell>
        </row>
        <row r="473">
          <cell r="A473">
            <v>172230</v>
          </cell>
          <cell r="B473">
            <v>0</v>
          </cell>
          <cell r="C473">
            <v>0</v>
          </cell>
          <cell r="D473">
            <v>172230</v>
          </cell>
          <cell r="E473" t="str">
            <v>Loans to Employees</v>
          </cell>
          <cell r="H473">
            <v>0</v>
          </cell>
          <cell r="I473">
            <v>0</v>
          </cell>
        </row>
        <row r="474">
          <cell r="A474">
            <v>172240</v>
          </cell>
          <cell r="B474">
            <v>0</v>
          </cell>
          <cell r="C474">
            <v>0</v>
          </cell>
          <cell r="D474">
            <v>172240</v>
          </cell>
          <cell r="E474" t="str">
            <v>Compensation payments receivab</v>
          </cell>
          <cell r="H474">
            <v>0</v>
          </cell>
          <cell r="I474">
            <v>0</v>
          </cell>
        </row>
        <row r="475">
          <cell r="A475">
            <v>172250</v>
          </cell>
          <cell r="B475">
            <v>0</v>
          </cell>
          <cell r="C475">
            <v>0</v>
          </cell>
          <cell r="D475">
            <v>172250</v>
          </cell>
          <cell r="E475" t="str">
            <v>Due from sale of Fixed Assets</v>
          </cell>
          <cell r="H475">
            <v>0</v>
          </cell>
          <cell r="I475">
            <v>0</v>
          </cell>
        </row>
        <row r="477">
          <cell r="B477">
            <v>0</v>
          </cell>
          <cell r="C477">
            <v>0</v>
          </cell>
          <cell r="E477" t="str">
            <v>Total For Receivables</v>
          </cell>
          <cell r="F477">
            <v>0</v>
          </cell>
          <cell r="G477">
            <v>0</v>
          </cell>
          <cell r="H477">
            <v>0</v>
          </cell>
          <cell r="I477">
            <v>0</v>
          </cell>
        </row>
        <row r="479">
          <cell r="A479">
            <v>173000</v>
          </cell>
          <cell r="D479">
            <v>173000</v>
          </cell>
          <cell r="E479" t="str">
            <v>Prepayments</v>
          </cell>
        </row>
        <row r="480">
          <cell r="A480">
            <v>173100</v>
          </cell>
          <cell r="B480">
            <v>0</v>
          </cell>
          <cell r="C480">
            <v>0</v>
          </cell>
          <cell r="D480">
            <v>173100</v>
          </cell>
          <cell r="E480" t="str">
            <v>Prepayments</v>
          </cell>
          <cell r="H480">
            <v>0</v>
          </cell>
          <cell r="I480">
            <v>0</v>
          </cell>
        </row>
        <row r="481">
          <cell r="A481">
            <v>173110</v>
          </cell>
          <cell r="B481">
            <v>0</v>
          </cell>
          <cell r="C481">
            <v>0</v>
          </cell>
          <cell r="D481">
            <v>173110</v>
          </cell>
          <cell r="E481" t="str">
            <v>Salaries paid in advance</v>
          </cell>
          <cell r="H481">
            <v>0</v>
          </cell>
          <cell r="I481">
            <v>0</v>
          </cell>
        </row>
        <row r="482">
          <cell r="A482">
            <v>173120</v>
          </cell>
          <cell r="B482">
            <v>0</v>
          </cell>
          <cell r="C482">
            <v>0</v>
          </cell>
          <cell r="D482">
            <v>173120</v>
          </cell>
          <cell r="E482" t="str">
            <v>Rent paid in advance</v>
          </cell>
          <cell r="F482">
            <v>5346512</v>
          </cell>
          <cell r="H482">
            <v>5346512</v>
          </cell>
          <cell r="I482">
            <v>0</v>
          </cell>
        </row>
        <row r="483">
          <cell r="A483">
            <v>173130</v>
          </cell>
          <cell r="B483">
            <v>0</v>
          </cell>
          <cell r="C483">
            <v>0</v>
          </cell>
          <cell r="D483">
            <v>173130</v>
          </cell>
          <cell r="E483" t="str">
            <v>Payments in advance to Contrac</v>
          </cell>
          <cell r="H483">
            <v>0</v>
          </cell>
          <cell r="I483">
            <v>0</v>
          </cell>
        </row>
        <row r="484">
          <cell r="A484">
            <v>173140</v>
          </cell>
          <cell r="B484">
            <v>0</v>
          </cell>
          <cell r="C484">
            <v>0</v>
          </cell>
          <cell r="D484">
            <v>173140</v>
          </cell>
          <cell r="E484" t="str">
            <v>Insurance paid in advance</v>
          </cell>
          <cell r="F484">
            <v>400</v>
          </cell>
          <cell r="H484">
            <v>400</v>
          </cell>
          <cell r="I484">
            <v>0</v>
          </cell>
        </row>
        <row r="485">
          <cell r="A485">
            <v>173150</v>
          </cell>
          <cell r="B485">
            <v>0</v>
          </cell>
          <cell r="C485">
            <v>0</v>
          </cell>
          <cell r="D485">
            <v>173150</v>
          </cell>
          <cell r="E485" t="str">
            <v>Other Prepayments</v>
          </cell>
          <cell r="H485">
            <v>0</v>
          </cell>
          <cell r="I485">
            <v>0</v>
          </cell>
        </row>
        <row r="486">
          <cell r="A486">
            <v>173160</v>
          </cell>
          <cell r="B486">
            <v>0</v>
          </cell>
          <cell r="C486">
            <v>0</v>
          </cell>
          <cell r="D486">
            <v>173160</v>
          </cell>
          <cell r="E486" t="str">
            <v>Software support prepayment</v>
          </cell>
          <cell r="H486">
            <v>0</v>
          </cell>
          <cell r="I486">
            <v>0</v>
          </cell>
        </row>
        <row r="487">
          <cell r="A487">
            <v>173200</v>
          </cell>
          <cell r="B487">
            <v>0</v>
          </cell>
          <cell r="C487">
            <v>0</v>
          </cell>
          <cell r="D487">
            <v>173200</v>
          </cell>
          <cell r="E487" t="str">
            <v>Accrued Income</v>
          </cell>
          <cell r="H487">
            <v>0</v>
          </cell>
          <cell r="I487">
            <v>0</v>
          </cell>
        </row>
        <row r="488">
          <cell r="A488">
            <v>173210</v>
          </cell>
          <cell r="B488">
            <v>0</v>
          </cell>
          <cell r="C488">
            <v>0</v>
          </cell>
          <cell r="D488">
            <v>173210</v>
          </cell>
          <cell r="E488" t="str">
            <v>Units consumed not yet invoice</v>
          </cell>
          <cell r="H488">
            <v>0</v>
          </cell>
          <cell r="I488">
            <v>0</v>
          </cell>
        </row>
        <row r="490">
          <cell r="B490">
            <v>0</v>
          </cell>
          <cell r="E490" t="str">
            <v>Total for Prepayments</v>
          </cell>
          <cell r="F490">
            <v>5346912</v>
          </cell>
          <cell r="G490">
            <v>0</v>
          </cell>
          <cell r="H490">
            <v>5346912</v>
          </cell>
          <cell r="I490">
            <v>0</v>
          </cell>
        </row>
        <row r="492">
          <cell r="A492">
            <v>174000</v>
          </cell>
          <cell r="D492">
            <v>174000</v>
          </cell>
          <cell r="E492" t="str">
            <v>Other Current Assets</v>
          </cell>
        </row>
        <row r="493">
          <cell r="A493">
            <v>174100</v>
          </cell>
          <cell r="B493">
            <v>0</v>
          </cell>
          <cell r="C493">
            <v>0</v>
          </cell>
          <cell r="D493">
            <v>174100</v>
          </cell>
          <cell r="E493" t="str">
            <v>Other Current Assets</v>
          </cell>
          <cell r="H493">
            <v>0</v>
          </cell>
          <cell r="I493">
            <v>0</v>
          </cell>
        </row>
        <row r="494">
          <cell r="A494">
            <v>174110</v>
          </cell>
          <cell r="B494">
            <v>650000</v>
          </cell>
          <cell r="C494">
            <v>650000</v>
          </cell>
          <cell r="D494">
            <v>174110</v>
          </cell>
          <cell r="E494" t="str">
            <v>Furniture Allowance</v>
          </cell>
          <cell r="F494">
            <v>145000</v>
          </cell>
          <cell r="H494">
            <v>145000</v>
          </cell>
          <cell r="I494">
            <v>175000</v>
          </cell>
        </row>
        <row r="495">
          <cell r="A495">
            <v>174120</v>
          </cell>
          <cell r="B495">
            <v>0</v>
          </cell>
          <cell r="C495">
            <v>0</v>
          </cell>
          <cell r="D495">
            <v>174120</v>
          </cell>
          <cell r="E495" t="str">
            <v>Training Allowance</v>
          </cell>
          <cell r="H495">
            <v>0</v>
          </cell>
          <cell r="I495">
            <v>0</v>
          </cell>
        </row>
        <row r="496">
          <cell r="A496">
            <v>174130</v>
          </cell>
          <cell r="B496">
            <v>0</v>
          </cell>
          <cell r="C496">
            <v>0</v>
          </cell>
          <cell r="D496">
            <v>174130</v>
          </cell>
          <cell r="E496" t="str">
            <v>Car Loans</v>
          </cell>
          <cell r="H496">
            <v>0</v>
          </cell>
          <cell r="I496">
            <v>0</v>
          </cell>
        </row>
        <row r="498">
          <cell r="B498">
            <v>650000</v>
          </cell>
          <cell r="C498">
            <v>650000</v>
          </cell>
          <cell r="E498" t="str">
            <v>Total For Plant &amp; Equipment</v>
          </cell>
          <cell r="F498">
            <v>145000</v>
          </cell>
          <cell r="G498">
            <v>0</v>
          </cell>
          <cell r="H498">
            <v>145000</v>
          </cell>
          <cell r="I498">
            <v>175000</v>
          </cell>
        </row>
        <row r="500">
          <cell r="A500">
            <v>175100</v>
          </cell>
          <cell r="B500">
            <v>0</v>
          </cell>
          <cell r="C500">
            <v>0</v>
          </cell>
          <cell r="D500">
            <v>175100</v>
          </cell>
          <cell r="E500" t="str">
            <v>Inter-company Accounts</v>
          </cell>
          <cell r="H500">
            <v>0</v>
          </cell>
          <cell r="I500">
            <v>0</v>
          </cell>
        </row>
        <row r="502">
          <cell r="B502">
            <v>0</v>
          </cell>
          <cell r="C502">
            <v>0</v>
          </cell>
          <cell r="E502" t="str">
            <v>Total For Inter-Company</v>
          </cell>
          <cell r="F502">
            <v>0</v>
          </cell>
          <cell r="G502">
            <v>0</v>
          </cell>
          <cell r="H502">
            <v>0</v>
          </cell>
          <cell r="I502">
            <v>0</v>
          </cell>
        </row>
        <row r="504">
          <cell r="A504">
            <v>175110</v>
          </cell>
          <cell r="B504">
            <v>0</v>
          </cell>
          <cell r="C504">
            <v>0</v>
          </cell>
          <cell r="D504">
            <v>175110</v>
          </cell>
          <cell r="E504" t="str">
            <v>Due to/from Related Companies</v>
          </cell>
          <cell r="H504">
            <v>0</v>
          </cell>
          <cell r="I504">
            <v>0</v>
          </cell>
        </row>
        <row r="506">
          <cell r="B506">
            <v>0</v>
          </cell>
          <cell r="C506">
            <v>0</v>
          </cell>
          <cell r="E506" t="str">
            <v>Total For Due to/from Related Comapies</v>
          </cell>
          <cell r="F506">
            <v>0</v>
          </cell>
          <cell r="G506">
            <v>0</v>
          </cell>
          <cell r="H506">
            <v>0</v>
          </cell>
          <cell r="I506">
            <v>0</v>
          </cell>
        </row>
        <row r="508">
          <cell r="B508">
            <v>50988835</v>
          </cell>
          <cell r="C508">
            <v>50988835</v>
          </cell>
          <cell r="E508" t="str">
            <v>Total Capital Expenses</v>
          </cell>
          <cell r="F508">
            <v>25399217</v>
          </cell>
          <cell r="G508">
            <v>19600000</v>
          </cell>
          <cell r="H508">
            <v>44999217</v>
          </cell>
          <cell r="I508">
            <v>60618580</v>
          </cell>
        </row>
        <row r="525">
          <cell r="B525">
            <v>260974996</v>
          </cell>
          <cell r="C525">
            <v>260974996</v>
          </cell>
          <cell r="E525" t="str">
            <v>Total Opex &amp; Capex</v>
          </cell>
          <cell r="F525">
            <v>55429697.180000007</v>
          </cell>
          <cell r="G525">
            <v>81689289.599999994</v>
          </cell>
          <cell r="H525">
            <v>137118986.78</v>
          </cell>
          <cell r="I525">
            <v>263143686.00051001</v>
          </cell>
        </row>
      </sheetData>
      <sheetData sheetId="20" refreshError="1">
        <row r="11">
          <cell r="A11">
            <v>411000</v>
          </cell>
          <cell r="D11">
            <v>411000</v>
          </cell>
          <cell r="E11" t="str">
            <v>Depreciation</v>
          </cell>
        </row>
        <row r="12">
          <cell r="A12">
            <v>411100</v>
          </cell>
          <cell r="C12">
            <v>80115000</v>
          </cell>
          <cell r="E12" t="str">
            <v>Property Plant and Equipment</v>
          </cell>
          <cell r="H12">
            <v>0</v>
          </cell>
          <cell r="J12">
            <v>0</v>
          </cell>
        </row>
        <row r="14">
          <cell r="B14">
            <v>0</v>
          </cell>
          <cell r="C14">
            <v>80115000</v>
          </cell>
          <cell r="E14" t="str">
            <v>Total Depreciation</v>
          </cell>
          <cell r="F14">
            <v>0</v>
          </cell>
          <cell r="G14">
            <v>0</v>
          </cell>
          <cell r="H14">
            <v>0</v>
          </cell>
          <cell r="I14">
            <v>0</v>
          </cell>
          <cell r="J14">
            <v>0</v>
          </cell>
        </row>
        <row r="16">
          <cell r="A16">
            <v>413000</v>
          </cell>
          <cell r="D16">
            <v>413000</v>
          </cell>
          <cell r="E16" t="str">
            <v>Basic Salary</v>
          </cell>
        </row>
        <row r="17">
          <cell r="A17">
            <v>413010</v>
          </cell>
          <cell r="C17">
            <v>0</v>
          </cell>
          <cell r="D17">
            <v>413010</v>
          </cell>
          <cell r="E17" t="str">
            <v>Salaries</v>
          </cell>
          <cell r="H17">
            <v>0</v>
          </cell>
          <cell r="J17">
            <v>0</v>
          </cell>
        </row>
        <row r="18">
          <cell r="A18">
            <v>413030</v>
          </cell>
          <cell r="C18">
            <v>0</v>
          </cell>
          <cell r="D18">
            <v>413030</v>
          </cell>
          <cell r="E18" t="str">
            <v>Other Salaries &amp; Wages</v>
          </cell>
          <cell r="H18">
            <v>0</v>
          </cell>
          <cell r="J18">
            <v>0</v>
          </cell>
        </row>
        <row r="20">
          <cell r="B20">
            <v>0</v>
          </cell>
          <cell r="C20">
            <v>0</v>
          </cell>
          <cell r="E20" t="str">
            <v>Total of Basic Salary</v>
          </cell>
          <cell r="F20">
            <v>0</v>
          </cell>
          <cell r="G20">
            <v>0</v>
          </cell>
          <cell r="H20">
            <v>0</v>
          </cell>
          <cell r="I20">
            <v>0</v>
          </cell>
          <cell r="J20">
            <v>0</v>
          </cell>
        </row>
        <row r="22">
          <cell r="A22">
            <v>415000</v>
          </cell>
          <cell r="D22">
            <v>415000</v>
          </cell>
          <cell r="E22" t="str">
            <v>Allowances</v>
          </cell>
        </row>
        <row r="23">
          <cell r="A23">
            <v>415010</v>
          </cell>
          <cell r="C23">
            <v>0</v>
          </cell>
          <cell r="D23">
            <v>415010</v>
          </cell>
          <cell r="E23" t="str">
            <v>Supplementary Allowance</v>
          </cell>
          <cell r="H23">
            <v>0</v>
          </cell>
          <cell r="J23">
            <v>0</v>
          </cell>
        </row>
        <row r="24">
          <cell r="A24">
            <v>415020</v>
          </cell>
          <cell r="C24">
            <v>0</v>
          </cell>
          <cell r="D24">
            <v>415020</v>
          </cell>
          <cell r="E24" t="str">
            <v>Pay in lieu of leave</v>
          </cell>
          <cell r="H24">
            <v>0</v>
          </cell>
          <cell r="J24">
            <v>0</v>
          </cell>
        </row>
        <row r="25">
          <cell r="A25">
            <v>415030</v>
          </cell>
          <cell r="C25">
            <v>0</v>
          </cell>
          <cell r="D25">
            <v>415030</v>
          </cell>
          <cell r="E25" t="str">
            <v>Overtime</v>
          </cell>
          <cell r="H25">
            <v>0</v>
          </cell>
          <cell r="J25">
            <v>0</v>
          </cell>
        </row>
        <row r="26">
          <cell r="A26">
            <v>415040</v>
          </cell>
          <cell r="C26">
            <v>0</v>
          </cell>
          <cell r="D26">
            <v>415040</v>
          </cell>
          <cell r="E26" t="str">
            <v>Excess Baggage</v>
          </cell>
          <cell r="H26">
            <v>0</v>
          </cell>
          <cell r="J26">
            <v>0</v>
          </cell>
        </row>
        <row r="27">
          <cell r="A27">
            <v>415045</v>
          </cell>
          <cell r="C27">
            <v>0</v>
          </cell>
          <cell r="D27">
            <v>415045</v>
          </cell>
          <cell r="E27" t="str">
            <v>Repatriation Shipment</v>
          </cell>
          <cell r="H27">
            <v>0</v>
          </cell>
          <cell r="J27">
            <v>0</v>
          </cell>
        </row>
        <row r="28">
          <cell r="A28">
            <v>415046</v>
          </cell>
          <cell r="C28">
            <v>0</v>
          </cell>
          <cell r="D28">
            <v>415046</v>
          </cell>
          <cell r="E28" t="str">
            <v>Repatriation Insurance</v>
          </cell>
          <cell r="H28">
            <v>0</v>
          </cell>
          <cell r="J28">
            <v>0</v>
          </cell>
        </row>
        <row r="29">
          <cell r="A29">
            <v>415050</v>
          </cell>
          <cell r="C29">
            <v>0</v>
          </cell>
          <cell r="D29">
            <v>415050</v>
          </cell>
          <cell r="E29" t="str">
            <v>Housing Allowance</v>
          </cell>
          <cell r="H29">
            <v>0</v>
          </cell>
          <cell r="J29">
            <v>0</v>
          </cell>
        </row>
        <row r="30">
          <cell r="A30">
            <v>415060</v>
          </cell>
          <cell r="C30">
            <v>0</v>
          </cell>
          <cell r="D30">
            <v>415060</v>
          </cell>
          <cell r="E30" t="str">
            <v>Transportation Allowance</v>
          </cell>
          <cell r="H30">
            <v>0</v>
          </cell>
          <cell r="J30">
            <v>0</v>
          </cell>
        </row>
        <row r="31">
          <cell r="A31">
            <v>415080</v>
          </cell>
          <cell r="C31">
            <v>0</v>
          </cell>
          <cell r="D31">
            <v>415080</v>
          </cell>
          <cell r="E31" t="str">
            <v>Child Allowance</v>
          </cell>
          <cell r="H31">
            <v>0</v>
          </cell>
          <cell r="J31">
            <v>0</v>
          </cell>
        </row>
        <row r="32">
          <cell r="A32">
            <v>415090</v>
          </cell>
          <cell r="C32">
            <v>0</v>
          </cell>
          <cell r="D32">
            <v>415090</v>
          </cell>
          <cell r="E32" t="str">
            <v>Water &amp; Electricity Allowance</v>
          </cell>
          <cell r="H32">
            <v>0</v>
          </cell>
          <cell r="J32">
            <v>0</v>
          </cell>
        </row>
        <row r="33">
          <cell r="A33">
            <v>415110</v>
          </cell>
          <cell r="C33">
            <v>0</v>
          </cell>
          <cell r="D33">
            <v>415110</v>
          </cell>
          <cell r="E33" t="str">
            <v>Professional Allowance</v>
          </cell>
          <cell r="H33">
            <v>0</v>
          </cell>
          <cell r="J33">
            <v>0</v>
          </cell>
        </row>
        <row r="34">
          <cell r="A34">
            <v>415120</v>
          </cell>
          <cell r="C34">
            <v>0</v>
          </cell>
          <cell r="D34">
            <v>415120</v>
          </cell>
          <cell r="E34" t="str">
            <v>Furniture Grant Expense</v>
          </cell>
          <cell r="H34">
            <v>0</v>
          </cell>
          <cell r="J34">
            <v>0</v>
          </cell>
        </row>
        <row r="35">
          <cell r="A35">
            <v>415130</v>
          </cell>
          <cell r="C35">
            <v>0</v>
          </cell>
          <cell r="D35">
            <v>415130</v>
          </cell>
          <cell r="E35" t="str">
            <v>Committee Allowance</v>
          </cell>
          <cell r="H35">
            <v>0</v>
          </cell>
          <cell r="J35">
            <v>0</v>
          </cell>
        </row>
        <row r="36">
          <cell r="A36">
            <v>415160</v>
          </cell>
          <cell r="C36">
            <v>0</v>
          </cell>
          <cell r="D36">
            <v>415160</v>
          </cell>
          <cell r="E36" t="str">
            <v>End of Service Gratuity</v>
          </cell>
          <cell r="H36">
            <v>0</v>
          </cell>
          <cell r="J36">
            <v>0</v>
          </cell>
        </row>
        <row r="37">
          <cell r="A37">
            <v>415170</v>
          </cell>
          <cell r="C37">
            <v>0</v>
          </cell>
          <cell r="D37">
            <v>415170</v>
          </cell>
          <cell r="E37" t="str">
            <v>Vacation Allowance</v>
          </cell>
          <cell r="H37">
            <v>0</v>
          </cell>
          <cell r="J37">
            <v>0</v>
          </cell>
        </row>
        <row r="38">
          <cell r="A38">
            <v>415180</v>
          </cell>
          <cell r="C38">
            <v>0</v>
          </cell>
          <cell r="D38">
            <v>415180</v>
          </cell>
          <cell r="E38" t="str">
            <v>Employer's pension costs</v>
          </cell>
          <cell r="H38">
            <v>0</v>
          </cell>
          <cell r="J38">
            <v>0</v>
          </cell>
        </row>
        <row r="39">
          <cell r="A39">
            <v>415190</v>
          </cell>
          <cell r="C39">
            <v>0</v>
          </cell>
          <cell r="D39">
            <v>415190</v>
          </cell>
          <cell r="E39" t="str">
            <v>Death Gratuity</v>
          </cell>
          <cell r="H39">
            <v>0</v>
          </cell>
          <cell r="J39">
            <v>0</v>
          </cell>
        </row>
        <row r="40">
          <cell r="A40">
            <v>415200</v>
          </cell>
          <cell r="C40">
            <v>0</v>
          </cell>
          <cell r="D40">
            <v>415200</v>
          </cell>
          <cell r="E40" t="str">
            <v>Leave Expenses</v>
          </cell>
          <cell r="H40">
            <v>0</v>
          </cell>
          <cell r="J40">
            <v>0</v>
          </cell>
        </row>
        <row r="41">
          <cell r="A41">
            <v>415205</v>
          </cell>
          <cell r="C41">
            <v>0</v>
          </cell>
          <cell r="D41">
            <v>415205</v>
          </cell>
          <cell r="E41" t="str">
            <v>Hajj Leave</v>
          </cell>
          <cell r="H41">
            <v>0</v>
          </cell>
          <cell r="J41">
            <v>0</v>
          </cell>
        </row>
        <row r="42">
          <cell r="A42">
            <v>415210</v>
          </cell>
          <cell r="C42">
            <v>0</v>
          </cell>
          <cell r="D42">
            <v>415210</v>
          </cell>
          <cell r="E42" t="str">
            <v>Airfares for Annual Leave</v>
          </cell>
          <cell r="H42">
            <v>0</v>
          </cell>
          <cell r="J42">
            <v>0</v>
          </cell>
        </row>
        <row r="43">
          <cell r="A43">
            <v>415220</v>
          </cell>
          <cell r="C43">
            <v>0</v>
          </cell>
          <cell r="D43">
            <v>415220</v>
          </cell>
          <cell r="E43" t="str">
            <v>Education Allowance</v>
          </cell>
          <cell r="H43">
            <v>0</v>
          </cell>
          <cell r="J43">
            <v>0</v>
          </cell>
        </row>
        <row r="44">
          <cell r="A44">
            <v>415230</v>
          </cell>
          <cell r="C44">
            <v>0</v>
          </cell>
          <cell r="D44">
            <v>415230</v>
          </cell>
          <cell r="E44" t="str">
            <v>Remote Area Allowance</v>
          </cell>
          <cell r="H44">
            <v>0</v>
          </cell>
          <cell r="J44">
            <v>0</v>
          </cell>
        </row>
        <row r="45">
          <cell r="A45">
            <v>415231</v>
          </cell>
          <cell r="C45">
            <v>0</v>
          </cell>
          <cell r="D45">
            <v>415231</v>
          </cell>
          <cell r="E45" t="str">
            <v>Commuting Allowance</v>
          </cell>
          <cell r="H45">
            <v>0</v>
          </cell>
          <cell r="J45">
            <v>0</v>
          </cell>
        </row>
        <row r="46">
          <cell r="A46">
            <v>415240</v>
          </cell>
          <cell r="C46">
            <v>0</v>
          </cell>
          <cell r="D46">
            <v>415240</v>
          </cell>
          <cell r="E46" t="str">
            <v>Statutory Social Allowance</v>
          </cell>
          <cell r="H46">
            <v>0</v>
          </cell>
          <cell r="J46">
            <v>0</v>
          </cell>
        </row>
        <row r="47">
          <cell r="A47">
            <v>415250</v>
          </cell>
          <cell r="C47">
            <v>0</v>
          </cell>
          <cell r="D47">
            <v>415250</v>
          </cell>
          <cell r="E47" t="str">
            <v>Special Car Allowance</v>
          </cell>
          <cell r="H47">
            <v>0</v>
          </cell>
          <cell r="J47">
            <v>0</v>
          </cell>
        </row>
        <row r="48">
          <cell r="A48">
            <v>415260</v>
          </cell>
          <cell r="C48">
            <v>0</v>
          </cell>
          <cell r="D48">
            <v>415260</v>
          </cell>
          <cell r="E48" t="str">
            <v>Duty Travel Allowance</v>
          </cell>
          <cell r="H48">
            <v>0</v>
          </cell>
          <cell r="J48">
            <v>0</v>
          </cell>
        </row>
        <row r="49">
          <cell r="A49">
            <v>415270</v>
          </cell>
          <cell r="C49">
            <v>0</v>
          </cell>
          <cell r="D49">
            <v>415270</v>
          </cell>
          <cell r="E49" t="str">
            <v>Accomodation Shifting Grant</v>
          </cell>
          <cell r="H49">
            <v>0</v>
          </cell>
          <cell r="J49">
            <v>0</v>
          </cell>
        </row>
        <row r="50">
          <cell r="A50">
            <v>415280</v>
          </cell>
          <cell r="C50">
            <v>0</v>
          </cell>
          <cell r="D50">
            <v>415280</v>
          </cell>
          <cell r="E50" t="str">
            <v>Merit Bonus</v>
          </cell>
          <cell r="H50">
            <v>0</v>
          </cell>
          <cell r="J50">
            <v>0</v>
          </cell>
        </row>
        <row r="51">
          <cell r="A51">
            <v>415290</v>
          </cell>
          <cell r="C51">
            <v>0</v>
          </cell>
          <cell r="D51">
            <v>415290</v>
          </cell>
          <cell r="E51" t="str">
            <v>Shift Allowance</v>
          </cell>
          <cell r="H51">
            <v>0</v>
          </cell>
          <cell r="J51">
            <v>0</v>
          </cell>
        </row>
        <row r="52">
          <cell r="A52">
            <v>415300</v>
          </cell>
          <cell r="C52">
            <v>0</v>
          </cell>
          <cell r="D52">
            <v>415300</v>
          </cell>
          <cell r="E52" t="str">
            <v>Cashiers Allowance</v>
          </cell>
          <cell r="H52">
            <v>0</v>
          </cell>
          <cell r="J52">
            <v>0</v>
          </cell>
        </row>
        <row r="53">
          <cell r="A53">
            <v>415310</v>
          </cell>
          <cell r="C53">
            <v>0</v>
          </cell>
          <cell r="D53">
            <v>415310</v>
          </cell>
          <cell r="E53" t="str">
            <v>Hazardous Material Handling Allowance</v>
          </cell>
          <cell r="H53">
            <v>0</v>
          </cell>
          <cell r="J53">
            <v>0</v>
          </cell>
        </row>
        <row r="54">
          <cell r="A54">
            <v>415320</v>
          </cell>
          <cell r="C54">
            <v>0</v>
          </cell>
          <cell r="D54">
            <v>415320</v>
          </cell>
          <cell r="E54" t="str">
            <v>Technical Allowance- Local Engineers</v>
          </cell>
          <cell r="H54">
            <v>0</v>
          </cell>
          <cell r="J54">
            <v>0</v>
          </cell>
        </row>
        <row r="55">
          <cell r="A55">
            <v>415330</v>
          </cell>
          <cell r="C55">
            <v>0</v>
          </cell>
          <cell r="D55">
            <v>415330</v>
          </cell>
          <cell r="E55" t="str">
            <v>Computer Allowance</v>
          </cell>
          <cell r="H55">
            <v>0</v>
          </cell>
          <cell r="J55">
            <v>0</v>
          </cell>
        </row>
        <row r="56">
          <cell r="A56">
            <v>415340</v>
          </cell>
          <cell r="C56">
            <v>0</v>
          </cell>
          <cell r="D56">
            <v>415340</v>
          </cell>
          <cell r="E56" t="str">
            <v>Repatriation Ticket</v>
          </cell>
          <cell r="H56">
            <v>0</v>
          </cell>
          <cell r="J56">
            <v>0</v>
          </cell>
        </row>
        <row r="57">
          <cell r="A57">
            <v>415350</v>
          </cell>
          <cell r="C57">
            <v>0</v>
          </cell>
          <cell r="D57">
            <v>415350</v>
          </cell>
          <cell r="E57" t="str">
            <v>Telephone Allowance</v>
          </cell>
          <cell r="H57">
            <v>0</v>
          </cell>
          <cell r="J57">
            <v>0</v>
          </cell>
        </row>
        <row r="58">
          <cell r="A58">
            <v>415360</v>
          </cell>
          <cell r="C58">
            <v>0</v>
          </cell>
          <cell r="D58">
            <v>415360</v>
          </cell>
          <cell r="E58" t="str">
            <v>Specialisation Allowance</v>
          </cell>
          <cell r="H58">
            <v>0</v>
          </cell>
          <cell r="J58">
            <v>0</v>
          </cell>
        </row>
        <row r="59">
          <cell r="A59">
            <v>415370</v>
          </cell>
          <cell r="C59">
            <v>0</v>
          </cell>
          <cell r="D59">
            <v>415370</v>
          </cell>
          <cell r="E59" t="str">
            <v>Other Allowance</v>
          </cell>
          <cell r="H59">
            <v>0</v>
          </cell>
          <cell r="J59">
            <v>0</v>
          </cell>
        </row>
        <row r="61">
          <cell r="B61">
            <v>0</v>
          </cell>
          <cell r="C61">
            <v>0</v>
          </cell>
          <cell r="E61" t="str">
            <v>Total of Allowances</v>
          </cell>
          <cell r="F61">
            <v>0</v>
          </cell>
          <cell r="G61">
            <v>0</v>
          </cell>
          <cell r="H61">
            <v>0</v>
          </cell>
          <cell r="I61">
            <v>0</v>
          </cell>
          <cell r="J61">
            <v>0</v>
          </cell>
        </row>
        <row r="63">
          <cell r="A63">
            <v>417000</v>
          </cell>
          <cell r="D63">
            <v>417000</v>
          </cell>
          <cell r="E63" t="str">
            <v>Fuel</v>
          </cell>
        </row>
        <row r="64">
          <cell r="A64">
            <v>417100</v>
          </cell>
          <cell r="C64">
            <v>0</v>
          </cell>
          <cell r="D64">
            <v>417100</v>
          </cell>
          <cell r="E64" t="str">
            <v>Crude Oil</v>
          </cell>
          <cell r="H64">
            <v>0</v>
          </cell>
          <cell r="J64">
            <v>0</v>
          </cell>
        </row>
        <row r="65">
          <cell r="A65">
            <v>417200</v>
          </cell>
          <cell r="C65">
            <v>0</v>
          </cell>
          <cell r="D65">
            <v>417200</v>
          </cell>
          <cell r="E65" t="str">
            <v>Fuel Oil</v>
          </cell>
          <cell r="H65">
            <v>0</v>
          </cell>
          <cell r="J65">
            <v>0</v>
          </cell>
        </row>
        <row r="66">
          <cell r="A66">
            <v>417300</v>
          </cell>
          <cell r="C66">
            <v>85202000</v>
          </cell>
          <cell r="D66">
            <v>417300</v>
          </cell>
          <cell r="E66" t="str">
            <v>Gas Oil</v>
          </cell>
          <cell r="H66">
            <v>0</v>
          </cell>
          <cell r="J66">
            <v>0</v>
          </cell>
        </row>
        <row r="67">
          <cell r="A67">
            <v>417400</v>
          </cell>
          <cell r="C67">
            <v>0</v>
          </cell>
          <cell r="D67">
            <v>417400</v>
          </cell>
          <cell r="E67" t="str">
            <v>Natural Gas</v>
          </cell>
          <cell r="H67">
            <v>0</v>
          </cell>
          <cell r="J67">
            <v>0</v>
          </cell>
        </row>
        <row r="68">
          <cell r="A68">
            <v>417500</v>
          </cell>
          <cell r="C68">
            <v>0</v>
          </cell>
          <cell r="D68">
            <v>417500</v>
          </cell>
          <cell r="E68" t="str">
            <v>Diesal Oil</v>
          </cell>
          <cell r="H68">
            <v>0</v>
          </cell>
          <cell r="J68">
            <v>0</v>
          </cell>
        </row>
        <row r="70">
          <cell r="B70">
            <v>0</v>
          </cell>
          <cell r="C70">
            <v>85202000</v>
          </cell>
          <cell r="E70" t="str">
            <v>Total of Fuel</v>
          </cell>
          <cell r="F70">
            <v>0</v>
          </cell>
          <cell r="G70">
            <v>0</v>
          </cell>
          <cell r="H70">
            <v>0</v>
          </cell>
          <cell r="I70">
            <v>0</v>
          </cell>
          <cell r="J70">
            <v>0</v>
          </cell>
        </row>
        <row r="72">
          <cell r="A72">
            <v>418000</v>
          </cell>
          <cell r="D72">
            <v>418000</v>
          </cell>
          <cell r="E72" t="str">
            <v>Plant Maintenance</v>
          </cell>
        </row>
        <row r="73">
          <cell r="A73">
            <v>418010</v>
          </cell>
          <cell r="C73">
            <v>0</v>
          </cell>
          <cell r="D73">
            <v>418010</v>
          </cell>
          <cell r="E73" t="str">
            <v>Water Pump Maintenance - Direct Purh.</v>
          </cell>
          <cell r="H73">
            <v>0</v>
          </cell>
          <cell r="J73">
            <v>0</v>
          </cell>
        </row>
        <row r="74">
          <cell r="A74">
            <v>418020</v>
          </cell>
          <cell r="C74">
            <v>0</v>
          </cell>
          <cell r="D74">
            <v>418020</v>
          </cell>
          <cell r="E74" t="str">
            <v>Water Pipes Maintenance- Direct Purh.</v>
          </cell>
          <cell r="H74">
            <v>0</v>
          </cell>
          <cell r="J74">
            <v>0</v>
          </cell>
        </row>
        <row r="75">
          <cell r="A75">
            <v>418030</v>
          </cell>
          <cell r="C75">
            <v>0</v>
          </cell>
          <cell r="D75">
            <v>418030</v>
          </cell>
          <cell r="E75" t="str">
            <v>Water Maintenance- Cent. Workshop D</v>
          </cell>
          <cell r="H75">
            <v>0</v>
          </cell>
          <cell r="J75">
            <v>0</v>
          </cell>
        </row>
        <row r="76">
          <cell r="A76">
            <v>418040</v>
          </cell>
          <cell r="C76">
            <v>0</v>
          </cell>
          <cell r="D76">
            <v>418040</v>
          </cell>
          <cell r="E76" t="str">
            <v>Other Water Maintenance</v>
          </cell>
          <cell r="H76">
            <v>0</v>
          </cell>
          <cell r="J76">
            <v>0</v>
          </cell>
        </row>
        <row r="77">
          <cell r="A77">
            <v>418050</v>
          </cell>
          <cell r="C77">
            <v>0</v>
          </cell>
          <cell r="D77">
            <v>418050</v>
          </cell>
          <cell r="E77" t="str">
            <v>Electricity Poles &amp; Wires Maintenance</v>
          </cell>
          <cell r="H77">
            <v>0</v>
          </cell>
          <cell r="J77">
            <v>0</v>
          </cell>
        </row>
        <row r="78">
          <cell r="A78">
            <v>418060</v>
          </cell>
          <cell r="C78">
            <v>0</v>
          </cell>
          <cell r="D78">
            <v>418060</v>
          </cell>
          <cell r="E78" t="str">
            <v>Electricity Transformer Maintenance</v>
          </cell>
          <cell r="H78">
            <v>0</v>
          </cell>
          <cell r="J78">
            <v>0</v>
          </cell>
        </row>
        <row r="79">
          <cell r="A79">
            <v>418070</v>
          </cell>
          <cell r="C79">
            <v>0</v>
          </cell>
          <cell r="D79">
            <v>418070</v>
          </cell>
          <cell r="E79" t="str">
            <v>Electricity Switchgear Maintenance</v>
          </cell>
          <cell r="H79">
            <v>0</v>
          </cell>
          <cell r="J79">
            <v>0</v>
          </cell>
        </row>
        <row r="80">
          <cell r="A80">
            <v>418080</v>
          </cell>
          <cell r="C80">
            <v>0</v>
          </cell>
          <cell r="D80">
            <v>418080</v>
          </cell>
          <cell r="E80" t="str">
            <v>Other Electricity Maintenance</v>
          </cell>
          <cell r="H80">
            <v>0</v>
          </cell>
          <cell r="J80">
            <v>0</v>
          </cell>
        </row>
        <row r="81">
          <cell r="A81">
            <v>418090</v>
          </cell>
          <cell r="C81">
            <v>0</v>
          </cell>
          <cell r="D81">
            <v>418090</v>
          </cell>
          <cell r="E81" t="str">
            <v>Tools &amp; Equipment Maintenance</v>
          </cell>
          <cell r="H81">
            <v>0</v>
          </cell>
          <cell r="J81">
            <v>0</v>
          </cell>
        </row>
        <row r="82">
          <cell r="A82">
            <v>418100</v>
          </cell>
          <cell r="C82">
            <v>0</v>
          </cell>
          <cell r="D82">
            <v>418100</v>
          </cell>
          <cell r="E82" t="str">
            <v>Small Generators Maintenance</v>
          </cell>
          <cell r="H82">
            <v>0</v>
          </cell>
          <cell r="J82">
            <v>0</v>
          </cell>
        </row>
        <row r="83">
          <cell r="A83">
            <v>418110</v>
          </cell>
          <cell r="C83">
            <v>0</v>
          </cell>
          <cell r="D83">
            <v>418110</v>
          </cell>
          <cell r="E83" t="str">
            <v>Plant SMART Mainatencance</v>
          </cell>
          <cell r="H83">
            <v>0</v>
          </cell>
          <cell r="J83">
            <v>0</v>
          </cell>
        </row>
        <row r="84">
          <cell r="A84">
            <v>418120</v>
          </cell>
          <cell r="C84">
            <v>0</v>
          </cell>
          <cell r="D84">
            <v>418120</v>
          </cell>
          <cell r="E84" t="str">
            <v>Plant MOPA Maintenance</v>
          </cell>
          <cell r="H84">
            <v>0</v>
          </cell>
          <cell r="J84">
            <v>0</v>
          </cell>
        </row>
        <row r="85">
          <cell r="A85">
            <v>418130</v>
          </cell>
          <cell r="C85">
            <v>0</v>
          </cell>
          <cell r="D85">
            <v>418130</v>
          </cell>
          <cell r="E85" t="str">
            <v>Plant “MOMP” Maintenance</v>
          </cell>
          <cell r="H85">
            <v>0</v>
          </cell>
          <cell r="J85">
            <v>0</v>
          </cell>
        </row>
        <row r="86">
          <cell r="A86">
            <v>418140</v>
          </cell>
          <cell r="C86">
            <v>0</v>
          </cell>
          <cell r="D86">
            <v>418140</v>
          </cell>
          <cell r="E86" t="str">
            <v>Plant Maintenance – PDPM1</v>
          </cell>
          <cell r="H86">
            <v>0</v>
          </cell>
          <cell r="J86">
            <v>0</v>
          </cell>
        </row>
        <row r="87">
          <cell r="A87">
            <v>418150</v>
          </cell>
          <cell r="C87">
            <v>0</v>
          </cell>
          <cell r="D87">
            <v>418150</v>
          </cell>
          <cell r="E87" t="str">
            <v>Other Plant Contract Maintanance</v>
          </cell>
          <cell r="H87">
            <v>0</v>
          </cell>
          <cell r="J87">
            <v>0</v>
          </cell>
        </row>
        <row r="88">
          <cell r="A88">
            <v>418160</v>
          </cell>
          <cell r="C88">
            <v>0</v>
          </cell>
          <cell r="D88">
            <v>418160</v>
          </cell>
          <cell r="E88" t="str">
            <v>Plant Maintenance</v>
          </cell>
          <cell r="H88">
            <v>0</v>
          </cell>
          <cell r="J88">
            <v>0</v>
          </cell>
        </row>
        <row r="89">
          <cell r="A89">
            <v>418170</v>
          </cell>
          <cell r="C89">
            <v>0</v>
          </cell>
          <cell r="D89">
            <v>418170</v>
          </cell>
          <cell r="E89" t="str">
            <v>Motor Maintanance</v>
          </cell>
          <cell r="H89">
            <v>0</v>
          </cell>
          <cell r="J89">
            <v>0</v>
          </cell>
        </row>
        <row r="90">
          <cell r="A90">
            <v>418180</v>
          </cell>
          <cell r="C90">
            <v>0</v>
          </cell>
          <cell r="D90">
            <v>418180</v>
          </cell>
          <cell r="E90" t="str">
            <v>Valves Actuator Maintenance</v>
          </cell>
          <cell r="H90">
            <v>0</v>
          </cell>
          <cell r="J90">
            <v>0</v>
          </cell>
        </row>
        <row r="91">
          <cell r="A91">
            <v>418190</v>
          </cell>
          <cell r="C91">
            <v>0</v>
          </cell>
          <cell r="D91">
            <v>418190</v>
          </cell>
          <cell r="E91" t="str">
            <v>Compressed Air Maintance</v>
          </cell>
          <cell r="H91">
            <v>0</v>
          </cell>
          <cell r="J91">
            <v>0</v>
          </cell>
        </row>
        <row r="92">
          <cell r="A92">
            <v>418200</v>
          </cell>
          <cell r="C92">
            <v>0</v>
          </cell>
          <cell r="D92">
            <v>418200</v>
          </cell>
          <cell r="E92" t="str">
            <v>Fuel Systems Maintanance</v>
          </cell>
          <cell r="H92">
            <v>0</v>
          </cell>
          <cell r="J92">
            <v>0</v>
          </cell>
        </row>
        <row r="93">
          <cell r="A93">
            <v>418210</v>
          </cell>
          <cell r="C93">
            <v>0</v>
          </cell>
          <cell r="D93">
            <v>418210</v>
          </cell>
          <cell r="E93" t="str">
            <v>Remineralisation Systems Maintance</v>
          </cell>
          <cell r="H93">
            <v>0</v>
          </cell>
          <cell r="J93">
            <v>0</v>
          </cell>
        </row>
        <row r="94">
          <cell r="A94">
            <v>418220</v>
          </cell>
          <cell r="C94">
            <v>0</v>
          </cell>
          <cell r="D94">
            <v>418220</v>
          </cell>
          <cell r="E94" t="str">
            <v xml:space="preserve">Sea Water Intake System Maintanance </v>
          </cell>
          <cell r="H94">
            <v>0</v>
          </cell>
          <cell r="J94">
            <v>0</v>
          </cell>
        </row>
        <row r="95">
          <cell r="A95">
            <v>418230</v>
          </cell>
          <cell r="C95">
            <v>0</v>
          </cell>
          <cell r="D95">
            <v>418230</v>
          </cell>
          <cell r="E95" t="str">
            <v>400 KV Systems Maintenance</v>
          </cell>
          <cell r="H95">
            <v>0</v>
          </cell>
          <cell r="J95">
            <v>0</v>
          </cell>
        </row>
        <row r="96">
          <cell r="A96">
            <v>418240</v>
          </cell>
          <cell r="C96">
            <v>0</v>
          </cell>
          <cell r="D96">
            <v>418240</v>
          </cell>
          <cell r="E96" t="str">
            <v>220 KV Systems Maintenance</v>
          </cell>
          <cell r="H96">
            <v>0</v>
          </cell>
          <cell r="J96">
            <v>0</v>
          </cell>
        </row>
        <row r="97">
          <cell r="A97">
            <v>418250</v>
          </cell>
          <cell r="C97">
            <v>0</v>
          </cell>
          <cell r="D97">
            <v>418250</v>
          </cell>
          <cell r="E97" t="str">
            <v>132 KV Maintanance</v>
          </cell>
          <cell r="H97">
            <v>0</v>
          </cell>
          <cell r="J97">
            <v>0</v>
          </cell>
        </row>
        <row r="98">
          <cell r="A98">
            <v>418260</v>
          </cell>
          <cell r="C98">
            <v>0</v>
          </cell>
          <cell r="D98">
            <v>418260</v>
          </cell>
          <cell r="E98" t="str">
            <v>11 KV Systems Maintenance</v>
          </cell>
          <cell r="H98">
            <v>0</v>
          </cell>
          <cell r="J98">
            <v>0</v>
          </cell>
        </row>
        <row r="99">
          <cell r="A99">
            <v>418270</v>
          </cell>
          <cell r="C99">
            <v>0</v>
          </cell>
          <cell r="D99">
            <v>418270</v>
          </cell>
          <cell r="E99" t="str">
            <v>380V Systems Maintenance</v>
          </cell>
          <cell r="H99">
            <v>0</v>
          </cell>
          <cell r="J99">
            <v>0</v>
          </cell>
        </row>
        <row r="100">
          <cell r="A100">
            <v>418280</v>
          </cell>
          <cell r="C100">
            <v>0</v>
          </cell>
          <cell r="D100">
            <v>418280</v>
          </cell>
          <cell r="E100" t="str">
            <v>220V Systems Maintenance</v>
          </cell>
          <cell r="H100">
            <v>0</v>
          </cell>
          <cell r="J100">
            <v>0</v>
          </cell>
        </row>
        <row r="101">
          <cell r="A101">
            <v>418290</v>
          </cell>
          <cell r="C101">
            <v>0</v>
          </cell>
          <cell r="D101">
            <v>418290</v>
          </cell>
          <cell r="E101" t="str">
            <v>DC System Maintanance</v>
          </cell>
          <cell r="H101">
            <v>0</v>
          </cell>
          <cell r="J101">
            <v>0</v>
          </cell>
        </row>
        <row r="102">
          <cell r="A102">
            <v>418300</v>
          </cell>
          <cell r="C102">
            <v>0</v>
          </cell>
          <cell r="D102">
            <v>418300</v>
          </cell>
          <cell r="E102" t="str">
            <v>Safety System Maintenance</v>
          </cell>
          <cell r="H102">
            <v>0</v>
          </cell>
          <cell r="J102">
            <v>0</v>
          </cell>
        </row>
        <row r="103">
          <cell r="A103">
            <v>418400</v>
          </cell>
          <cell r="C103">
            <v>0</v>
          </cell>
          <cell r="D103">
            <v>418400</v>
          </cell>
          <cell r="E103" t="str">
            <v>Power Transmission System Maintenance</v>
          </cell>
          <cell r="H103">
            <v>0</v>
          </cell>
          <cell r="J103">
            <v>0</v>
          </cell>
        </row>
        <row r="104">
          <cell r="A104">
            <v>418410</v>
          </cell>
          <cell r="C104">
            <v>0</v>
          </cell>
          <cell r="D104">
            <v>418410</v>
          </cell>
          <cell r="E104" t="str">
            <v>Substation Maintance</v>
          </cell>
          <cell r="H104">
            <v>0</v>
          </cell>
          <cell r="J104">
            <v>0</v>
          </cell>
        </row>
        <row r="105">
          <cell r="A105">
            <v>418420</v>
          </cell>
          <cell r="C105">
            <v>0</v>
          </cell>
          <cell r="D105">
            <v>418420</v>
          </cell>
          <cell r="E105" t="str">
            <v>OHL Maintanance</v>
          </cell>
          <cell r="H105">
            <v>0</v>
          </cell>
          <cell r="J105">
            <v>0</v>
          </cell>
        </row>
        <row r="106">
          <cell r="A106">
            <v>418430</v>
          </cell>
          <cell r="C106">
            <v>0</v>
          </cell>
          <cell r="D106">
            <v>418430</v>
          </cell>
          <cell r="E106" t="str">
            <v>U/G Cables Maintenance</v>
          </cell>
          <cell r="H106">
            <v>0</v>
          </cell>
          <cell r="J106">
            <v>0</v>
          </cell>
        </row>
        <row r="107">
          <cell r="A107">
            <v>418510</v>
          </cell>
          <cell r="C107">
            <v>0</v>
          </cell>
          <cell r="D107">
            <v>418510</v>
          </cell>
          <cell r="E107" t="str">
            <v>pumping station maintanance</v>
          </cell>
          <cell r="H107">
            <v>0</v>
          </cell>
          <cell r="J107">
            <v>0</v>
          </cell>
        </row>
        <row r="108">
          <cell r="A108">
            <v>418520</v>
          </cell>
          <cell r="C108">
            <v>0</v>
          </cell>
          <cell r="D108">
            <v>418520</v>
          </cell>
          <cell r="E108" t="str">
            <v>Pipelines Maintenance</v>
          </cell>
          <cell r="H108">
            <v>0</v>
          </cell>
          <cell r="J108">
            <v>0</v>
          </cell>
        </row>
        <row r="109">
          <cell r="A109">
            <v>418620</v>
          </cell>
          <cell r="C109">
            <v>0</v>
          </cell>
          <cell r="D109">
            <v>418620</v>
          </cell>
          <cell r="E109" t="str">
            <v>Hire of Plant and Equipment</v>
          </cell>
          <cell r="H109">
            <v>0</v>
          </cell>
          <cell r="J109">
            <v>0</v>
          </cell>
        </row>
        <row r="110">
          <cell r="A110">
            <v>418630</v>
          </cell>
          <cell r="C110">
            <v>0</v>
          </cell>
          <cell r="D110">
            <v>418630</v>
          </cell>
          <cell r="E110" t="str">
            <v>Process Buildings Maintenance</v>
          </cell>
          <cell r="H110">
            <v>0</v>
          </cell>
          <cell r="J110">
            <v>0</v>
          </cell>
        </row>
        <row r="111">
          <cell r="A111">
            <v>418640</v>
          </cell>
          <cell r="C111">
            <v>0</v>
          </cell>
          <cell r="D111">
            <v>418640</v>
          </cell>
          <cell r="E111" t="str">
            <v>Energy Consumption</v>
          </cell>
          <cell r="H111">
            <v>0</v>
          </cell>
          <cell r="J111">
            <v>0</v>
          </cell>
        </row>
        <row r="113">
          <cell r="B113">
            <v>0</v>
          </cell>
          <cell r="C113">
            <v>0</v>
          </cell>
          <cell r="E113" t="str">
            <v>Total for Plant Maintenance</v>
          </cell>
          <cell r="F113">
            <v>0</v>
          </cell>
          <cell r="G113">
            <v>0</v>
          </cell>
          <cell r="H113">
            <v>0</v>
          </cell>
          <cell r="I113">
            <v>0</v>
          </cell>
          <cell r="J113">
            <v>0</v>
          </cell>
        </row>
        <row r="115">
          <cell r="A115">
            <v>419000</v>
          </cell>
          <cell r="D115">
            <v>419000</v>
          </cell>
          <cell r="E115" t="str">
            <v>Materials</v>
          </cell>
        </row>
        <row r="116">
          <cell r="A116">
            <v>419010</v>
          </cell>
          <cell r="D116">
            <v>419010</v>
          </cell>
          <cell r="E116" t="str">
            <v>Stores Usage- Works Orders</v>
          </cell>
          <cell r="H116">
            <v>0</v>
          </cell>
          <cell r="J116">
            <v>0</v>
          </cell>
        </row>
        <row r="117">
          <cell r="A117">
            <v>419020</v>
          </cell>
          <cell r="C117">
            <v>0</v>
          </cell>
          <cell r="D117">
            <v>419020</v>
          </cell>
          <cell r="E117" t="str">
            <v>Stores Usage- Consumables</v>
          </cell>
          <cell r="H117">
            <v>0</v>
          </cell>
          <cell r="J117">
            <v>0</v>
          </cell>
        </row>
        <row r="118">
          <cell r="A118">
            <v>419030</v>
          </cell>
          <cell r="C118">
            <v>0</v>
          </cell>
          <cell r="D118">
            <v>419030</v>
          </cell>
          <cell r="E118" t="str">
            <v>Direct Purchases</v>
          </cell>
          <cell r="H118">
            <v>0</v>
          </cell>
          <cell r="J118">
            <v>0</v>
          </cell>
        </row>
        <row r="119">
          <cell r="A119">
            <v>419040</v>
          </cell>
          <cell r="C119">
            <v>0</v>
          </cell>
          <cell r="D119">
            <v>419040</v>
          </cell>
          <cell r="E119" t="str">
            <v>Outages</v>
          </cell>
          <cell r="H119">
            <v>0</v>
          </cell>
          <cell r="J119">
            <v>0</v>
          </cell>
        </row>
        <row r="120">
          <cell r="A120">
            <v>419050</v>
          </cell>
          <cell r="C120">
            <v>0</v>
          </cell>
          <cell r="D120">
            <v>419050</v>
          </cell>
          <cell r="E120" t="str">
            <v>Major Non Capital Items</v>
          </cell>
          <cell r="H120">
            <v>0</v>
          </cell>
          <cell r="J120">
            <v>0</v>
          </cell>
        </row>
        <row r="121">
          <cell r="A121">
            <v>419060</v>
          </cell>
          <cell r="C121">
            <v>0</v>
          </cell>
          <cell r="D121">
            <v>419060</v>
          </cell>
          <cell r="E121" t="str">
            <v>Chemical Usage</v>
          </cell>
          <cell r="H121">
            <v>0</v>
          </cell>
          <cell r="J121">
            <v>0</v>
          </cell>
        </row>
        <row r="122">
          <cell r="A122">
            <v>419070</v>
          </cell>
          <cell r="C122">
            <v>0</v>
          </cell>
          <cell r="D122">
            <v>419070</v>
          </cell>
          <cell r="E122" t="str">
            <v>Lubricants Usage</v>
          </cell>
          <cell r="H122">
            <v>0</v>
          </cell>
          <cell r="J122">
            <v>0</v>
          </cell>
        </row>
        <row r="124">
          <cell r="B124">
            <v>0</v>
          </cell>
          <cell r="C124">
            <v>0</v>
          </cell>
          <cell r="E124" t="str">
            <v>Total Materials</v>
          </cell>
          <cell r="F124">
            <v>0</v>
          </cell>
          <cell r="G124">
            <v>0</v>
          </cell>
          <cell r="H124">
            <v>0</v>
          </cell>
          <cell r="I124">
            <v>0</v>
          </cell>
          <cell r="J124">
            <v>0</v>
          </cell>
        </row>
        <row r="126">
          <cell r="A126">
            <v>420000</v>
          </cell>
          <cell r="D126">
            <v>420000</v>
          </cell>
          <cell r="E126" t="str">
            <v>Transmission use of System</v>
          </cell>
        </row>
        <row r="127">
          <cell r="A127">
            <v>420010</v>
          </cell>
          <cell r="C127">
            <v>0</v>
          </cell>
          <cell r="D127">
            <v>420010</v>
          </cell>
          <cell r="E127" t="str">
            <v>TUOS Payments</v>
          </cell>
          <cell r="H127">
            <v>0</v>
          </cell>
          <cell r="J127">
            <v>0</v>
          </cell>
        </row>
        <row r="128">
          <cell r="A128">
            <v>420020</v>
          </cell>
          <cell r="C128">
            <v>0</v>
          </cell>
          <cell r="D128">
            <v>420020</v>
          </cell>
          <cell r="E128" t="str">
            <v>Settlement System Charges</v>
          </cell>
          <cell r="H128">
            <v>0</v>
          </cell>
          <cell r="J128">
            <v>0</v>
          </cell>
        </row>
        <row r="130">
          <cell r="B130">
            <v>0</v>
          </cell>
          <cell r="C130">
            <v>0</v>
          </cell>
          <cell r="E130" t="str">
            <v>Total of System Charges</v>
          </cell>
          <cell r="F130">
            <v>0</v>
          </cell>
          <cell r="G130">
            <v>0</v>
          </cell>
          <cell r="H130">
            <v>0</v>
          </cell>
          <cell r="I130">
            <v>0</v>
          </cell>
          <cell r="J130">
            <v>0</v>
          </cell>
        </row>
        <row r="132">
          <cell r="A132">
            <v>421000</v>
          </cell>
          <cell r="D132">
            <v>421000</v>
          </cell>
          <cell r="E132" t="str">
            <v>Purchase of Power &amp; Water</v>
          </cell>
        </row>
        <row r="133">
          <cell r="A133">
            <v>421110</v>
          </cell>
          <cell r="C133">
            <v>0</v>
          </cell>
          <cell r="D133">
            <v>421110</v>
          </cell>
          <cell r="E133" t="str">
            <v>Capacity Payments UANPC</v>
          </cell>
          <cell r="H133">
            <v>0</v>
          </cell>
          <cell r="J133">
            <v>0</v>
          </cell>
        </row>
        <row r="134">
          <cell r="A134">
            <v>421120</v>
          </cell>
          <cell r="C134">
            <v>0</v>
          </cell>
          <cell r="D134">
            <v>421120</v>
          </cell>
          <cell r="E134" t="str">
            <v>Capacity Payments ATPC</v>
          </cell>
          <cell r="H134">
            <v>0</v>
          </cell>
          <cell r="J134">
            <v>0</v>
          </cell>
        </row>
        <row r="135">
          <cell r="A135">
            <v>421130</v>
          </cell>
          <cell r="C135">
            <v>0</v>
          </cell>
          <cell r="D135">
            <v>421130</v>
          </cell>
          <cell r="E135" t="str">
            <v>Capacity Payments AMPC</v>
          </cell>
          <cell r="H135">
            <v>0</v>
          </cell>
          <cell r="J135">
            <v>0</v>
          </cell>
        </row>
        <row r="136">
          <cell r="A136">
            <v>421140</v>
          </cell>
          <cell r="C136">
            <v>0</v>
          </cell>
          <cell r="D136">
            <v>421140</v>
          </cell>
          <cell r="E136" t="str">
            <v>Capacity Payments BPC</v>
          </cell>
          <cell r="H136">
            <v>0</v>
          </cell>
          <cell r="J136">
            <v>0</v>
          </cell>
        </row>
        <row r="137">
          <cell r="A137">
            <v>421150</v>
          </cell>
          <cell r="C137">
            <v>0</v>
          </cell>
          <cell r="D137">
            <v>421150</v>
          </cell>
          <cell r="E137" t="str">
            <v>Capacity Payments EPC</v>
          </cell>
          <cell r="H137">
            <v>0</v>
          </cell>
          <cell r="J137">
            <v>0</v>
          </cell>
        </row>
        <row r="138">
          <cell r="A138">
            <v>421160</v>
          </cell>
          <cell r="C138">
            <v>0</v>
          </cell>
          <cell r="D138">
            <v>421160</v>
          </cell>
          <cell r="E138" t="str">
            <v>Capacity Payments RASCO</v>
          </cell>
          <cell r="H138">
            <v>0</v>
          </cell>
          <cell r="J138">
            <v>0</v>
          </cell>
        </row>
        <row r="139">
          <cell r="A139">
            <v>421170</v>
          </cell>
          <cell r="C139">
            <v>0</v>
          </cell>
          <cell r="D139">
            <v>421170</v>
          </cell>
          <cell r="E139" t="str">
            <v>Capacity Payments GTTPC</v>
          </cell>
          <cell r="H139">
            <v>0</v>
          </cell>
          <cell r="J139">
            <v>0</v>
          </cell>
        </row>
        <row r="140">
          <cell r="A140">
            <v>421210</v>
          </cell>
          <cell r="C140">
            <v>0</v>
          </cell>
          <cell r="D140">
            <v>421210</v>
          </cell>
          <cell r="E140" t="str">
            <v>Variable Payments UANPC</v>
          </cell>
          <cell r="H140">
            <v>0</v>
          </cell>
          <cell r="J140">
            <v>0</v>
          </cell>
        </row>
        <row r="141">
          <cell r="A141">
            <v>421220</v>
          </cell>
          <cell r="C141">
            <v>0</v>
          </cell>
          <cell r="D141">
            <v>421220</v>
          </cell>
          <cell r="E141" t="str">
            <v>Variable Payments ATPC</v>
          </cell>
          <cell r="H141">
            <v>0</v>
          </cell>
          <cell r="J141">
            <v>0</v>
          </cell>
        </row>
        <row r="142">
          <cell r="A142">
            <v>421230</v>
          </cell>
          <cell r="C142">
            <v>0</v>
          </cell>
          <cell r="D142">
            <v>421230</v>
          </cell>
          <cell r="E142" t="str">
            <v>Variable Payments AMPC</v>
          </cell>
          <cell r="H142">
            <v>0</v>
          </cell>
          <cell r="J142">
            <v>0</v>
          </cell>
        </row>
        <row r="143">
          <cell r="A143">
            <v>421240</v>
          </cell>
          <cell r="C143">
            <v>0</v>
          </cell>
          <cell r="D143">
            <v>421240</v>
          </cell>
          <cell r="E143" t="str">
            <v>Variable Payments BPC</v>
          </cell>
          <cell r="H143">
            <v>0</v>
          </cell>
          <cell r="J143">
            <v>0</v>
          </cell>
        </row>
        <row r="144">
          <cell r="A144">
            <v>421250</v>
          </cell>
          <cell r="C144">
            <v>0</v>
          </cell>
          <cell r="D144">
            <v>421250</v>
          </cell>
          <cell r="E144" t="str">
            <v>Variable Payments EPC</v>
          </cell>
          <cell r="H144">
            <v>0</v>
          </cell>
          <cell r="J144">
            <v>0</v>
          </cell>
        </row>
        <row r="145">
          <cell r="A145">
            <v>421260</v>
          </cell>
          <cell r="C145">
            <v>0</v>
          </cell>
          <cell r="D145">
            <v>421260</v>
          </cell>
          <cell r="E145" t="str">
            <v>Variable Payments RASCO</v>
          </cell>
          <cell r="H145">
            <v>0</v>
          </cell>
          <cell r="J145">
            <v>0</v>
          </cell>
        </row>
        <row r="146">
          <cell r="A146">
            <v>421270</v>
          </cell>
          <cell r="C146">
            <v>0</v>
          </cell>
          <cell r="D146">
            <v>421270</v>
          </cell>
          <cell r="E146" t="str">
            <v>Variable Payments -GTTPC</v>
          </cell>
          <cell r="H146">
            <v>0</v>
          </cell>
          <cell r="J146">
            <v>0</v>
          </cell>
        </row>
        <row r="147">
          <cell r="A147">
            <v>421310</v>
          </cell>
          <cell r="C147">
            <v>0</v>
          </cell>
          <cell r="D147">
            <v>421310</v>
          </cell>
          <cell r="E147" t="str">
            <v>Suplimentals -Shared Facilites</v>
          </cell>
          <cell r="H147">
            <v>0</v>
          </cell>
          <cell r="J147">
            <v>0</v>
          </cell>
        </row>
        <row r="149">
          <cell r="B149">
            <v>0</v>
          </cell>
          <cell r="C149">
            <v>0</v>
          </cell>
          <cell r="E149" t="str">
            <v xml:space="preserve">Total Purchase of Power &amp; Water </v>
          </cell>
          <cell r="F149">
            <v>0</v>
          </cell>
          <cell r="G149">
            <v>0</v>
          </cell>
          <cell r="H149">
            <v>0</v>
          </cell>
          <cell r="I149">
            <v>0</v>
          </cell>
          <cell r="J149">
            <v>0</v>
          </cell>
        </row>
        <row r="151">
          <cell r="A151">
            <v>423000</v>
          </cell>
          <cell r="D151">
            <v>423000</v>
          </cell>
          <cell r="E151" t="str">
            <v>Bulk Supply Tarrif Cost</v>
          </cell>
        </row>
        <row r="152">
          <cell r="A152">
            <v>423110</v>
          </cell>
          <cell r="C152">
            <v>0</v>
          </cell>
          <cell r="D152">
            <v>423110</v>
          </cell>
          <cell r="E152" t="str">
            <v>Energy Payment</v>
          </cell>
          <cell r="H152">
            <v>0</v>
          </cell>
          <cell r="J152">
            <v>0</v>
          </cell>
        </row>
        <row r="153">
          <cell r="A153">
            <v>423120</v>
          </cell>
          <cell r="C153">
            <v>0</v>
          </cell>
          <cell r="D153">
            <v>423120</v>
          </cell>
          <cell r="E153" t="str">
            <v>Output Payment</v>
          </cell>
          <cell r="H153">
            <v>0</v>
          </cell>
          <cell r="J153">
            <v>0</v>
          </cell>
        </row>
        <row r="154">
          <cell r="A154">
            <v>423130</v>
          </cell>
          <cell r="C154">
            <v>0</v>
          </cell>
          <cell r="D154">
            <v>423130</v>
          </cell>
          <cell r="E154" t="str">
            <v>Demand Payment</v>
          </cell>
          <cell r="H154">
            <v>0</v>
          </cell>
          <cell r="J154">
            <v>0</v>
          </cell>
        </row>
        <row r="155">
          <cell r="A155">
            <v>423140</v>
          </cell>
          <cell r="C155">
            <v>0</v>
          </cell>
          <cell r="D155">
            <v>423140</v>
          </cell>
          <cell r="E155" t="str">
            <v>Procurement Charges</v>
          </cell>
          <cell r="H155">
            <v>0</v>
          </cell>
          <cell r="J155">
            <v>0</v>
          </cell>
        </row>
        <row r="156">
          <cell r="A156">
            <v>423150</v>
          </cell>
          <cell r="C156">
            <v>0</v>
          </cell>
          <cell r="D156">
            <v>423150</v>
          </cell>
          <cell r="E156" t="str">
            <v>Electricity- ADNOC</v>
          </cell>
          <cell r="H156">
            <v>0</v>
          </cell>
          <cell r="J156">
            <v>0</v>
          </cell>
        </row>
        <row r="158">
          <cell r="B158">
            <v>0</v>
          </cell>
          <cell r="C158">
            <v>0</v>
          </cell>
          <cell r="E158" t="str">
            <v>Total Bulk Supply Tarrif</v>
          </cell>
          <cell r="F158">
            <v>0</v>
          </cell>
          <cell r="G158">
            <v>0</v>
          </cell>
          <cell r="H158">
            <v>0</v>
          </cell>
          <cell r="I158">
            <v>0</v>
          </cell>
          <cell r="J158">
            <v>0</v>
          </cell>
        </row>
        <row r="160">
          <cell r="A160">
            <v>422000</v>
          </cell>
          <cell r="D160">
            <v>422000</v>
          </cell>
          <cell r="E160" t="str">
            <v>Staff Costs</v>
          </cell>
        </row>
        <row r="161">
          <cell r="A161">
            <v>422010</v>
          </cell>
          <cell r="C161">
            <v>0</v>
          </cell>
          <cell r="D161">
            <v>422010</v>
          </cell>
          <cell r="E161" t="str">
            <v>Staff Uniform</v>
          </cell>
          <cell r="H161">
            <v>0</v>
          </cell>
          <cell r="J161">
            <v>0</v>
          </cell>
        </row>
        <row r="162">
          <cell r="A162">
            <v>422020</v>
          </cell>
          <cell r="C162">
            <v>0</v>
          </cell>
          <cell r="D162">
            <v>422020</v>
          </cell>
          <cell r="E162" t="str">
            <v>Protective Clothing</v>
          </cell>
          <cell r="H162">
            <v>0</v>
          </cell>
          <cell r="J162">
            <v>0</v>
          </cell>
        </row>
        <row r="163">
          <cell r="A163">
            <v>422030</v>
          </cell>
          <cell r="C163">
            <v>0</v>
          </cell>
          <cell r="D163">
            <v>422030</v>
          </cell>
          <cell r="E163" t="str">
            <v>Travel Expenses on Mission</v>
          </cell>
          <cell r="H163">
            <v>0</v>
          </cell>
          <cell r="J163">
            <v>0</v>
          </cell>
        </row>
        <row r="164">
          <cell r="A164">
            <v>422040</v>
          </cell>
          <cell r="C164">
            <v>0</v>
          </cell>
          <cell r="D164">
            <v>422040</v>
          </cell>
          <cell r="E164" t="str">
            <v>Subsistence</v>
          </cell>
          <cell r="H164">
            <v>0</v>
          </cell>
          <cell r="J164">
            <v>0</v>
          </cell>
        </row>
        <row r="165">
          <cell r="A165">
            <v>422050</v>
          </cell>
          <cell r="C165">
            <v>0</v>
          </cell>
          <cell r="D165">
            <v>422050</v>
          </cell>
          <cell r="E165" t="str">
            <v>Compassionate Leave Air Ticket</v>
          </cell>
          <cell r="H165">
            <v>0</v>
          </cell>
          <cell r="J165">
            <v>0</v>
          </cell>
        </row>
        <row r="166">
          <cell r="A166">
            <v>422055</v>
          </cell>
          <cell r="C166">
            <v>0</v>
          </cell>
          <cell r="D166">
            <v>422055</v>
          </cell>
          <cell r="E166" t="str">
            <v>Initial Arrival Ticket</v>
          </cell>
          <cell r="H166">
            <v>0</v>
          </cell>
          <cell r="J166">
            <v>0</v>
          </cell>
        </row>
        <row r="167">
          <cell r="A167">
            <v>422056</v>
          </cell>
          <cell r="C167">
            <v>0</v>
          </cell>
          <cell r="D167">
            <v>422056</v>
          </cell>
          <cell r="E167" t="str">
            <v>Initial Shipping Expenses</v>
          </cell>
          <cell r="H167">
            <v>0</v>
          </cell>
          <cell r="J167">
            <v>0</v>
          </cell>
        </row>
        <row r="168">
          <cell r="A168">
            <v>422060</v>
          </cell>
          <cell r="C168">
            <v>0</v>
          </cell>
          <cell r="D168">
            <v>422060</v>
          </cell>
          <cell r="E168" t="str">
            <v>Transport</v>
          </cell>
          <cell r="H168">
            <v>0</v>
          </cell>
          <cell r="J168">
            <v>0</v>
          </cell>
        </row>
        <row r="169">
          <cell r="A169">
            <v>422070</v>
          </cell>
          <cell r="C169">
            <v>0</v>
          </cell>
          <cell r="D169">
            <v>422070</v>
          </cell>
          <cell r="E169" t="str">
            <v>Injury Compensation to staff</v>
          </cell>
          <cell r="H169">
            <v>0</v>
          </cell>
          <cell r="J169">
            <v>0</v>
          </cell>
        </row>
        <row r="170">
          <cell r="A170">
            <v>422080</v>
          </cell>
          <cell r="C170">
            <v>0</v>
          </cell>
          <cell r="D170">
            <v>422080</v>
          </cell>
          <cell r="E170" t="str">
            <v>Recruitment Costs</v>
          </cell>
          <cell r="H170">
            <v>0</v>
          </cell>
          <cell r="J170">
            <v>0</v>
          </cell>
        </row>
        <row r="171">
          <cell r="A171">
            <v>422085</v>
          </cell>
          <cell r="C171">
            <v>0</v>
          </cell>
          <cell r="D171">
            <v>422085</v>
          </cell>
          <cell r="E171" t="str">
            <v>Daily Allowance- New Employees</v>
          </cell>
          <cell r="H171">
            <v>0</v>
          </cell>
          <cell r="J171">
            <v>0</v>
          </cell>
        </row>
        <row r="172">
          <cell r="A172">
            <v>422090</v>
          </cell>
          <cell r="C172">
            <v>0</v>
          </cell>
          <cell r="D172">
            <v>422090</v>
          </cell>
          <cell r="E172" t="str">
            <v>Medical Expenses</v>
          </cell>
          <cell r="H172">
            <v>0</v>
          </cell>
          <cell r="J172">
            <v>0</v>
          </cell>
        </row>
        <row r="173">
          <cell r="A173">
            <v>422100</v>
          </cell>
          <cell r="C173">
            <v>0</v>
          </cell>
          <cell r="D173">
            <v>422100</v>
          </cell>
          <cell r="E173" t="str">
            <v>Sundry staff expenses</v>
          </cell>
          <cell r="H173">
            <v>0</v>
          </cell>
          <cell r="J173">
            <v>0</v>
          </cell>
        </row>
        <row r="174">
          <cell r="A174">
            <v>422110</v>
          </cell>
          <cell r="C174">
            <v>0</v>
          </cell>
          <cell r="D174">
            <v>422110</v>
          </cell>
          <cell r="E174" t="str">
            <v>Private Telephone Expenses</v>
          </cell>
          <cell r="H174">
            <v>0</v>
          </cell>
          <cell r="J174">
            <v>0</v>
          </cell>
        </row>
        <row r="175">
          <cell r="A175">
            <v>422120</v>
          </cell>
          <cell r="C175">
            <v>0</v>
          </cell>
          <cell r="D175">
            <v>422120</v>
          </cell>
          <cell r="E175" t="str">
            <v>Rent on employees accomodation</v>
          </cell>
          <cell r="H175">
            <v>0</v>
          </cell>
          <cell r="J175">
            <v>0</v>
          </cell>
        </row>
        <row r="176">
          <cell r="A176">
            <v>422130</v>
          </cell>
          <cell r="C176">
            <v>0</v>
          </cell>
          <cell r="D176">
            <v>422130</v>
          </cell>
          <cell r="E176" t="str">
            <v>Staff Entertainment</v>
          </cell>
          <cell r="H176">
            <v>0</v>
          </cell>
          <cell r="J176">
            <v>0</v>
          </cell>
        </row>
        <row r="177">
          <cell r="A177">
            <v>422140</v>
          </cell>
          <cell r="C177">
            <v>0</v>
          </cell>
          <cell r="D177">
            <v>422140</v>
          </cell>
          <cell r="E177" t="str">
            <v>Hotel Expenses</v>
          </cell>
          <cell r="H177">
            <v>0</v>
          </cell>
          <cell r="J177">
            <v>0</v>
          </cell>
        </row>
        <row r="178">
          <cell r="A178">
            <v>422150</v>
          </cell>
          <cell r="C178">
            <v>0</v>
          </cell>
          <cell r="D178">
            <v>422150</v>
          </cell>
          <cell r="E178" t="str">
            <v>Expatriate Services</v>
          </cell>
          <cell r="H178">
            <v>0</v>
          </cell>
          <cell r="J178">
            <v>0</v>
          </cell>
        </row>
        <row r="179">
          <cell r="A179">
            <v>422160</v>
          </cell>
          <cell r="C179">
            <v>0</v>
          </cell>
          <cell r="D179">
            <v>422160</v>
          </cell>
          <cell r="E179" t="str">
            <v>Training Courses</v>
          </cell>
          <cell r="H179">
            <v>0</v>
          </cell>
          <cell r="J179">
            <v>0</v>
          </cell>
        </row>
        <row r="180">
          <cell r="A180">
            <v>422170</v>
          </cell>
          <cell r="C180">
            <v>0</v>
          </cell>
          <cell r="D180">
            <v>422170</v>
          </cell>
          <cell r="E180" t="str">
            <v>Staff Training Expenses</v>
          </cell>
          <cell r="H180">
            <v>0</v>
          </cell>
          <cell r="J180">
            <v>0</v>
          </cell>
        </row>
        <row r="181">
          <cell r="A181">
            <v>422180</v>
          </cell>
          <cell r="C181">
            <v>0</v>
          </cell>
          <cell r="D181">
            <v>422180</v>
          </cell>
          <cell r="E181" t="str">
            <v>Academic Grants &amp; scholarships</v>
          </cell>
          <cell r="H181">
            <v>0</v>
          </cell>
          <cell r="J181">
            <v>0</v>
          </cell>
        </row>
        <row r="182">
          <cell r="A182">
            <v>422190</v>
          </cell>
          <cell r="C182">
            <v>0</v>
          </cell>
          <cell r="D182">
            <v>422190</v>
          </cell>
          <cell r="E182" t="str">
            <v>Man Power Agency Cost</v>
          </cell>
          <cell r="H182">
            <v>0</v>
          </cell>
          <cell r="J182">
            <v>0</v>
          </cell>
        </row>
        <row r="184">
          <cell r="B184">
            <v>0</v>
          </cell>
          <cell r="C184">
            <v>0</v>
          </cell>
          <cell r="E184" t="str">
            <v>Total of Staff Costs</v>
          </cell>
          <cell r="F184">
            <v>0</v>
          </cell>
          <cell r="G184">
            <v>0</v>
          </cell>
          <cell r="H184">
            <v>0</v>
          </cell>
          <cell r="I184">
            <v>0</v>
          </cell>
          <cell r="J184">
            <v>0</v>
          </cell>
        </row>
        <row r="186">
          <cell r="A186">
            <v>424000</v>
          </cell>
          <cell r="D186">
            <v>424000</v>
          </cell>
          <cell r="E186" t="str">
            <v>Office Expenses</v>
          </cell>
        </row>
        <row r="187">
          <cell r="A187">
            <v>424010</v>
          </cell>
          <cell r="D187">
            <v>424010</v>
          </cell>
          <cell r="E187" t="str">
            <v>Electricity Charges</v>
          </cell>
          <cell r="H187">
            <v>0</v>
          </cell>
          <cell r="J187">
            <v>0</v>
          </cell>
        </row>
        <row r="188">
          <cell r="A188">
            <v>424020</v>
          </cell>
          <cell r="D188">
            <v>424020</v>
          </cell>
          <cell r="E188" t="str">
            <v>Water Charges</v>
          </cell>
          <cell r="H188">
            <v>0</v>
          </cell>
          <cell r="J188">
            <v>0</v>
          </cell>
        </row>
        <row r="189">
          <cell r="A189">
            <v>424030</v>
          </cell>
          <cell r="D189">
            <v>424030</v>
          </cell>
          <cell r="E189" t="str">
            <v>Maintenance of non-process building</v>
          </cell>
          <cell r="H189">
            <v>0</v>
          </cell>
          <cell r="J189">
            <v>0</v>
          </cell>
        </row>
        <row r="190">
          <cell r="A190">
            <v>424040</v>
          </cell>
          <cell r="D190">
            <v>424040</v>
          </cell>
          <cell r="E190" t="str">
            <v>Maintenance of office furn &amp; equipment</v>
          </cell>
          <cell r="H190">
            <v>0</v>
          </cell>
          <cell r="J190">
            <v>0</v>
          </cell>
        </row>
        <row r="191">
          <cell r="A191">
            <v>424041</v>
          </cell>
          <cell r="D191">
            <v>424041</v>
          </cell>
          <cell r="E191" t="str">
            <v>Office Rent</v>
          </cell>
          <cell r="H191">
            <v>0</v>
          </cell>
          <cell r="J191">
            <v>0</v>
          </cell>
        </row>
        <row r="192">
          <cell r="A192">
            <v>424050</v>
          </cell>
          <cell r="D192">
            <v>424050</v>
          </cell>
          <cell r="E192" t="str">
            <v>Computer Maintenance Cost</v>
          </cell>
          <cell r="H192">
            <v>0</v>
          </cell>
          <cell r="J192">
            <v>0</v>
          </cell>
        </row>
        <row r="193">
          <cell r="A193">
            <v>424060</v>
          </cell>
          <cell r="D193">
            <v>424060</v>
          </cell>
          <cell r="E193" t="str">
            <v>Stationery</v>
          </cell>
          <cell r="H193">
            <v>0</v>
          </cell>
          <cell r="J193">
            <v>0</v>
          </cell>
        </row>
        <row r="194">
          <cell r="A194">
            <v>424070</v>
          </cell>
          <cell r="D194">
            <v>424070</v>
          </cell>
          <cell r="E194" t="str">
            <v>Computer Stationery</v>
          </cell>
          <cell r="H194">
            <v>0</v>
          </cell>
          <cell r="J194">
            <v>0</v>
          </cell>
        </row>
        <row r="195">
          <cell r="A195">
            <v>424080</v>
          </cell>
          <cell r="D195">
            <v>424080</v>
          </cell>
          <cell r="E195" t="str">
            <v>Books Periodicals &amp; Journals</v>
          </cell>
          <cell r="H195">
            <v>0</v>
          </cell>
          <cell r="J195">
            <v>0</v>
          </cell>
        </row>
        <row r="196">
          <cell r="A196">
            <v>424090</v>
          </cell>
          <cell r="D196">
            <v>424090</v>
          </cell>
          <cell r="E196" t="str">
            <v>Postage</v>
          </cell>
          <cell r="H196">
            <v>0</v>
          </cell>
          <cell r="J196">
            <v>0</v>
          </cell>
        </row>
        <row r="197">
          <cell r="A197">
            <v>424100</v>
          </cell>
          <cell r="D197">
            <v>424100</v>
          </cell>
          <cell r="E197" t="str">
            <v>Telex &amp; Cable</v>
          </cell>
          <cell r="H197">
            <v>0</v>
          </cell>
          <cell r="J197">
            <v>0</v>
          </cell>
        </row>
        <row r="198">
          <cell r="A198">
            <v>424110</v>
          </cell>
          <cell r="D198">
            <v>424110</v>
          </cell>
          <cell r="E198" t="str">
            <v>Official Telephone Expenses</v>
          </cell>
          <cell r="H198">
            <v>0</v>
          </cell>
          <cell r="J198">
            <v>0</v>
          </cell>
        </row>
        <row r="199">
          <cell r="A199">
            <v>424120</v>
          </cell>
          <cell r="D199">
            <v>424120</v>
          </cell>
          <cell r="E199" t="str">
            <v>Mobile Phone Expenses</v>
          </cell>
          <cell r="H199">
            <v>0</v>
          </cell>
          <cell r="J199">
            <v>0</v>
          </cell>
        </row>
        <row r="200">
          <cell r="A200">
            <v>424130</v>
          </cell>
          <cell r="D200">
            <v>424130</v>
          </cell>
          <cell r="E200" t="str">
            <v>Cleaning Expenses</v>
          </cell>
          <cell r="H200">
            <v>0</v>
          </cell>
          <cell r="J200">
            <v>0</v>
          </cell>
        </row>
        <row r="201">
          <cell r="A201">
            <v>424140</v>
          </cell>
          <cell r="D201">
            <v>424140</v>
          </cell>
          <cell r="E201" t="str">
            <v>Other Minor Maintenance Cost</v>
          </cell>
          <cell r="H201">
            <v>0</v>
          </cell>
          <cell r="J201">
            <v>0</v>
          </cell>
        </row>
        <row r="202">
          <cell r="A202">
            <v>424150</v>
          </cell>
          <cell r="D202">
            <v>424150</v>
          </cell>
          <cell r="E202" t="str">
            <v>Sundry Expenses</v>
          </cell>
          <cell r="H202">
            <v>0</v>
          </cell>
          <cell r="J202">
            <v>0</v>
          </cell>
        </row>
        <row r="203">
          <cell r="A203">
            <v>424160</v>
          </cell>
          <cell r="D203">
            <v>424160</v>
          </cell>
          <cell r="E203" t="str">
            <v>Hire of Office Equipment</v>
          </cell>
          <cell r="H203">
            <v>0</v>
          </cell>
          <cell r="J203">
            <v>0</v>
          </cell>
        </row>
        <row r="205">
          <cell r="B205">
            <v>0</v>
          </cell>
          <cell r="C205">
            <v>0</v>
          </cell>
          <cell r="E205" t="str">
            <v>Total Office Expenses</v>
          </cell>
          <cell r="F205">
            <v>0</v>
          </cell>
          <cell r="G205">
            <v>0</v>
          </cell>
          <cell r="H205">
            <v>0</v>
          </cell>
          <cell r="I205">
            <v>0</v>
          </cell>
          <cell r="J205">
            <v>0</v>
          </cell>
        </row>
        <row r="207">
          <cell r="A207">
            <v>425000</v>
          </cell>
          <cell r="D207">
            <v>425000</v>
          </cell>
          <cell r="E207" t="str">
            <v>Vehicle Expenses</v>
          </cell>
        </row>
        <row r="208">
          <cell r="A208">
            <v>425010</v>
          </cell>
          <cell r="C208">
            <v>254000</v>
          </cell>
          <cell r="D208">
            <v>425010</v>
          </cell>
          <cell r="E208" t="str">
            <v>Fuel for vehicles</v>
          </cell>
          <cell r="H208">
            <v>0</v>
          </cell>
          <cell r="J208">
            <v>0</v>
          </cell>
        </row>
        <row r="209">
          <cell r="A209">
            <v>425020</v>
          </cell>
          <cell r="C209">
            <v>96666.67</v>
          </cell>
          <cell r="D209">
            <v>425020</v>
          </cell>
          <cell r="E209" t="str">
            <v>Service &amp; Repair</v>
          </cell>
          <cell r="H209">
            <v>0</v>
          </cell>
          <cell r="J209">
            <v>0</v>
          </cell>
        </row>
        <row r="210">
          <cell r="A210">
            <v>425030</v>
          </cell>
          <cell r="C210">
            <v>0</v>
          </cell>
          <cell r="D210">
            <v>425030</v>
          </cell>
          <cell r="E210" t="str">
            <v>Depreciation Passenger Vehicles</v>
          </cell>
          <cell r="H210">
            <v>0</v>
          </cell>
          <cell r="J210">
            <v>0</v>
          </cell>
        </row>
        <row r="211">
          <cell r="A211">
            <v>425040</v>
          </cell>
          <cell r="C211">
            <v>0</v>
          </cell>
          <cell r="D211">
            <v>425040</v>
          </cell>
          <cell r="E211" t="str">
            <v>Depreciation Commercial Vehicles</v>
          </cell>
          <cell r="H211">
            <v>0</v>
          </cell>
          <cell r="J211">
            <v>0</v>
          </cell>
        </row>
        <row r="212">
          <cell r="A212">
            <v>425050</v>
          </cell>
          <cell r="C212">
            <v>0</v>
          </cell>
          <cell r="D212">
            <v>425050</v>
          </cell>
          <cell r="E212" t="str">
            <v>Vehicles Leasing Costs</v>
          </cell>
          <cell r="H212">
            <v>0</v>
          </cell>
          <cell r="J212">
            <v>0</v>
          </cell>
        </row>
        <row r="213">
          <cell r="A213">
            <v>425060</v>
          </cell>
          <cell r="C213">
            <v>50000</v>
          </cell>
          <cell r="D213">
            <v>425060</v>
          </cell>
          <cell r="E213" t="str">
            <v>Vehicle Insurance</v>
          </cell>
          <cell r="H213">
            <v>0</v>
          </cell>
          <cell r="J213">
            <v>0</v>
          </cell>
        </row>
        <row r="214">
          <cell r="A214">
            <v>425070</v>
          </cell>
          <cell r="C214">
            <v>8333.33</v>
          </cell>
          <cell r="D214">
            <v>425070</v>
          </cell>
          <cell r="E214" t="str">
            <v>Vehicle registeration fees</v>
          </cell>
          <cell r="H214">
            <v>0</v>
          </cell>
          <cell r="J214">
            <v>0</v>
          </cell>
        </row>
        <row r="216">
          <cell r="B216">
            <v>0</v>
          </cell>
          <cell r="C216">
            <v>409000</v>
          </cell>
          <cell r="E216" t="str">
            <v>Total Vehicle Expenses</v>
          </cell>
          <cell r="F216">
            <v>0</v>
          </cell>
          <cell r="G216">
            <v>0</v>
          </cell>
          <cell r="H216">
            <v>0</v>
          </cell>
          <cell r="I216">
            <v>0</v>
          </cell>
          <cell r="J216">
            <v>0</v>
          </cell>
        </row>
        <row r="218">
          <cell r="A218">
            <v>426000</v>
          </cell>
          <cell r="D218">
            <v>426000</v>
          </cell>
          <cell r="E218" t="str">
            <v>Professional Fees &amp; Expenses</v>
          </cell>
        </row>
        <row r="219">
          <cell r="A219">
            <v>426110</v>
          </cell>
          <cell r="C219">
            <v>0</v>
          </cell>
          <cell r="D219">
            <v>426110</v>
          </cell>
          <cell r="E219" t="str">
            <v>Audit Fees</v>
          </cell>
          <cell r="H219">
            <v>0</v>
          </cell>
          <cell r="J219">
            <v>0</v>
          </cell>
        </row>
        <row r="220">
          <cell r="A220">
            <v>426120</v>
          </cell>
          <cell r="C220">
            <v>0</v>
          </cell>
          <cell r="D220">
            <v>426120</v>
          </cell>
          <cell r="E220" t="str">
            <v>Accounting Fees</v>
          </cell>
          <cell r="H220">
            <v>0</v>
          </cell>
          <cell r="J220">
            <v>0</v>
          </cell>
        </row>
        <row r="221">
          <cell r="A221">
            <v>426130</v>
          </cell>
          <cell r="C221">
            <v>0</v>
          </cell>
          <cell r="D221">
            <v>426130</v>
          </cell>
          <cell r="E221" t="str">
            <v>Legal Fees- Local</v>
          </cell>
          <cell r="H221">
            <v>0</v>
          </cell>
          <cell r="J221">
            <v>0</v>
          </cell>
        </row>
        <row r="222">
          <cell r="A222">
            <v>426140</v>
          </cell>
          <cell r="C222">
            <v>0</v>
          </cell>
          <cell r="D222">
            <v>426140</v>
          </cell>
          <cell r="E222" t="str">
            <v>Legal Fees- International</v>
          </cell>
          <cell r="H222">
            <v>0</v>
          </cell>
          <cell r="J222">
            <v>0</v>
          </cell>
        </row>
        <row r="223">
          <cell r="A223">
            <v>426150</v>
          </cell>
          <cell r="C223">
            <v>0</v>
          </cell>
          <cell r="D223">
            <v>426150</v>
          </cell>
          <cell r="E223" t="str">
            <v>Technical Advice- Local</v>
          </cell>
          <cell r="H223">
            <v>0</v>
          </cell>
          <cell r="J223">
            <v>0</v>
          </cell>
        </row>
        <row r="224">
          <cell r="A224">
            <v>426160</v>
          </cell>
          <cell r="C224">
            <v>0</v>
          </cell>
          <cell r="D224">
            <v>426160</v>
          </cell>
          <cell r="E224" t="str">
            <v>Technical Advice- International</v>
          </cell>
          <cell r="H224">
            <v>0</v>
          </cell>
          <cell r="J224">
            <v>0</v>
          </cell>
        </row>
        <row r="225">
          <cell r="A225">
            <v>426170</v>
          </cell>
          <cell r="C225">
            <v>0</v>
          </cell>
          <cell r="D225">
            <v>426170</v>
          </cell>
          <cell r="E225" t="str">
            <v>Financial Advice- Local</v>
          </cell>
          <cell r="H225">
            <v>0</v>
          </cell>
          <cell r="J225">
            <v>0</v>
          </cell>
        </row>
        <row r="226">
          <cell r="A226">
            <v>426180</v>
          </cell>
          <cell r="C226">
            <v>0</v>
          </cell>
          <cell r="D226">
            <v>426180</v>
          </cell>
          <cell r="E226" t="str">
            <v>Financial Advice- International</v>
          </cell>
          <cell r="H226">
            <v>0</v>
          </cell>
          <cell r="J226">
            <v>0</v>
          </cell>
        </row>
        <row r="227">
          <cell r="A227">
            <v>426190</v>
          </cell>
          <cell r="C227">
            <v>0</v>
          </cell>
          <cell r="D227">
            <v>426190</v>
          </cell>
          <cell r="E227" t="str">
            <v>Management Consultancy Fees &amp; RD</v>
          </cell>
          <cell r="H227">
            <v>0</v>
          </cell>
          <cell r="J227">
            <v>0</v>
          </cell>
        </row>
        <row r="229">
          <cell r="B229">
            <v>0</v>
          </cell>
          <cell r="C229">
            <v>0</v>
          </cell>
          <cell r="E229" t="str">
            <v>Total Professional Fees &amp; Expenses</v>
          </cell>
          <cell r="F229">
            <v>0</v>
          </cell>
          <cell r="G229">
            <v>0</v>
          </cell>
          <cell r="H229">
            <v>0</v>
          </cell>
          <cell r="I229">
            <v>0</v>
          </cell>
          <cell r="J229">
            <v>0</v>
          </cell>
        </row>
        <row r="231">
          <cell r="A231">
            <v>427000</v>
          </cell>
          <cell r="D231">
            <v>427000</v>
          </cell>
          <cell r="E231" t="str">
            <v>Insurance</v>
          </cell>
        </row>
        <row r="232">
          <cell r="A232">
            <v>427010</v>
          </cell>
          <cell r="C232">
            <v>0</v>
          </cell>
          <cell r="D232">
            <v>427010</v>
          </cell>
          <cell r="E232" t="str">
            <v>Works Services Insurance</v>
          </cell>
          <cell r="H232">
            <v>0</v>
          </cell>
          <cell r="J232">
            <v>0</v>
          </cell>
        </row>
        <row r="233">
          <cell r="A233">
            <v>427020</v>
          </cell>
          <cell r="C233">
            <v>0</v>
          </cell>
          <cell r="D233">
            <v>427020</v>
          </cell>
          <cell r="E233" t="str">
            <v>Fire &amp; Perils Insurance</v>
          </cell>
          <cell r="H233">
            <v>0</v>
          </cell>
          <cell r="J233">
            <v>0</v>
          </cell>
        </row>
        <row r="234">
          <cell r="A234">
            <v>427025</v>
          </cell>
          <cell r="C234">
            <v>0</v>
          </cell>
          <cell r="D234">
            <v>427025</v>
          </cell>
          <cell r="E234" t="str">
            <v>Medical Insurance</v>
          </cell>
          <cell r="H234">
            <v>0</v>
          </cell>
          <cell r="J234">
            <v>0</v>
          </cell>
        </row>
        <row r="235">
          <cell r="A235">
            <v>427030</v>
          </cell>
          <cell r="C235">
            <v>0</v>
          </cell>
          <cell r="D235">
            <v>427030</v>
          </cell>
          <cell r="E235" t="str">
            <v>Other Insurance</v>
          </cell>
          <cell r="H235">
            <v>0</v>
          </cell>
          <cell r="J235">
            <v>0</v>
          </cell>
        </row>
        <row r="237">
          <cell r="B237">
            <v>0</v>
          </cell>
          <cell r="C237">
            <v>0</v>
          </cell>
          <cell r="E237" t="str">
            <v>Total Insurance Expenses</v>
          </cell>
          <cell r="F237">
            <v>0</v>
          </cell>
          <cell r="G237">
            <v>0</v>
          </cell>
          <cell r="H237">
            <v>0</v>
          </cell>
          <cell r="I237">
            <v>0</v>
          </cell>
          <cell r="J237">
            <v>0</v>
          </cell>
        </row>
        <row r="239">
          <cell r="A239">
            <v>428000</v>
          </cell>
          <cell r="D239">
            <v>428000</v>
          </cell>
          <cell r="E239" t="str">
            <v>General Overhead Expenses</v>
          </cell>
        </row>
        <row r="240">
          <cell r="A240">
            <v>428010</v>
          </cell>
          <cell r="C240">
            <v>0</v>
          </cell>
          <cell r="D240">
            <v>428010</v>
          </cell>
          <cell r="E240" t="str">
            <v>Depreciation Furniture &amp; Fixtures</v>
          </cell>
          <cell r="H240">
            <v>0</v>
          </cell>
          <cell r="J240">
            <v>0</v>
          </cell>
        </row>
        <row r="241">
          <cell r="A241">
            <v>428015</v>
          </cell>
          <cell r="C241">
            <v>0</v>
          </cell>
          <cell r="D241">
            <v>428015</v>
          </cell>
          <cell r="E241" t="str">
            <v>Depreciation Office Equipment</v>
          </cell>
          <cell r="H241">
            <v>0</v>
          </cell>
          <cell r="J241">
            <v>0</v>
          </cell>
        </row>
        <row r="242">
          <cell r="A242">
            <v>428016</v>
          </cell>
          <cell r="C242">
            <v>0</v>
          </cell>
          <cell r="D242">
            <v>428016</v>
          </cell>
          <cell r="E242" t="str">
            <v>Depreciation ADWEA Club Equipment</v>
          </cell>
          <cell r="H242">
            <v>0</v>
          </cell>
          <cell r="J242">
            <v>0</v>
          </cell>
        </row>
        <row r="243">
          <cell r="A243">
            <v>428020</v>
          </cell>
          <cell r="C243">
            <v>0</v>
          </cell>
          <cell r="D243">
            <v>428020</v>
          </cell>
          <cell r="E243" t="str">
            <v>Depreciation Computer Equipment</v>
          </cell>
          <cell r="H243">
            <v>0</v>
          </cell>
          <cell r="J243">
            <v>0</v>
          </cell>
        </row>
        <row r="244">
          <cell r="A244">
            <v>428030</v>
          </cell>
          <cell r="C244">
            <v>0</v>
          </cell>
          <cell r="D244">
            <v>428030</v>
          </cell>
          <cell r="E244" t="str">
            <v>Depreciation Computer Software</v>
          </cell>
          <cell r="H244">
            <v>0</v>
          </cell>
          <cell r="J244">
            <v>0</v>
          </cell>
        </row>
        <row r="245">
          <cell r="A245">
            <v>428040</v>
          </cell>
          <cell r="C245">
            <v>0</v>
          </cell>
          <cell r="D245">
            <v>428040</v>
          </cell>
          <cell r="E245" t="str">
            <v>Depreciation IT Network Infrastructure</v>
          </cell>
          <cell r="H245">
            <v>0</v>
          </cell>
          <cell r="J245">
            <v>0</v>
          </cell>
        </row>
        <row r="246">
          <cell r="A246">
            <v>428050</v>
          </cell>
          <cell r="C246">
            <v>0</v>
          </cell>
          <cell r="D246">
            <v>428050</v>
          </cell>
          <cell r="E246" t="str">
            <v>Depreication Radios</v>
          </cell>
          <cell r="H246">
            <v>0</v>
          </cell>
          <cell r="J246">
            <v>0</v>
          </cell>
        </row>
        <row r="247">
          <cell r="A247">
            <v>428051</v>
          </cell>
          <cell r="C247">
            <v>0</v>
          </cell>
          <cell r="D247">
            <v>428051</v>
          </cell>
          <cell r="E247" t="str">
            <v>Depreciation- Telecoms</v>
          </cell>
          <cell r="H247">
            <v>0</v>
          </cell>
          <cell r="J247">
            <v>0</v>
          </cell>
        </row>
        <row r="248">
          <cell r="A248">
            <v>428052</v>
          </cell>
          <cell r="C248">
            <v>0</v>
          </cell>
          <cell r="D248">
            <v>428052</v>
          </cell>
          <cell r="E248" t="str">
            <v>Depreciation- Security Systems</v>
          </cell>
          <cell r="H248">
            <v>0</v>
          </cell>
          <cell r="J248">
            <v>0</v>
          </cell>
        </row>
        <row r="249">
          <cell r="A249">
            <v>428053</v>
          </cell>
          <cell r="C249">
            <v>0</v>
          </cell>
          <cell r="D249">
            <v>428053</v>
          </cell>
          <cell r="E249" t="str">
            <v>Depreciation- Hydraulic Lab</v>
          </cell>
          <cell r="H249">
            <v>0</v>
          </cell>
          <cell r="J249">
            <v>0</v>
          </cell>
        </row>
        <row r="250">
          <cell r="A250">
            <v>428060</v>
          </cell>
          <cell r="C250">
            <v>0</v>
          </cell>
          <cell r="D250">
            <v>428060</v>
          </cell>
          <cell r="E250" t="str">
            <v>Amortization- Intangible Asset</v>
          </cell>
          <cell r="H250">
            <v>0</v>
          </cell>
          <cell r="J250">
            <v>0</v>
          </cell>
        </row>
        <row r="251">
          <cell r="A251">
            <v>428070</v>
          </cell>
          <cell r="C251">
            <v>0</v>
          </cell>
          <cell r="D251">
            <v>428070</v>
          </cell>
          <cell r="E251" t="str">
            <v>Maintenance of Fire Systems</v>
          </cell>
          <cell r="H251">
            <v>0</v>
          </cell>
          <cell r="J251">
            <v>0</v>
          </cell>
        </row>
        <row r="252">
          <cell r="A252">
            <v>428080</v>
          </cell>
          <cell r="C252">
            <v>0</v>
          </cell>
          <cell r="D252">
            <v>428080</v>
          </cell>
          <cell r="E252" t="str">
            <v>Maintenance of site security systems</v>
          </cell>
          <cell r="H252">
            <v>0</v>
          </cell>
          <cell r="J252">
            <v>0</v>
          </cell>
        </row>
        <row r="253">
          <cell r="A253">
            <v>428081</v>
          </cell>
          <cell r="C253">
            <v>0</v>
          </cell>
          <cell r="D253">
            <v>428081</v>
          </cell>
          <cell r="E253" t="str">
            <v>Tanker Hire Costs</v>
          </cell>
          <cell r="H253">
            <v>0</v>
          </cell>
          <cell r="J253">
            <v>0</v>
          </cell>
        </row>
        <row r="254">
          <cell r="A254">
            <v>428090</v>
          </cell>
          <cell r="C254">
            <v>0</v>
          </cell>
          <cell r="D254">
            <v>428090</v>
          </cell>
          <cell r="E254" t="str">
            <v>Advertising Costs &amp; Sponsorship</v>
          </cell>
          <cell r="H254">
            <v>0</v>
          </cell>
          <cell r="J254">
            <v>0</v>
          </cell>
        </row>
        <row r="255">
          <cell r="A255">
            <v>428095</v>
          </cell>
          <cell r="C255">
            <v>0</v>
          </cell>
          <cell r="D255">
            <v>428095</v>
          </cell>
          <cell r="E255" t="str">
            <v>Licence Fee</v>
          </cell>
          <cell r="H255">
            <v>0</v>
          </cell>
          <cell r="J255">
            <v>0</v>
          </cell>
        </row>
        <row r="256">
          <cell r="A256">
            <v>428100</v>
          </cell>
          <cell r="C256">
            <v>0</v>
          </cell>
          <cell r="D256">
            <v>428100</v>
          </cell>
          <cell r="E256" t="str">
            <v>Refreshments</v>
          </cell>
          <cell r="H256">
            <v>0</v>
          </cell>
          <cell r="J256">
            <v>0</v>
          </cell>
        </row>
        <row r="257">
          <cell r="A257">
            <v>428110</v>
          </cell>
          <cell r="C257">
            <v>0</v>
          </cell>
          <cell r="D257">
            <v>428110</v>
          </cell>
          <cell r="E257" t="str">
            <v>Doubtful Debts Provision Expense</v>
          </cell>
          <cell r="H257">
            <v>0</v>
          </cell>
          <cell r="J257">
            <v>0</v>
          </cell>
        </row>
        <row r="258">
          <cell r="A258">
            <v>428130</v>
          </cell>
          <cell r="C258">
            <v>0</v>
          </cell>
          <cell r="D258">
            <v>428130</v>
          </cell>
          <cell r="E258" t="str">
            <v>Provision for Capital Spares</v>
          </cell>
          <cell r="H258">
            <v>0</v>
          </cell>
          <cell r="J258">
            <v>0</v>
          </cell>
        </row>
        <row r="259">
          <cell r="A259">
            <v>428140</v>
          </cell>
          <cell r="C259">
            <v>0</v>
          </cell>
          <cell r="D259">
            <v>428140</v>
          </cell>
          <cell r="E259" t="str">
            <v>Profit/Loss on Foreign Exchange</v>
          </cell>
          <cell r="H259">
            <v>0</v>
          </cell>
          <cell r="J259">
            <v>0</v>
          </cell>
        </row>
        <row r="260">
          <cell r="A260">
            <v>428150</v>
          </cell>
          <cell r="C260">
            <v>0</v>
          </cell>
          <cell r="D260">
            <v>428150</v>
          </cell>
          <cell r="E260" t="str">
            <v>Profit/Loss on Sale of Fixed Assets</v>
          </cell>
          <cell r="H260">
            <v>0</v>
          </cell>
          <cell r="J260">
            <v>0</v>
          </cell>
        </row>
        <row r="261">
          <cell r="A261">
            <v>428170</v>
          </cell>
          <cell r="C261">
            <v>0</v>
          </cell>
          <cell r="D261">
            <v>428170</v>
          </cell>
          <cell r="E261" t="str">
            <v>Miscellaneous Expenses</v>
          </cell>
          <cell r="H261">
            <v>0</v>
          </cell>
          <cell r="J261">
            <v>0</v>
          </cell>
        </row>
        <row r="262">
          <cell r="A262">
            <v>428190</v>
          </cell>
          <cell r="C262">
            <v>0</v>
          </cell>
          <cell r="D262">
            <v>428190</v>
          </cell>
          <cell r="E262" t="str">
            <v>Software Support Expenses</v>
          </cell>
          <cell r="H262">
            <v>0</v>
          </cell>
          <cell r="J262">
            <v>0</v>
          </cell>
        </row>
        <row r="263">
          <cell r="A263">
            <v>428200</v>
          </cell>
          <cell r="C263">
            <v>0</v>
          </cell>
          <cell r="D263">
            <v>428200</v>
          </cell>
          <cell r="E263" t="str">
            <v>Bank Charges</v>
          </cell>
          <cell r="H263">
            <v>0</v>
          </cell>
          <cell r="J263">
            <v>0</v>
          </cell>
        </row>
        <row r="264">
          <cell r="A264">
            <v>428220</v>
          </cell>
          <cell r="C264">
            <v>0</v>
          </cell>
          <cell r="D264">
            <v>428220</v>
          </cell>
          <cell r="E264" t="str">
            <v>Conference Fees</v>
          </cell>
          <cell r="H264">
            <v>0</v>
          </cell>
          <cell r="J264">
            <v>0</v>
          </cell>
        </row>
        <row r="265">
          <cell r="A265">
            <v>428230</v>
          </cell>
          <cell r="C265">
            <v>0</v>
          </cell>
          <cell r="D265">
            <v>428230</v>
          </cell>
          <cell r="E265" t="str">
            <v>Leased Line EXE</v>
          </cell>
          <cell r="H265">
            <v>0</v>
          </cell>
          <cell r="J265">
            <v>0</v>
          </cell>
        </row>
        <row r="266">
          <cell r="A266">
            <v>428240</v>
          </cell>
          <cell r="C266">
            <v>0</v>
          </cell>
          <cell r="D266">
            <v>428240</v>
          </cell>
          <cell r="E266" t="str">
            <v>Dalma Expenses</v>
          </cell>
          <cell r="H266">
            <v>0</v>
          </cell>
          <cell r="J266">
            <v>0</v>
          </cell>
        </row>
        <row r="268">
          <cell r="B268">
            <v>0</v>
          </cell>
          <cell r="C268">
            <v>0</v>
          </cell>
          <cell r="E268" t="str">
            <v>Total of General Overhead Expenses</v>
          </cell>
          <cell r="F268">
            <v>0</v>
          </cell>
          <cell r="G268">
            <v>0</v>
          </cell>
          <cell r="H268">
            <v>0</v>
          </cell>
          <cell r="I268">
            <v>0</v>
          </cell>
          <cell r="J268">
            <v>0</v>
          </cell>
        </row>
        <row r="270">
          <cell r="A270">
            <v>429000</v>
          </cell>
          <cell r="D270">
            <v>429000</v>
          </cell>
          <cell r="E270" t="str">
            <v>Interest</v>
          </cell>
        </row>
        <row r="271">
          <cell r="A271">
            <v>429010</v>
          </cell>
          <cell r="C271">
            <v>0</v>
          </cell>
          <cell r="D271">
            <v>429010</v>
          </cell>
          <cell r="E271" t="str">
            <v>Interest Paid and Payable</v>
          </cell>
          <cell r="H271">
            <v>0</v>
          </cell>
          <cell r="J271">
            <v>0</v>
          </cell>
        </row>
        <row r="273">
          <cell r="B273">
            <v>0</v>
          </cell>
          <cell r="C273">
            <v>0</v>
          </cell>
          <cell r="E273" t="str">
            <v>Total of Interest Expenses</v>
          </cell>
          <cell r="F273">
            <v>0</v>
          </cell>
          <cell r="G273">
            <v>0</v>
          </cell>
          <cell r="H273">
            <v>0</v>
          </cell>
          <cell r="I273">
            <v>0</v>
          </cell>
          <cell r="J273">
            <v>0</v>
          </cell>
        </row>
        <row r="275">
          <cell r="A275">
            <v>430000</v>
          </cell>
          <cell r="D275">
            <v>430000</v>
          </cell>
          <cell r="E275" t="str">
            <v>Research &amp; Development</v>
          </cell>
        </row>
        <row r="276">
          <cell r="A276">
            <v>430010</v>
          </cell>
          <cell r="C276">
            <v>0</v>
          </cell>
          <cell r="D276">
            <v>430010</v>
          </cell>
          <cell r="E276" t="str">
            <v>Research &amp; Development Expenses</v>
          </cell>
          <cell r="H276">
            <v>0</v>
          </cell>
          <cell r="J276">
            <v>0</v>
          </cell>
        </row>
        <row r="277">
          <cell r="A277">
            <v>430020</v>
          </cell>
          <cell r="C277">
            <v>0</v>
          </cell>
          <cell r="D277">
            <v>430020</v>
          </cell>
          <cell r="E277" t="str">
            <v>Amortisation of capitalised R &amp; D</v>
          </cell>
          <cell r="H277">
            <v>0</v>
          </cell>
          <cell r="J277">
            <v>0</v>
          </cell>
        </row>
        <row r="279">
          <cell r="B279">
            <v>0</v>
          </cell>
          <cell r="C279">
            <v>0</v>
          </cell>
          <cell r="E279" t="str">
            <v>Total of Research &amp; Development</v>
          </cell>
          <cell r="F279">
            <v>0</v>
          </cell>
          <cell r="G279">
            <v>0</v>
          </cell>
          <cell r="H279">
            <v>0</v>
          </cell>
          <cell r="I279">
            <v>0</v>
          </cell>
          <cell r="J279">
            <v>0</v>
          </cell>
        </row>
        <row r="281">
          <cell r="B281">
            <v>0</v>
          </cell>
          <cell r="C281">
            <v>165726000</v>
          </cell>
          <cell r="E281" t="str">
            <v>Total Operating Expenses</v>
          </cell>
          <cell r="F281">
            <v>0</v>
          </cell>
          <cell r="G281">
            <v>0</v>
          </cell>
          <cell r="H281">
            <v>0</v>
          </cell>
          <cell r="I281">
            <v>0</v>
          </cell>
          <cell r="J281">
            <v>0</v>
          </cell>
        </row>
        <row r="282">
          <cell r="D282" t="str">
            <v>Capital Expenditure</v>
          </cell>
        </row>
        <row r="283">
          <cell r="E283" t="str">
            <v>Fixed Assets</v>
          </cell>
        </row>
        <row r="284">
          <cell r="A284">
            <v>111000</v>
          </cell>
          <cell r="D284">
            <v>111000</v>
          </cell>
          <cell r="E284" t="str">
            <v>Plant &amp; Equipment</v>
          </cell>
        </row>
        <row r="285">
          <cell r="A285">
            <v>111010</v>
          </cell>
          <cell r="C285">
            <v>0</v>
          </cell>
          <cell r="D285">
            <v>111010</v>
          </cell>
          <cell r="E285" t="str">
            <v>Boilers  cost or GPV</v>
          </cell>
          <cell r="H285">
            <v>0</v>
          </cell>
          <cell r="J285">
            <v>0</v>
          </cell>
        </row>
        <row r="286">
          <cell r="A286">
            <v>111020</v>
          </cell>
          <cell r="C286">
            <v>1257000</v>
          </cell>
          <cell r="D286">
            <v>111020</v>
          </cell>
          <cell r="E286" t="str">
            <v>Turbine &amp; Generator  cost or G</v>
          </cell>
          <cell r="H286">
            <v>0</v>
          </cell>
          <cell r="J286">
            <v>0</v>
          </cell>
        </row>
        <row r="287">
          <cell r="A287">
            <v>111030</v>
          </cell>
          <cell r="C287">
            <v>0</v>
          </cell>
          <cell r="D287">
            <v>111030</v>
          </cell>
          <cell r="E287" t="str">
            <v>Distiller  cost or GPV</v>
          </cell>
          <cell r="H287">
            <v>0</v>
          </cell>
          <cell r="J287">
            <v>0</v>
          </cell>
        </row>
        <row r="288">
          <cell r="A288">
            <v>111040</v>
          </cell>
          <cell r="C288">
            <v>0</v>
          </cell>
          <cell r="D288">
            <v>111040</v>
          </cell>
          <cell r="E288" t="str">
            <v>HV System  cost or GPV</v>
          </cell>
          <cell r="H288">
            <v>0</v>
          </cell>
          <cell r="J288">
            <v>0</v>
          </cell>
        </row>
        <row r="289">
          <cell r="A289">
            <v>111041</v>
          </cell>
          <cell r="C289">
            <v>0</v>
          </cell>
          <cell r="D289">
            <v>111041</v>
          </cell>
          <cell r="E289" t="str">
            <v>33KV Systems - cost or GPV</v>
          </cell>
          <cell r="H289">
            <v>0</v>
          </cell>
          <cell r="J289">
            <v>0</v>
          </cell>
        </row>
        <row r="290">
          <cell r="A290">
            <v>111042</v>
          </cell>
          <cell r="C290">
            <v>0</v>
          </cell>
          <cell r="D290">
            <v>111042</v>
          </cell>
          <cell r="E290" t="str">
            <v>132 KV Systems - cost or GPV</v>
          </cell>
          <cell r="H290">
            <v>0</v>
          </cell>
          <cell r="J290">
            <v>0</v>
          </cell>
        </row>
        <row r="291">
          <cell r="A291">
            <v>111043</v>
          </cell>
          <cell r="C291">
            <v>0</v>
          </cell>
          <cell r="D291">
            <v>111043</v>
          </cell>
          <cell r="E291" t="str">
            <v>220 KV Systems  cost or GPV</v>
          </cell>
          <cell r="H291">
            <v>0</v>
          </cell>
          <cell r="J291">
            <v>0</v>
          </cell>
        </row>
        <row r="292">
          <cell r="A292">
            <v>111044</v>
          </cell>
          <cell r="C292">
            <v>0</v>
          </cell>
          <cell r="D292">
            <v>111044</v>
          </cell>
          <cell r="E292" t="str">
            <v>400 KV Systems  cost or GPV</v>
          </cell>
          <cell r="H292">
            <v>0</v>
          </cell>
          <cell r="J292">
            <v>0</v>
          </cell>
        </row>
        <row r="293">
          <cell r="A293">
            <v>111050</v>
          </cell>
          <cell r="C293">
            <v>0</v>
          </cell>
          <cell r="D293">
            <v>111050</v>
          </cell>
          <cell r="E293" t="str">
            <v>LV System  cost or GPV</v>
          </cell>
          <cell r="H293">
            <v>0</v>
          </cell>
          <cell r="J293">
            <v>0</v>
          </cell>
        </row>
        <row r="294">
          <cell r="A294">
            <v>111051</v>
          </cell>
          <cell r="C294">
            <v>0</v>
          </cell>
          <cell r="D294">
            <v>111051</v>
          </cell>
          <cell r="E294" t="str">
            <v>11KV Systems - cost or GPV</v>
          </cell>
          <cell r="H294">
            <v>0</v>
          </cell>
          <cell r="J294">
            <v>0</v>
          </cell>
        </row>
        <row r="295">
          <cell r="A295">
            <v>111052</v>
          </cell>
          <cell r="C295">
            <v>0</v>
          </cell>
          <cell r="D295">
            <v>111052</v>
          </cell>
          <cell r="E295" t="str">
            <v>380v Systems - cost or GPV</v>
          </cell>
          <cell r="H295">
            <v>0</v>
          </cell>
          <cell r="J295">
            <v>0</v>
          </cell>
        </row>
        <row r="296">
          <cell r="A296">
            <v>111053</v>
          </cell>
          <cell r="C296">
            <v>0</v>
          </cell>
          <cell r="D296">
            <v>111053</v>
          </cell>
          <cell r="E296" t="str">
            <v>220v Systems  cost or GPV</v>
          </cell>
          <cell r="H296">
            <v>0</v>
          </cell>
          <cell r="J296">
            <v>0</v>
          </cell>
        </row>
        <row r="297">
          <cell r="A297">
            <v>111060</v>
          </cell>
          <cell r="C297">
            <v>0</v>
          </cell>
          <cell r="D297">
            <v>111060</v>
          </cell>
          <cell r="E297" t="str">
            <v>Sea Water Pumping Station  cos</v>
          </cell>
          <cell r="H297">
            <v>0</v>
          </cell>
          <cell r="J297">
            <v>0</v>
          </cell>
        </row>
        <row r="298">
          <cell r="A298">
            <v>111070</v>
          </cell>
          <cell r="C298">
            <v>0</v>
          </cell>
          <cell r="D298">
            <v>111070</v>
          </cell>
          <cell r="E298" t="str">
            <v>Crude Oil System  cost or GPV</v>
          </cell>
          <cell r="H298">
            <v>0</v>
          </cell>
          <cell r="J298">
            <v>0</v>
          </cell>
        </row>
        <row r="299">
          <cell r="A299">
            <v>111080</v>
          </cell>
          <cell r="C299">
            <v>0</v>
          </cell>
          <cell r="D299">
            <v>111080</v>
          </cell>
          <cell r="E299" t="str">
            <v>Gas Oil System  cost or GPV</v>
          </cell>
          <cell r="H299">
            <v>0</v>
          </cell>
          <cell r="J299">
            <v>0</v>
          </cell>
        </row>
        <row r="300">
          <cell r="A300">
            <v>111090</v>
          </cell>
          <cell r="C300">
            <v>0</v>
          </cell>
          <cell r="D300">
            <v>111090</v>
          </cell>
          <cell r="E300" t="str">
            <v>Fuel Oil System  cost or GPV</v>
          </cell>
          <cell r="H300">
            <v>0</v>
          </cell>
          <cell r="J300">
            <v>0</v>
          </cell>
        </row>
        <row r="301">
          <cell r="A301">
            <v>111100</v>
          </cell>
          <cell r="C301">
            <v>0</v>
          </cell>
          <cell r="D301">
            <v>111100</v>
          </cell>
          <cell r="E301" t="str">
            <v>Fuel Gas System  cost or GPV</v>
          </cell>
          <cell r="H301">
            <v>0</v>
          </cell>
          <cell r="J301">
            <v>0</v>
          </cell>
        </row>
        <row r="302">
          <cell r="A302">
            <v>111110</v>
          </cell>
          <cell r="C302">
            <v>0</v>
          </cell>
          <cell r="D302">
            <v>111110</v>
          </cell>
          <cell r="E302" t="str">
            <v>Diesel Oil System  cost or GPV</v>
          </cell>
          <cell r="H302">
            <v>0</v>
          </cell>
          <cell r="J302">
            <v>0</v>
          </cell>
        </row>
        <row r="303">
          <cell r="A303">
            <v>111120</v>
          </cell>
          <cell r="C303">
            <v>0</v>
          </cell>
          <cell r="D303">
            <v>111120</v>
          </cell>
          <cell r="E303" t="str">
            <v>Town Water Storage Tanks  cost</v>
          </cell>
          <cell r="H303">
            <v>0</v>
          </cell>
          <cell r="J303">
            <v>0</v>
          </cell>
        </row>
        <row r="304">
          <cell r="A304">
            <v>111130</v>
          </cell>
          <cell r="C304">
            <v>0</v>
          </cell>
          <cell r="D304">
            <v>111130</v>
          </cell>
          <cell r="E304" t="str">
            <v>Water Treatment System  cost o</v>
          </cell>
          <cell r="H304">
            <v>0</v>
          </cell>
          <cell r="J304">
            <v>0</v>
          </cell>
        </row>
        <row r="305">
          <cell r="A305">
            <v>111140</v>
          </cell>
          <cell r="C305">
            <v>0</v>
          </cell>
          <cell r="D305">
            <v>111140</v>
          </cell>
          <cell r="E305" t="str">
            <v>Diesel Generators  cost or GPV</v>
          </cell>
          <cell r="H305">
            <v>0</v>
          </cell>
          <cell r="J305">
            <v>0</v>
          </cell>
        </row>
        <row r="306">
          <cell r="A306">
            <v>111150</v>
          </cell>
          <cell r="C306">
            <v>0</v>
          </cell>
          <cell r="D306">
            <v>111150</v>
          </cell>
          <cell r="E306" t="str">
            <v>Compressed Air Station  cost o</v>
          </cell>
          <cell r="H306">
            <v>0</v>
          </cell>
          <cell r="J306">
            <v>0</v>
          </cell>
        </row>
        <row r="307">
          <cell r="A307">
            <v>111160</v>
          </cell>
          <cell r="C307">
            <v>0</v>
          </cell>
          <cell r="D307">
            <v>111160</v>
          </cell>
          <cell r="E307" t="str">
            <v>Remineralisation &amp; CO2 Plant -</v>
          </cell>
          <cell r="H307">
            <v>0</v>
          </cell>
          <cell r="J307">
            <v>0</v>
          </cell>
        </row>
        <row r="308">
          <cell r="A308">
            <v>111170</v>
          </cell>
          <cell r="C308">
            <v>0</v>
          </cell>
          <cell r="D308">
            <v>111170</v>
          </cell>
          <cell r="E308" t="str">
            <v>Chlorination Plant  cost or GP</v>
          </cell>
          <cell r="H308">
            <v>0</v>
          </cell>
          <cell r="J308">
            <v>0</v>
          </cell>
        </row>
        <row r="309">
          <cell r="A309">
            <v>111180</v>
          </cell>
          <cell r="C309">
            <v>0</v>
          </cell>
          <cell r="D309">
            <v>111180</v>
          </cell>
          <cell r="E309" t="str">
            <v>Outfall System  cost or GPV</v>
          </cell>
          <cell r="H309">
            <v>0</v>
          </cell>
          <cell r="J309">
            <v>0</v>
          </cell>
        </row>
        <row r="310">
          <cell r="A310">
            <v>111190</v>
          </cell>
          <cell r="C310">
            <v>1625000</v>
          </cell>
          <cell r="D310">
            <v>111190</v>
          </cell>
          <cell r="E310" t="str">
            <v>Tools  cost or GPV</v>
          </cell>
          <cell r="H310">
            <v>0</v>
          </cell>
          <cell r="J310">
            <v>0</v>
          </cell>
        </row>
        <row r="311">
          <cell r="A311">
            <v>111200</v>
          </cell>
          <cell r="C311">
            <v>342000</v>
          </cell>
          <cell r="D311">
            <v>111200</v>
          </cell>
          <cell r="E311" t="str">
            <v>Mobile Plant &amp; Equipment  cost</v>
          </cell>
          <cell r="H311">
            <v>0</v>
          </cell>
          <cell r="J311">
            <v>0</v>
          </cell>
        </row>
        <row r="312">
          <cell r="A312">
            <v>111210</v>
          </cell>
          <cell r="C312">
            <v>200000</v>
          </cell>
          <cell r="D312">
            <v>111210</v>
          </cell>
          <cell r="E312" t="str">
            <v>Meters cost or GPV</v>
          </cell>
          <cell r="H312">
            <v>0</v>
          </cell>
          <cell r="J312">
            <v>0</v>
          </cell>
        </row>
        <row r="313">
          <cell r="A313">
            <v>111400</v>
          </cell>
          <cell r="C313">
            <v>0</v>
          </cell>
          <cell r="D313">
            <v>111400</v>
          </cell>
          <cell r="E313" t="str">
            <v>Power Transmission Facilities</v>
          </cell>
          <cell r="H313">
            <v>0</v>
          </cell>
          <cell r="J313">
            <v>0</v>
          </cell>
        </row>
        <row r="314">
          <cell r="A314">
            <v>111410</v>
          </cell>
          <cell r="C314">
            <v>0</v>
          </cell>
          <cell r="D314">
            <v>111410</v>
          </cell>
          <cell r="E314" t="str">
            <v>Substations  cost or GPV</v>
          </cell>
          <cell r="H314">
            <v>0</v>
          </cell>
          <cell r="J314">
            <v>0</v>
          </cell>
        </row>
        <row r="315">
          <cell r="A315">
            <v>111411</v>
          </cell>
          <cell r="C315">
            <v>0</v>
          </cell>
          <cell r="D315">
            <v>111411</v>
          </cell>
          <cell r="E315" t="str">
            <v>400 KV substation - cost or GP</v>
          </cell>
          <cell r="H315">
            <v>0</v>
          </cell>
          <cell r="J315">
            <v>0</v>
          </cell>
        </row>
        <row r="316">
          <cell r="A316">
            <v>111412</v>
          </cell>
          <cell r="C316">
            <v>0</v>
          </cell>
          <cell r="D316">
            <v>111412</v>
          </cell>
          <cell r="E316" t="str">
            <v>220 KV substation  cost or GPV</v>
          </cell>
          <cell r="H316">
            <v>0</v>
          </cell>
          <cell r="J316">
            <v>0</v>
          </cell>
        </row>
        <row r="317">
          <cell r="A317">
            <v>111413</v>
          </cell>
          <cell r="C317">
            <v>0</v>
          </cell>
          <cell r="D317">
            <v>111413</v>
          </cell>
          <cell r="E317" t="str">
            <v>132 KV substation  cost or GPV</v>
          </cell>
          <cell r="H317">
            <v>0</v>
          </cell>
          <cell r="J317">
            <v>0</v>
          </cell>
        </row>
        <row r="318">
          <cell r="A318">
            <v>111420</v>
          </cell>
          <cell r="C318">
            <v>0</v>
          </cell>
          <cell r="D318">
            <v>111420</v>
          </cell>
          <cell r="E318" t="str">
            <v>OHL  cost or GPV</v>
          </cell>
          <cell r="H318">
            <v>0</v>
          </cell>
          <cell r="J318">
            <v>0</v>
          </cell>
        </row>
        <row r="319">
          <cell r="A319">
            <v>111421</v>
          </cell>
          <cell r="C319">
            <v>0</v>
          </cell>
          <cell r="D319">
            <v>111421</v>
          </cell>
          <cell r="E319" t="str">
            <v>400 KV OHL  cost or GPV</v>
          </cell>
          <cell r="H319">
            <v>0</v>
          </cell>
          <cell r="J319">
            <v>0</v>
          </cell>
        </row>
        <row r="320">
          <cell r="A320">
            <v>111422</v>
          </cell>
          <cell r="C320">
            <v>0</v>
          </cell>
          <cell r="D320">
            <v>111422</v>
          </cell>
          <cell r="E320" t="str">
            <v>220 KV OHL  cost or GPV</v>
          </cell>
          <cell r="H320">
            <v>0</v>
          </cell>
          <cell r="J320">
            <v>0</v>
          </cell>
        </row>
        <row r="321">
          <cell r="A321">
            <v>111423</v>
          </cell>
          <cell r="C321">
            <v>0</v>
          </cell>
          <cell r="D321">
            <v>111423</v>
          </cell>
          <cell r="E321" t="str">
            <v>132 KV OHL  cost or GPV</v>
          </cell>
          <cell r="H321">
            <v>0</v>
          </cell>
          <cell r="J321">
            <v>0</v>
          </cell>
        </row>
        <row r="322">
          <cell r="A322">
            <v>111430</v>
          </cell>
          <cell r="C322">
            <v>0</v>
          </cell>
          <cell r="D322">
            <v>111430</v>
          </cell>
          <cell r="E322" t="str">
            <v>U/G Cables  cost or GPV</v>
          </cell>
          <cell r="H322">
            <v>0</v>
          </cell>
          <cell r="J322">
            <v>0</v>
          </cell>
        </row>
        <row r="323">
          <cell r="A323">
            <v>111431</v>
          </cell>
          <cell r="C323">
            <v>0</v>
          </cell>
          <cell r="D323">
            <v>111431</v>
          </cell>
          <cell r="E323" t="str">
            <v>U/G Cables 132 KV Oilfields  c</v>
          </cell>
          <cell r="H323">
            <v>0</v>
          </cell>
          <cell r="J323">
            <v>0</v>
          </cell>
        </row>
        <row r="324">
          <cell r="A324">
            <v>111432</v>
          </cell>
          <cell r="C324">
            <v>0</v>
          </cell>
          <cell r="D324">
            <v>111432</v>
          </cell>
          <cell r="E324" t="str">
            <v>U/G Cables 132 KV XLBE  cost o</v>
          </cell>
          <cell r="H324">
            <v>0</v>
          </cell>
          <cell r="J324">
            <v>0</v>
          </cell>
        </row>
        <row r="325">
          <cell r="A325">
            <v>111433</v>
          </cell>
          <cell r="C325">
            <v>0</v>
          </cell>
          <cell r="D325">
            <v>111433</v>
          </cell>
          <cell r="E325" t="str">
            <v>U/G Cables 220 KV - cost or GP</v>
          </cell>
          <cell r="H325">
            <v>0</v>
          </cell>
          <cell r="J325">
            <v>0</v>
          </cell>
        </row>
        <row r="326">
          <cell r="A326">
            <v>111500</v>
          </cell>
          <cell r="C326">
            <v>0</v>
          </cell>
          <cell r="D326">
            <v>111500</v>
          </cell>
          <cell r="E326" t="str">
            <v>Water Transmission Facilities</v>
          </cell>
          <cell r="H326">
            <v>0</v>
          </cell>
          <cell r="J326">
            <v>0</v>
          </cell>
        </row>
        <row r="327">
          <cell r="A327">
            <v>111510</v>
          </cell>
          <cell r="C327">
            <v>0</v>
          </cell>
          <cell r="D327">
            <v>111510</v>
          </cell>
          <cell r="E327" t="str">
            <v>Pumping stations  cost or GPV</v>
          </cell>
          <cell r="H327">
            <v>0</v>
          </cell>
          <cell r="J327">
            <v>0</v>
          </cell>
        </row>
        <row r="328">
          <cell r="A328">
            <v>111511</v>
          </cell>
          <cell r="C328">
            <v>811000</v>
          </cell>
          <cell r="D328">
            <v>111511</v>
          </cell>
          <cell r="E328" t="str">
            <v>Pumping stations elec/mechl -</v>
          </cell>
          <cell r="H328">
            <v>0</v>
          </cell>
          <cell r="J328">
            <v>0</v>
          </cell>
        </row>
        <row r="329">
          <cell r="A329">
            <v>111512</v>
          </cell>
          <cell r="C329">
            <v>0</v>
          </cell>
          <cell r="D329">
            <v>111512</v>
          </cell>
          <cell r="E329" t="str">
            <v>Pumping stations civil - cost</v>
          </cell>
          <cell r="H329">
            <v>0</v>
          </cell>
          <cell r="J329">
            <v>0</v>
          </cell>
        </row>
        <row r="330">
          <cell r="A330">
            <v>111520</v>
          </cell>
          <cell r="C330">
            <v>0</v>
          </cell>
          <cell r="D330">
            <v>111520</v>
          </cell>
          <cell r="E330" t="str">
            <v>Pipelines  cost or GPV</v>
          </cell>
          <cell r="H330">
            <v>0</v>
          </cell>
          <cell r="J330">
            <v>0</v>
          </cell>
        </row>
        <row r="331">
          <cell r="A331">
            <v>111521</v>
          </cell>
          <cell r="C331">
            <v>0</v>
          </cell>
          <cell r="D331">
            <v>111521</v>
          </cell>
          <cell r="E331" t="str">
            <v>1200CS Pipelines - cost or GPV</v>
          </cell>
          <cell r="H331">
            <v>0</v>
          </cell>
          <cell r="J331">
            <v>0</v>
          </cell>
        </row>
        <row r="332">
          <cell r="A332">
            <v>111522</v>
          </cell>
          <cell r="C332">
            <v>1429000</v>
          </cell>
          <cell r="D332">
            <v>111522</v>
          </cell>
          <cell r="E332" t="str">
            <v>1200DI Pipelines - cost or GPV</v>
          </cell>
          <cell r="H332">
            <v>0</v>
          </cell>
          <cell r="J332">
            <v>0</v>
          </cell>
        </row>
        <row r="333">
          <cell r="A333">
            <v>111523</v>
          </cell>
          <cell r="C333">
            <v>0</v>
          </cell>
          <cell r="D333">
            <v>111523</v>
          </cell>
          <cell r="E333" t="str">
            <v>900CS Pipelines - cost or GPV</v>
          </cell>
          <cell r="H333">
            <v>0</v>
          </cell>
          <cell r="J333">
            <v>0</v>
          </cell>
        </row>
        <row r="334">
          <cell r="A334">
            <v>111524</v>
          </cell>
          <cell r="C334">
            <v>0</v>
          </cell>
          <cell r="D334">
            <v>111524</v>
          </cell>
          <cell r="E334" t="str">
            <v>800GRP Pipelines - cost or GPV</v>
          </cell>
          <cell r="H334">
            <v>0</v>
          </cell>
          <cell r="J334">
            <v>0</v>
          </cell>
        </row>
        <row r="335">
          <cell r="A335">
            <v>111525</v>
          </cell>
          <cell r="C335">
            <v>0</v>
          </cell>
          <cell r="D335">
            <v>111525</v>
          </cell>
          <cell r="E335" t="str">
            <v>600DI Pipelines - cost or GPV</v>
          </cell>
          <cell r="H335">
            <v>0</v>
          </cell>
          <cell r="J335">
            <v>0</v>
          </cell>
        </row>
        <row r="336">
          <cell r="A336">
            <v>111526</v>
          </cell>
          <cell r="C336">
            <v>0</v>
          </cell>
          <cell r="D336">
            <v>111526</v>
          </cell>
          <cell r="E336" t="str">
            <v>Capitalised valves  cost or GP</v>
          </cell>
          <cell r="H336">
            <v>0</v>
          </cell>
          <cell r="J336">
            <v>0</v>
          </cell>
        </row>
        <row r="337">
          <cell r="A337">
            <v>111600</v>
          </cell>
          <cell r="C337">
            <v>0</v>
          </cell>
          <cell r="D337">
            <v>111600</v>
          </cell>
          <cell r="E337" t="str">
            <v>Network Management Facilities</v>
          </cell>
          <cell r="H337">
            <v>0</v>
          </cell>
          <cell r="J337">
            <v>0</v>
          </cell>
        </row>
        <row r="338">
          <cell r="A338">
            <v>111610</v>
          </cell>
          <cell r="C338">
            <v>0</v>
          </cell>
          <cell r="D338">
            <v>111610</v>
          </cell>
          <cell r="E338" t="str">
            <v>Network Management - cost or G</v>
          </cell>
          <cell r="H338">
            <v>0</v>
          </cell>
          <cell r="J338">
            <v>0</v>
          </cell>
        </row>
        <row r="339">
          <cell r="A339">
            <v>111611</v>
          </cell>
          <cell r="C339">
            <v>0</v>
          </cell>
          <cell r="D339">
            <v>111611</v>
          </cell>
          <cell r="E339" t="str">
            <v>Network Control Centre - cost</v>
          </cell>
          <cell r="H339">
            <v>0</v>
          </cell>
          <cell r="J339">
            <v>0</v>
          </cell>
        </row>
        <row r="340">
          <cell r="A340">
            <v>111612</v>
          </cell>
          <cell r="C340">
            <v>0</v>
          </cell>
          <cell r="D340">
            <v>111612</v>
          </cell>
          <cell r="E340" t="str">
            <v>Telecommunications System  cos</v>
          </cell>
          <cell r="H340">
            <v>0</v>
          </cell>
          <cell r="J340">
            <v>0</v>
          </cell>
        </row>
        <row r="341">
          <cell r="A341">
            <v>111613</v>
          </cell>
          <cell r="C341">
            <v>0</v>
          </cell>
          <cell r="D341">
            <v>111613</v>
          </cell>
          <cell r="E341" t="str">
            <v>Telecontrol System  cost or GP</v>
          </cell>
          <cell r="H341">
            <v>0</v>
          </cell>
          <cell r="J341">
            <v>0</v>
          </cell>
        </row>
        <row r="342">
          <cell r="A342">
            <v>111710</v>
          </cell>
          <cell r="C342">
            <v>0</v>
          </cell>
          <cell r="D342">
            <v>111710</v>
          </cell>
          <cell r="E342" t="str">
            <v>Plant Spares</v>
          </cell>
          <cell r="H342">
            <v>0</v>
          </cell>
          <cell r="J342">
            <v>0</v>
          </cell>
        </row>
        <row r="343">
          <cell r="A343">
            <v>111711</v>
          </cell>
          <cell r="C343">
            <v>0</v>
          </cell>
          <cell r="D343">
            <v>111711</v>
          </cell>
          <cell r="E343" t="str">
            <v>Plant Spares  cost</v>
          </cell>
          <cell r="H343">
            <v>0</v>
          </cell>
          <cell r="J343">
            <v>0</v>
          </cell>
        </row>
        <row r="344">
          <cell r="A344">
            <v>111712</v>
          </cell>
          <cell r="C344">
            <v>0</v>
          </cell>
          <cell r="D344">
            <v>111712</v>
          </cell>
          <cell r="E344" t="str">
            <v>Provision for Obsolete Plant S</v>
          </cell>
          <cell r="H344">
            <v>0</v>
          </cell>
          <cell r="J344">
            <v>0</v>
          </cell>
        </row>
        <row r="345">
          <cell r="A345">
            <v>111713</v>
          </cell>
          <cell r="C345">
            <v>0</v>
          </cell>
          <cell r="D345">
            <v>111713</v>
          </cell>
          <cell r="E345" t="str">
            <v>Provision for Damaged Plant Sp</v>
          </cell>
          <cell r="H345">
            <v>0</v>
          </cell>
          <cell r="J345">
            <v>0</v>
          </cell>
        </row>
        <row r="346">
          <cell r="A346">
            <v>111714</v>
          </cell>
          <cell r="C346">
            <v>0</v>
          </cell>
          <cell r="D346">
            <v>111714</v>
          </cell>
          <cell r="E346" t="str">
            <v>Provision for Plant Spares no</v>
          </cell>
          <cell r="H346">
            <v>0</v>
          </cell>
          <cell r="J346">
            <v>0</v>
          </cell>
        </row>
        <row r="347">
          <cell r="A347">
            <v>111715</v>
          </cell>
          <cell r="C347">
            <v>0</v>
          </cell>
          <cell r="D347">
            <v>111715</v>
          </cell>
          <cell r="E347" t="str">
            <v>General Provision for Plant Sp</v>
          </cell>
          <cell r="H347">
            <v>0</v>
          </cell>
          <cell r="J347">
            <v>0</v>
          </cell>
        </row>
        <row r="349">
          <cell r="B349">
            <v>0</v>
          </cell>
          <cell r="C349">
            <v>5664000</v>
          </cell>
          <cell r="E349" t="str">
            <v>Total For Plant &amp; Equipment</v>
          </cell>
          <cell r="F349">
            <v>0</v>
          </cell>
          <cell r="G349">
            <v>0</v>
          </cell>
          <cell r="H349">
            <v>0</v>
          </cell>
          <cell r="I349">
            <v>0</v>
          </cell>
          <cell r="J349">
            <v>0</v>
          </cell>
        </row>
        <row r="351">
          <cell r="A351">
            <v>112000</v>
          </cell>
          <cell r="D351">
            <v>112000</v>
          </cell>
          <cell r="E351" t="str">
            <v>Land and Buildings  cost or GP</v>
          </cell>
        </row>
        <row r="352">
          <cell r="A352">
            <v>112010</v>
          </cell>
          <cell r="C352">
            <v>0</v>
          </cell>
          <cell r="D352">
            <v>112010</v>
          </cell>
          <cell r="E352" t="str">
            <v>Leasehold Land  cost or GPV</v>
          </cell>
          <cell r="H352">
            <v>0</v>
          </cell>
          <cell r="J352">
            <v>0</v>
          </cell>
        </row>
        <row r="353">
          <cell r="A353">
            <v>112020</v>
          </cell>
          <cell r="C353">
            <v>3040000</v>
          </cell>
          <cell r="D353">
            <v>112020</v>
          </cell>
          <cell r="E353" t="str">
            <v>Process buildings  cost or GPV</v>
          </cell>
          <cell r="H353">
            <v>0</v>
          </cell>
          <cell r="J353">
            <v>0</v>
          </cell>
        </row>
        <row r="354">
          <cell r="A354">
            <v>112030</v>
          </cell>
          <cell r="C354">
            <v>1340000</v>
          </cell>
          <cell r="D354">
            <v>112030</v>
          </cell>
          <cell r="E354" t="str">
            <v>Non-Process buildings  cost or</v>
          </cell>
          <cell r="H354">
            <v>0</v>
          </cell>
          <cell r="J354">
            <v>0</v>
          </cell>
        </row>
        <row r="356">
          <cell r="B356">
            <v>0</v>
          </cell>
          <cell r="C356">
            <v>4380000</v>
          </cell>
          <cell r="E356" t="str">
            <v>Total for Land &amp; Building</v>
          </cell>
          <cell r="F356">
            <v>0</v>
          </cell>
          <cell r="G356">
            <v>0</v>
          </cell>
          <cell r="H356">
            <v>0</v>
          </cell>
          <cell r="I356">
            <v>0</v>
          </cell>
          <cell r="J356">
            <v>0</v>
          </cell>
        </row>
        <row r="358">
          <cell r="A358">
            <v>113000</v>
          </cell>
          <cell r="D358">
            <v>113000</v>
          </cell>
          <cell r="E358" t="str">
            <v>Motor Vehicles  cost or GPV</v>
          </cell>
        </row>
        <row r="359">
          <cell r="A359">
            <v>113010</v>
          </cell>
          <cell r="C359">
            <v>3763000</v>
          </cell>
          <cell r="D359">
            <v>113010</v>
          </cell>
          <cell r="E359" t="str">
            <v>Passenger Vehicles  cost or GP</v>
          </cell>
          <cell r="H359">
            <v>0</v>
          </cell>
          <cell r="J359">
            <v>0</v>
          </cell>
        </row>
        <row r="360">
          <cell r="A360">
            <v>113020</v>
          </cell>
          <cell r="C360">
            <v>0</v>
          </cell>
          <cell r="D360">
            <v>113020</v>
          </cell>
          <cell r="E360" t="str">
            <v>Commercial Vehicles  cost or G</v>
          </cell>
          <cell r="H360">
            <v>0</v>
          </cell>
          <cell r="J360">
            <v>0</v>
          </cell>
        </row>
        <row r="362">
          <cell r="B362">
            <v>0</v>
          </cell>
          <cell r="C362">
            <v>3763000</v>
          </cell>
          <cell r="E362" t="str">
            <v>Total For Motor Vehicles</v>
          </cell>
          <cell r="F362">
            <v>0</v>
          </cell>
          <cell r="G362">
            <v>0</v>
          </cell>
          <cell r="H362">
            <v>0</v>
          </cell>
          <cell r="I362">
            <v>0</v>
          </cell>
          <cell r="J362">
            <v>0</v>
          </cell>
        </row>
        <row r="364">
          <cell r="A364">
            <v>114000</v>
          </cell>
          <cell r="D364">
            <v>114000</v>
          </cell>
          <cell r="E364" t="str">
            <v>IT and Comms  cost or GPV</v>
          </cell>
        </row>
        <row r="365">
          <cell r="A365">
            <v>114010</v>
          </cell>
          <cell r="C365">
            <v>1971700</v>
          </cell>
          <cell r="D365">
            <v>114010</v>
          </cell>
          <cell r="E365" t="str">
            <v>Computer Equipt  cost or GPV</v>
          </cell>
          <cell r="H365">
            <v>0</v>
          </cell>
          <cell r="J365">
            <v>0</v>
          </cell>
        </row>
        <row r="366">
          <cell r="A366">
            <v>114020</v>
          </cell>
          <cell r="C366">
            <v>116300</v>
          </cell>
          <cell r="D366">
            <v>114020</v>
          </cell>
          <cell r="E366" t="str">
            <v>Computer Software  cost or GPV</v>
          </cell>
          <cell r="H366">
            <v>0</v>
          </cell>
          <cell r="J366">
            <v>0</v>
          </cell>
        </row>
        <row r="367">
          <cell r="A367">
            <v>114030</v>
          </cell>
          <cell r="C367">
            <v>191800</v>
          </cell>
          <cell r="D367">
            <v>114030</v>
          </cell>
          <cell r="E367" t="str">
            <v>IT Network Infrastructure  cos</v>
          </cell>
          <cell r="H367">
            <v>0</v>
          </cell>
          <cell r="J367">
            <v>0</v>
          </cell>
        </row>
        <row r="368">
          <cell r="A368">
            <v>114040</v>
          </cell>
          <cell r="C368">
            <v>0</v>
          </cell>
          <cell r="D368">
            <v>114040</v>
          </cell>
          <cell r="E368" t="str">
            <v>Radios  cost or GPV</v>
          </cell>
          <cell r="H368">
            <v>0</v>
          </cell>
          <cell r="J368">
            <v>0</v>
          </cell>
        </row>
        <row r="369">
          <cell r="A369">
            <v>114050</v>
          </cell>
          <cell r="C369">
            <v>589500</v>
          </cell>
          <cell r="D369">
            <v>114050</v>
          </cell>
          <cell r="E369" t="str">
            <v>Telecoms  cost or GPV</v>
          </cell>
          <cell r="H369">
            <v>0</v>
          </cell>
          <cell r="J369">
            <v>0</v>
          </cell>
        </row>
        <row r="370">
          <cell r="A370">
            <v>114060</v>
          </cell>
          <cell r="C370">
            <v>0</v>
          </cell>
          <cell r="D370">
            <v>114060</v>
          </cell>
          <cell r="E370" t="str">
            <v>Security Systems - cost or GPV</v>
          </cell>
          <cell r="H370">
            <v>0</v>
          </cell>
          <cell r="J370">
            <v>0</v>
          </cell>
        </row>
        <row r="372">
          <cell r="B372">
            <v>0</v>
          </cell>
          <cell r="C372">
            <v>2869300</v>
          </cell>
          <cell r="E372" t="str">
            <v>Total For IT &amp; Computers</v>
          </cell>
          <cell r="F372">
            <v>0</v>
          </cell>
          <cell r="G372">
            <v>0</v>
          </cell>
          <cell r="H372">
            <v>0</v>
          </cell>
          <cell r="I372">
            <v>0</v>
          </cell>
          <cell r="J372">
            <v>0</v>
          </cell>
        </row>
        <row r="374">
          <cell r="A374">
            <v>115000</v>
          </cell>
          <cell r="D374">
            <v>115000</v>
          </cell>
          <cell r="E374" t="str">
            <v>Furniture &amp; Office equiment co</v>
          </cell>
        </row>
        <row r="375">
          <cell r="A375">
            <v>115010</v>
          </cell>
          <cell r="C375">
            <v>1800000</v>
          </cell>
          <cell r="D375">
            <v>115010</v>
          </cell>
          <cell r="E375" t="str">
            <v>Furniture &amp; Fittings  cost or</v>
          </cell>
          <cell r="H375">
            <v>0</v>
          </cell>
          <cell r="J375">
            <v>0</v>
          </cell>
        </row>
        <row r="376">
          <cell r="A376">
            <v>115020</v>
          </cell>
          <cell r="C376">
            <v>400000</v>
          </cell>
          <cell r="D376">
            <v>115020</v>
          </cell>
          <cell r="E376" t="str">
            <v>Office equipment cost or GPV</v>
          </cell>
          <cell r="H376">
            <v>0</v>
          </cell>
          <cell r="J376">
            <v>0</v>
          </cell>
        </row>
        <row r="377">
          <cell r="A377">
            <v>115500</v>
          </cell>
          <cell r="C377">
            <v>0</v>
          </cell>
          <cell r="D377">
            <v>115500</v>
          </cell>
          <cell r="E377" t="str">
            <v>ADWEA Club Equipment- cost or</v>
          </cell>
          <cell r="H377">
            <v>0</v>
          </cell>
          <cell r="J377">
            <v>0</v>
          </cell>
        </row>
        <row r="378">
          <cell r="A378">
            <v>115510</v>
          </cell>
          <cell r="C378">
            <v>0</v>
          </cell>
          <cell r="D378">
            <v>115510</v>
          </cell>
          <cell r="E378" t="str">
            <v>Swimming Pool Equipment- cost</v>
          </cell>
          <cell r="H378">
            <v>0</v>
          </cell>
          <cell r="J378">
            <v>0</v>
          </cell>
        </row>
        <row r="379">
          <cell r="A379">
            <v>115520</v>
          </cell>
          <cell r="C379">
            <v>0</v>
          </cell>
          <cell r="D379">
            <v>115520</v>
          </cell>
          <cell r="E379" t="str">
            <v>GYM Equipment - cost or GPV</v>
          </cell>
          <cell r="H379">
            <v>0</v>
          </cell>
          <cell r="J379">
            <v>0</v>
          </cell>
        </row>
        <row r="380">
          <cell r="A380">
            <v>115530</v>
          </cell>
          <cell r="C380">
            <v>0</v>
          </cell>
          <cell r="D380">
            <v>115530</v>
          </cell>
          <cell r="E380" t="str">
            <v>SPA Equipment- cost or GPV</v>
          </cell>
          <cell r="H380">
            <v>0</v>
          </cell>
          <cell r="J380">
            <v>0</v>
          </cell>
        </row>
        <row r="381">
          <cell r="A381">
            <v>115540</v>
          </cell>
          <cell r="C381">
            <v>0</v>
          </cell>
          <cell r="D381">
            <v>115540</v>
          </cell>
          <cell r="E381" t="str">
            <v>Stadium Equipment- cost or GPV</v>
          </cell>
          <cell r="H381">
            <v>0</v>
          </cell>
          <cell r="J381">
            <v>0</v>
          </cell>
        </row>
        <row r="382">
          <cell r="A382">
            <v>115550</v>
          </cell>
          <cell r="C382">
            <v>0</v>
          </cell>
          <cell r="D382">
            <v>115550</v>
          </cell>
          <cell r="E382" t="str">
            <v>Other equipment- cost or GPV</v>
          </cell>
          <cell r="H382">
            <v>0</v>
          </cell>
          <cell r="J382">
            <v>0</v>
          </cell>
        </row>
        <row r="384">
          <cell r="B384">
            <v>0</v>
          </cell>
          <cell r="C384">
            <v>2200000</v>
          </cell>
          <cell r="E384" t="str">
            <v>Total For Furniture &amp; Office Equip.</v>
          </cell>
          <cell r="F384">
            <v>0</v>
          </cell>
          <cell r="G384">
            <v>0</v>
          </cell>
          <cell r="H384">
            <v>0</v>
          </cell>
          <cell r="I384">
            <v>0</v>
          </cell>
          <cell r="J384">
            <v>0</v>
          </cell>
        </row>
        <row r="386">
          <cell r="A386">
            <v>116000</v>
          </cell>
          <cell r="D386">
            <v>116000</v>
          </cell>
          <cell r="E386" t="str">
            <v>Capital Work in Progress</v>
          </cell>
        </row>
        <row r="387">
          <cell r="A387">
            <v>116010</v>
          </cell>
          <cell r="C387">
            <v>0</v>
          </cell>
          <cell r="D387">
            <v>116010</v>
          </cell>
          <cell r="E387" t="str">
            <v>Capital Work in Progress</v>
          </cell>
          <cell r="H387">
            <v>0</v>
          </cell>
          <cell r="J387">
            <v>0</v>
          </cell>
        </row>
        <row r="389">
          <cell r="B389">
            <v>0</v>
          </cell>
          <cell r="C389">
            <v>0</v>
          </cell>
          <cell r="E389" t="str">
            <v>Total For Work In Progress</v>
          </cell>
          <cell r="F389">
            <v>0</v>
          </cell>
          <cell r="G389">
            <v>0</v>
          </cell>
          <cell r="H389">
            <v>0</v>
          </cell>
          <cell r="I389">
            <v>0</v>
          </cell>
          <cell r="J389">
            <v>0</v>
          </cell>
        </row>
        <row r="391">
          <cell r="A391">
            <v>118000</v>
          </cell>
          <cell r="D391">
            <v>118000</v>
          </cell>
          <cell r="E391" t="str">
            <v>Laboratories</v>
          </cell>
        </row>
        <row r="392">
          <cell r="A392">
            <v>118010</v>
          </cell>
          <cell r="C392">
            <v>0</v>
          </cell>
          <cell r="D392">
            <v>118010</v>
          </cell>
          <cell r="E392" t="str">
            <v>Haydraulic Lab</v>
          </cell>
          <cell r="H392">
            <v>0</v>
          </cell>
          <cell r="J392">
            <v>0</v>
          </cell>
        </row>
        <row r="393">
          <cell r="A393">
            <v>118020</v>
          </cell>
          <cell r="C393">
            <v>0</v>
          </cell>
          <cell r="D393">
            <v>118020</v>
          </cell>
          <cell r="E393" t="str">
            <v>Solar Plant</v>
          </cell>
          <cell r="H393">
            <v>0</v>
          </cell>
          <cell r="J393">
            <v>0</v>
          </cell>
        </row>
        <row r="394">
          <cell r="A394">
            <v>118030</v>
          </cell>
          <cell r="C394">
            <v>0</v>
          </cell>
          <cell r="D394">
            <v>118030</v>
          </cell>
          <cell r="E394" t="str">
            <v>Materials testing Lab</v>
          </cell>
          <cell r="H394">
            <v>0</v>
          </cell>
          <cell r="J394">
            <v>0</v>
          </cell>
        </row>
        <row r="395">
          <cell r="A395">
            <v>118040</v>
          </cell>
          <cell r="C395">
            <v>0</v>
          </cell>
          <cell r="D395">
            <v>118040</v>
          </cell>
          <cell r="E395" t="str">
            <v>Training center umm al nar</v>
          </cell>
          <cell r="H395">
            <v>0</v>
          </cell>
          <cell r="J395">
            <v>0</v>
          </cell>
        </row>
        <row r="396">
          <cell r="A396">
            <v>118050</v>
          </cell>
          <cell r="C396">
            <v>0</v>
          </cell>
          <cell r="D396">
            <v>118050</v>
          </cell>
          <cell r="E396" t="str">
            <v>Elecrical Power Research Lab</v>
          </cell>
          <cell r="H396">
            <v>0</v>
          </cell>
          <cell r="J396">
            <v>0</v>
          </cell>
        </row>
        <row r="397">
          <cell r="A397">
            <v>118060</v>
          </cell>
          <cell r="C397">
            <v>0</v>
          </cell>
          <cell r="D397">
            <v>118060</v>
          </cell>
          <cell r="E397" t="str">
            <v>Central Lab</v>
          </cell>
          <cell r="H397">
            <v>0</v>
          </cell>
          <cell r="J397">
            <v>0</v>
          </cell>
        </row>
        <row r="399">
          <cell r="B399">
            <v>0</v>
          </cell>
          <cell r="C399">
            <v>0</v>
          </cell>
          <cell r="E399" t="str">
            <v>Total For Laboriatories</v>
          </cell>
          <cell r="F399">
            <v>0</v>
          </cell>
          <cell r="G399">
            <v>0</v>
          </cell>
          <cell r="H399">
            <v>0</v>
          </cell>
          <cell r="I399">
            <v>0</v>
          </cell>
          <cell r="J399">
            <v>0</v>
          </cell>
        </row>
        <row r="401">
          <cell r="A401">
            <v>120000</v>
          </cell>
          <cell r="D401">
            <v>120000</v>
          </cell>
          <cell r="E401" t="str">
            <v>Intangible Assets - cost or GP</v>
          </cell>
        </row>
        <row r="402">
          <cell r="A402">
            <v>121000</v>
          </cell>
          <cell r="C402">
            <v>0</v>
          </cell>
          <cell r="D402">
            <v>121000</v>
          </cell>
          <cell r="E402" t="str">
            <v>Intangible Assets - cost or GP</v>
          </cell>
          <cell r="H402">
            <v>0</v>
          </cell>
          <cell r="J402">
            <v>0</v>
          </cell>
        </row>
        <row r="403">
          <cell r="A403">
            <v>121010</v>
          </cell>
          <cell r="C403">
            <v>0</v>
          </cell>
          <cell r="D403">
            <v>121010</v>
          </cell>
          <cell r="E403" t="str">
            <v>Intangible Assets  cost or GPV</v>
          </cell>
          <cell r="H403">
            <v>0</v>
          </cell>
          <cell r="J403">
            <v>0</v>
          </cell>
        </row>
        <row r="404">
          <cell r="A404">
            <v>121020</v>
          </cell>
          <cell r="C404">
            <v>0</v>
          </cell>
          <cell r="D404">
            <v>121020</v>
          </cell>
          <cell r="E404" t="str">
            <v>Capitalised R&amp;D  cost or GPV</v>
          </cell>
          <cell r="H404">
            <v>0</v>
          </cell>
          <cell r="J404">
            <v>0</v>
          </cell>
        </row>
        <row r="406">
          <cell r="B406">
            <v>0</v>
          </cell>
          <cell r="C406">
            <v>0</v>
          </cell>
          <cell r="E406" t="str">
            <v>Total For Intangible Assets</v>
          </cell>
          <cell r="F406">
            <v>0</v>
          </cell>
          <cell r="G406">
            <v>0</v>
          </cell>
          <cell r="H406">
            <v>0</v>
          </cell>
          <cell r="I406">
            <v>0</v>
          </cell>
          <cell r="J406">
            <v>0</v>
          </cell>
        </row>
        <row r="407">
          <cell r="E407" t="str">
            <v>Current Assets</v>
          </cell>
        </row>
        <row r="408">
          <cell r="A408">
            <v>171000</v>
          </cell>
          <cell r="D408">
            <v>171000</v>
          </cell>
          <cell r="E408" t="str">
            <v>Stock and Work in Progress</v>
          </cell>
        </row>
        <row r="409">
          <cell r="A409">
            <v>171100</v>
          </cell>
          <cell r="C409">
            <v>0</v>
          </cell>
          <cell r="D409">
            <v>171100</v>
          </cell>
          <cell r="E409" t="str">
            <v>Consumables Stores</v>
          </cell>
          <cell r="H409">
            <v>0</v>
          </cell>
          <cell r="J409">
            <v>0</v>
          </cell>
        </row>
        <row r="410">
          <cell r="A410">
            <v>171110</v>
          </cell>
          <cell r="C410">
            <v>0</v>
          </cell>
          <cell r="D410">
            <v>171110</v>
          </cell>
          <cell r="E410" t="str">
            <v>Consumables Stores  - Cost</v>
          </cell>
          <cell r="H410">
            <v>0</v>
          </cell>
          <cell r="J410">
            <v>0</v>
          </cell>
        </row>
        <row r="411">
          <cell r="A411">
            <v>171120</v>
          </cell>
          <cell r="C411">
            <v>0</v>
          </cell>
          <cell r="D411">
            <v>171120</v>
          </cell>
          <cell r="E411" t="str">
            <v>Consumables Stores - Provision</v>
          </cell>
          <cell r="H411">
            <v>0</v>
          </cell>
          <cell r="J411">
            <v>0</v>
          </cell>
        </row>
        <row r="412">
          <cell r="A412">
            <v>171130</v>
          </cell>
          <cell r="C412">
            <v>0</v>
          </cell>
          <cell r="D412">
            <v>171130</v>
          </cell>
          <cell r="E412" t="str">
            <v>Consumables Stores - Provision</v>
          </cell>
          <cell r="H412">
            <v>0</v>
          </cell>
          <cell r="J412">
            <v>0</v>
          </cell>
        </row>
        <row r="413">
          <cell r="A413">
            <v>171140</v>
          </cell>
          <cell r="C413">
            <v>0</v>
          </cell>
          <cell r="D413">
            <v>171140</v>
          </cell>
          <cell r="E413" t="str">
            <v>Consumables Stores  General Pr</v>
          </cell>
          <cell r="H413">
            <v>0</v>
          </cell>
          <cell r="J413">
            <v>0</v>
          </cell>
        </row>
        <row r="414">
          <cell r="A414">
            <v>171200</v>
          </cell>
          <cell r="C414">
            <v>0</v>
          </cell>
          <cell r="D414">
            <v>171200</v>
          </cell>
          <cell r="E414" t="str">
            <v>Fuels &amp; Lubricants</v>
          </cell>
          <cell r="H414">
            <v>0</v>
          </cell>
          <cell r="J414">
            <v>0</v>
          </cell>
        </row>
        <row r="415">
          <cell r="A415">
            <v>171210</v>
          </cell>
          <cell r="C415">
            <v>0</v>
          </cell>
          <cell r="D415">
            <v>171210</v>
          </cell>
          <cell r="E415" t="str">
            <v>Crude Oil - cost</v>
          </cell>
          <cell r="H415">
            <v>0</v>
          </cell>
          <cell r="J415">
            <v>0</v>
          </cell>
        </row>
        <row r="416">
          <cell r="A416">
            <v>171220</v>
          </cell>
          <cell r="C416">
            <v>0</v>
          </cell>
          <cell r="D416">
            <v>171220</v>
          </cell>
          <cell r="E416" t="str">
            <v>Fuel oil - cost</v>
          </cell>
          <cell r="H416">
            <v>0</v>
          </cell>
          <cell r="J416">
            <v>0</v>
          </cell>
        </row>
        <row r="417">
          <cell r="A417">
            <v>171230</v>
          </cell>
          <cell r="C417">
            <v>0</v>
          </cell>
          <cell r="D417">
            <v>171230</v>
          </cell>
          <cell r="E417" t="str">
            <v>Gas oil - cost</v>
          </cell>
          <cell r="H417">
            <v>0</v>
          </cell>
          <cell r="J417">
            <v>0</v>
          </cell>
        </row>
        <row r="418">
          <cell r="A418">
            <v>171240</v>
          </cell>
          <cell r="C418">
            <v>0</v>
          </cell>
          <cell r="D418">
            <v>171240</v>
          </cell>
          <cell r="E418" t="str">
            <v>Natural Gas - cost</v>
          </cell>
          <cell r="H418">
            <v>0</v>
          </cell>
          <cell r="J418">
            <v>0</v>
          </cell>
        </row>
        <row r="419">
          <cell r="A419">
            <v>171250</v>
          </cell>
          <cell r="C419">
            <v>0</v>
          </cell>
          <cell r="D419">
            <v>171250</v>
          </cell>
          <cell r="E419" t="str">
            <v>Diesel oil  cost</v>
          </cell>
          <cell r="H419">
            <v>0</v>
          </cell>
          <cell r="J419">
            <v>0</v>
          </cell>
        </row>
        <row r="420">
          <cell r="A420">
            <v>171260</v>
          </cell>
          <cell r="C420">
            <v>0</v>
          </cell>
          <cell r="D420">
            <v>171260</v>
          </cell>
          <cell r="E420" t="str">
            <v>Lubricating oils &amp; greases</v>
          </cell>
          <cell r="H420">
            <v>0</v>
          </cell>
          <cell r="J420">
            <v>0</v>
          </cell>
        </row>
        <row r="421">
          <cell r="A421">
            <v>171270</v>
          </cell>
          <cell r="C421">
            <v>0</v>
          </cell>
          <cell r="D421">
            <v>171270</v>
          </cell>
          <cell r="E421" t="str">
            <v>Petrol &amp; Diesel for Vehicles</v>
          </cell>
          <cell r="H421">
            <v>0</v>
          </cell>
          <cell r="J421">
            <v>0</v>
          </cell>
        </row>
        <row r="422">
          <cell r="A422">
            <v>171300</v>
          </cell>
          <cell r="C422">
            <v>0</v>
          </cell>
          <cell r="D422">
            <v>171300</v>
          </cell>
          <cell r="E422" t="str">
            <v>Chemicals</v>
          </cell>
          <cell r="H422">
            <v>0</v>
          </cell>
          <cell r="J422">
            <v>0</v>
          </cell>
        </row>
        <row r="423">
          <cell r="A423">
            <v>171310</v>
          </cell>
          <cell r="C423">
            <v>0</v>
          </cell>
          <cell r="D423">
            <v>171310</v>
          </cell>
          <cell r="E423" t="str">
            <v>Chemicals  cost</v>
          </cell>
          <cell r="H423">
            <v>0</v>
          </cell>
          <cell r="J423">
            <v>0</v>
          </cell>
        </row>
        <row r="424">
          <cell r="A424">
            <v>171320</v>
          </cell>
          <cell r="C424">
            <v>0</v>
          </cell>
          <cell r="D424">
            <v>171320</v>
          </cell>
          <cell r="E424" t="str">
            <v>Chemicals  provision for obsol</v>
          </cell>
          <cell r="H424">
            <v>0</v>
          </cell>
          <cell r="J424">
            <v>0</v>
          </cell>
        </row>
        <row r="425">
          <cell r="A425">
            <v>171330</v>
          </cell>
          <cell r="C425">
            <v>0</v>
          </cell>
          <cell r="D425">
            <v>171330</v>
          </cell>
          <cell r="E425" t="str">
            <v>Chemicals  provision for slow-</v>
          </cell>
          <cell r="H425">
            <v>0</v>
          </cell>
          <cell r="J425">
            <v>0</v>
          </cell>
        </row>
        <row r="426">
          <cell r="A426">
            <v>171400</v>
          </cell>
          <cell r="C426">
            <v>0</v>
          </cell>
          <cell r="D426">
            <v>171400</v>
          </cell>
          <cell r="E426" t="str">
            <v>Power Transmission Spares</v>
          </cell>
          <cell r="H426">
            <v>0</v>
          </cell>
          <cell r="J426">
            <v>0</v>
          </cell>
        </row>
        <row r="427">
          <cell r="A427">
            <v>171410</v>
          </cell>
          <cell r="C427">
            <v>0</v>
          </cell>
          <cell r="D427">
            <v>171410</v>
          </cell>
          <cell r="E427" t="str">
            <v>OHL Spares</v>
          </cell>
          <cell r="H427">
            <v>0</v>
          </cell>
          <cell r="J427">
            <v>0</v>
          </cell>
        </row>
        <row r="428">
          <cell r="A428">
            <v>171411</v>
          </cell>
          <cell r="C428">
            <v>0</v>
          </cell>
          <cell r="D428">
            <v>171411</v>
          </cell>
          <cell r="E428" t="str">
            <v>OHL Spares  cost</v>
          </cell>
          <cell r="H428">
            <v>0</v>
          </cell>
          <cell r="J428">
            <v>0</v>
          </cell>
        </row>
        <row r="429">
          <cell r="A429">
            <v>171412</v>
          </cell>
          <cell r="C429">
            <v>0</v>
          </cell>
          <cell r="D429">
            <v>171412</v>
          </cell>
          <cell r="E429" t="str">
            <v>OHL Spares - provision</v>
          </cell>
          <cell r="H429">
            <v>0</v>
          </cell>
          <cell r="J429">
            <v>0</v>
          </cell>
        </row>
        <row r="430">
          <cell r="A430">
            <v>171420</v>
          </cell>
          <cell r="C430">
            <v>0</v>
          </cell>
          <cell r="D430">
            <v>171420</v>
          </cell>
          <cell r="E430" t="str">
            <v>Substation Spares</v>
          </cell>
          <cell r="H430">
            <v>0</v>
          </cell>
          <cell r="J430">
            <v>0</v>
          </cell>
        </row>
        <row r="431">
          <cell r="A431">
            <v>171421</v>
          </cell>
          <cell r="C431">
            <v>0</v>
          </cell>
          <cell r="D431">
            <v>171421</v>
          </cell>
          <cell r="E431" t="str">
            <v>Substation Spares  cost</v>
          </cell>
          <cell r="H431">
            <v>0</v>
          </cell>
          <cell r="J431">
            <v>0</v>
          </cell>
        </row>
        <row r="432">
          <cell r="A432">
            <v>171422</v>
          </cell>
          <cell r="C432">
            <v>0</v>
          </cell>
          <cell r="D432">
            <v>171422</v>
          </cell>
          <cell r="E432" t="str">
            <v>Substation Spares - provision</v>
          </cell>
          <cell r="H432">
            <v>0</v>
          </cell>
          <cell r="J432">
            <v>0</v>
          </cell>
        </row>
        <row r="433">
          <cell r="A433">
            <v>171430</v>
          </cell>
          <cell r="C433">
            <v>46000000</v>
          </cell>
          <cell r="D433">
            <v>171430</v>
          </cell>
          <cell r="E433" t="str">
            <v>U/G Cables Spares</v>
          </cell>
          <cell r="H433">
            <v>0</v>
          </cell>
          <cell r="J433">
            <v>0</v>
          </cell>
        </row>
        <row r="434">
          <cell r="A434">
            <v>171431</v>
          </cell>
          <cell r="C434">
            <v>0</v>
          </cell>
          <cell r="D434">
            <v>171431</v>
          </cell>
          <cell r="E434" t="str">
            <v>U/G Cables Spares  cost</v>
          </cell>
          <cell r="H434">
            <v>0</v>
          </cell>
          <cell r="J434">
            <v>0</v>
          </cell>
        </row>
        <row r="435">
          <cell r="A435">
            <v>171432</v>
          </cell>
          <cell r="C435">
            <v>0</v>
          </cell>
          <cell r="D435">
            <v>171432</v>
          </cell>
          <cell r="E435" t="str">
            <v>U/G Cables Spares - provision</v>
          </cell>
          <cell r="H435">
            <v>0</v>
          </cell>
          <cell r="J435">
            <v>0</v>
          </cell>
        </row>
        <row r="436">
          <cell r="A436">
            <v>171440</v>
          </cell>
          <cell r="C436">
            <v>0</v>
          </cell>
          <cell r="D436">
            <v>171440</v>
          </cell>
          <cell r="E436" t="str">
            <v>Pumping Station Spares</v>
          </cell>
          <cell r="H436">
            <v>0</v>
          </cell>
          <cell r="J436">
            <v>0</v>
          </cell>
        </row>
        <row r="437">
          <cell r="A437">
            <v>171441</v>
          </cell>
          <cell r="C437">
            <v>0</v>
          </cell>
          <cell r="D437">
            <v>171441</v>
          </cell>
          <cell r="E437" t="str">
            <v>Pumping Station Spares  cost</v>
          </cell>
          <cell r="H437">
            <v>0</v>
          </cell>
          <cell r="J437">
            <v>0</v>
          </cell>
        </row>
        <row r="438">
          <cell r="A438">
            <v>171442</v>
          </cell>
          <cell r="C438">
            <v>0</v>
          </cell>
          <cell r="D438">
            <v>171442</v>
          </cell>
          <cell r="E438" t="str">
            <v>Pumping Station Spares - provi</v>
          </cell>
          <cell r="H438">
            <v>0</v>
          </cell>
          <cell r="J438">
            <v>0</v>
          </cell>
        </row>
        <row r="439">
          <cell r="A439">
            <v>171450</v>
          </cell>
          <cell r="C439">
            <v>0</v>
          </cell>
          <cell r="D439">
            <v>171450</v>
          </cell>
          <cell r="E439" t="str">
            <v>Pipeline Spares</v>
          </cell>
          <cell r="H439">
            <v>0</v>
          </cell>
          <cell r="J439">
            <v>0</v>
          </cell>
        </row>
        <row r="440">
          <cell r="A440">
            <v>171451</v>
          </cell>
          <cell r="C440">
            <v>0</v>
          </cell>
          <cell r="D440">
            <v>171451</v>
          </cell>
          <cell r="E440" t="str">
            <v>Pipeline Spares  cost</v>
          </cell>
          <cell r="H440">
            <v>0</v>
          </cell>
          <cell r="J440">
            <v>0</v>
          </cell>
        </row>
        <row r="441">
          <cell r="A441">
            <v>171452</v>
          </cell>
          <cell r="C441">
            <v>0</v>
          </cell>
          <cell r="D441">
            <v>171452</v>
          </cell>
          <cell r="E441" t="str">
            <v>Pipeline Spares - provision</v>
          </cell>
          <cell r="H441">
            <v>0</v>
          </cell>
          <cell r="J441">
            <v>0</v>
          </cell>
        </row>
        <row r="442">
          <cell r="A442">
            <v>171500</v>
          </cell>
          <cell r="C442">
            <v>0</v>
          </cell>
          <cell r="D442">
            <v>171500</v>
          </cell>
          <cell r="E442" t="str">
            <v>Maintenance Spares</v>
          </cell>
          <cell r="H442">
            <v>0</v>
          </cell>
          <cell r="J442">
            <v>0</v>
          </cell>
        </row>
        <row r="443">
          <cell r="A443">
            <v>171510</v>
          </cell>
          <cell r="C443">
            <v>0</v>
          </cell>
          <cell r="D443">
            <v>171510</v>
          </cell>
          <cell r="E443" t="str">
            <v>Maintenance Spares - cost</v>
          </cell>
          <cell r="H443">
            <v>0</v>
          </cell>
          <cell r="J443">
            <v>0</v>
          </cell>
        </row>
        <row r="444">
          <cell r="A444">
            <v>171515</v>
          </cell>
          <cell r="C444">
            <v>0</v>
          </cell>
          <cell r="D444">
            <v>171515</v>
          </cell>
          <cell r="E444" t="str">
            <v>Maintenance Spares - Non - Capital</v>
          </cell>
          <cell r="H444">
            <v>0</v>
          </cell>
          <cell r="J444">
            <v>0</v>
          </cell>
        </row>
        <row r="445">
          <cell r="A445">
            <v>171520</v>
          </cell>
          <cell r="C445">
            <v>0</v>
          </cell>
          <cell r="D445">
            <v>171520</v>
          </cell>
          <cell r="E445" t="str">
            <v>Maintenance Spares - provision</v>
          </cell>
          <cell r="H445">
            <v>0</v>
          </cell>
          <cell r="J445">
            <v>0</v>
          </cell>
        </row>
        <row r="446">
          <cell r="A446">
            <v>171600</v>
          </cell>
          <cell r="C446">
            <v>0</v>
          </cell>
          <cell r="D446">
            <v>171600</v>
          </cell>
          <cell r="E446" t="str">
            <v>Work in Progress</v>
          </cell>
          <cell r="H446">
            <v>0</v>
          </cell>
          <cell r="J446">
            <v>0</v>
          </cell>
        </row>
        <row r="447">
          <cell r="A447">
            <v>171610</v>
          </cell>
          <cell r="C447">
            <v>0</v>
          </cell>
          <cell r="D447">
            <v>171610</v>
          </cell>
          <cell r="E447" t="str">
            <v>Work in Progress - valuation</v>
          </cell>
          <cell r="H447">
            <v>0</v>
          </cell>
          <cell r="J447">
            <v>0</v>
          </cell>
        </row>
        <row r="448">
          <cell r="A448">
            <v>171700</v>
          </cell>
          <cell r="C448">
            <v>0</v>
          </cell>
          <cell r="D448">
            <v>171700</v>
          </cell>
          <cell r="E448" t="str">
            <v>Plant Contracted Maintenance</v>
          </cell>
          <cell r="H448">
            <v>0</v>
          </cell>
          <cell r="J448">
            <v>0</v>
          </cell>
        </row>
        <row r="449">
          <cell r="A449">
            <v>171710</v>
          </cell>
          <cell r="C449">
            <v>0</v>
          </cell>
          <cell r="D449">
            <v>171710</v>
          </cell>
          <cell r="E449" t="str">
            <v>Contractual Maintenance -Power</v>
          </cell>
          <cell r="H449">
            <v>0</v>
          </cell>
          <cell r="J449">
            <v>0</v>
          </cell>
        </row>
        <row r="450">
          <cell r="A450">
            <v>171711</v>
          </cell>
          <cell r="C450">
            <v>0</v>
          </cell>
          <cell r="D450">
            <v>171711</v>
          </cell>
          <cell r="E450" t="str">
            <v>Boilers</v>
          </cell>
          <cell r="H450">
            <v>0</v>
          </cell>
          <cell r="J450">
            <v>0</v>
          </cell>
        </row>
        <row r="451">
          <cell r="A451">
            <v>171712</v>
          </cell>
          <cell r="C451">
            <v>0</v>
          </cell>
          <cell r="D451">
            <v>171712</v>
          </cell>
          <cell r="E451" t="str">
            <v>Turbine &amp; Generators</v>
          </cell>
          <cell r="H451">
            <v>0</v>
          </cell>
          <cell r="J451">
            <v>0</v>
          </cell>
        </row>
        <row r="452">
          <cell r="A452">
            <v>171713</v>
          </cell>
          <cell r="C452">
            <v>0</v>
          </cell>
          <cell r="D452">
            <v>171713</v>
          </cell>
          <cell r="E452" t="str">
            <v>Auxiliries</v>
          </cell>
          <cell r="H452">
            <v>0</v>
          </cell>
          <cell r="J452">
            <v>0</v>
          </cell>
        </row>
        <row r="453">
          <cell r="A453">
            <v>171714</v>
          </cell>
          <cell r="C453">
            <v>0</v>
          </cell>
          <cell r="D453">
            <v>171714</v>
          </cell>
          <cell r="E453" t="str">
            <v>pumps</v>
          </cell>
          <cell r="H453">
            <v>0</v>
          </cell>
          <cell r="J453">
            <v>0</v>
          </cell>
        </row>
        <row r="454">
          <cell r="A454">
            <v>171719</v>
          </cell>
          <cell r="C454">
            <v>0</v>
          </cell>
          <cell r="D454">
            <v>171719</v>
          </cell>
          <cell r="E454" t="str">
            <v>general</v>
          </cell>
          <cell r="H454">
            <v>0</v>
          </cell>
          <cell r="J454">
            <v>0</v>
          </cell>
        </row>
        <row r="455">
          <cell r="A455">
            <v>171720</v>
          </cell>
          <cell r="C455">
            <v>0</v>
          </cell>
          <cell r="D455">
            <v>171720</v>
          </cell>
          <cell r="E455" t="str">
            <v>Contractual Maintenance -Desal</v>
          </cell>
          <cell r="H455">
            <v>0</v>
          </cell>
          <cell r="J455">
            <v>0</v>
          </cell>
        </row>
        <row r="456">
          <cell r="A456">
            <v>171721</v>
          </cell>
          <cell r="C456">
            <v>0</v>
          </cell>
          <cell r="D456">
            <v>171721</v>
          </cell>
          <cell r="E456" t="str">
            <v>Boilers</v>
          </cell>
          <cell r="H456">
            <v>0</v>
          </cell>
          <cell r="J456">
            <v>0</v>
          </cell>
        </row>
        <row r="457">
          <cell r="A457">
            <v>171722</v>
          </cell>
          <cell r="C457">
            <v>0</v>
          </cell>
          <cell r="D457">
            <v>171722</v>
          </cell>
          <cell r="E457" t="str">
            <v>Distiller</v>
          </cell>
          <cell r="H457">
            <v>0</v>
          </cell>
          <cell r="J457">
            <v>0</v>
          </cell>
        </row>
        <row r="458">
          <cell r="A458">
            <v>171723</v>
          </cell>
          <cell r="C458">
            <v>0</v>
          </cell>
          <cell r="D458">
            <v>171723</v>
          </cell>
          <cell r="E458" t="str">
            <v>Auxiliaries</v>
          </cell>
          <cell r="H458">
            <v>0</v>
          </cell>
          <cell r="J458">
            <v>0</v>
          </cell>
        </row>
        <row r="459">
          <cell r="A459">
            <v>171724</v>
          </cell>
          <cell r="C459">
            <v>0</v>
          </cell>
          <cell r="D459">
            <v>171724</v>
          </cell>
          <cell r="E459" t="str">
            <v>pumps</v>
          </cell>
          <cell r="H459">
            <v>0</v>
          </cell>
          <cell r="J459">
            <v>0</v>
          </cell>
        </row>
        <row r="460">
          <cell r="A460">
            <v>171729</v>
          </cell>
          <cell r="C460">
            <v>0</v>
          </cell>
          <cell r="D460">
            <v>171729</v>
          </cell>
          <cell r="E460" t="str">
            <v>general</v>
          </cell>
          <cell r="H460">
            <v>0</v>
          </cell>
          <cell r="J460">
            <v>0</v>
          </cell>
        </row>
        <row r="462">
          <cell r="B462">
            <v>0</v>
          </cell>
          <cell r="C462">
            <v>46000000</v>
          </cell>
          <cell r="E462" t="str">
            <v xml:space="preserve">Total For Stocks </v>
          </cell>
          <cell r="F462">
            <v>0</v>
          </cell>
          <cell r="G462">
            <v>0</v>
          </cell>
          <cell r="H462">
            <v>0</v>
          </cell>
          <cell r="I462">
            <v>0</v>
          </cell>
          <cell r="J462">
            <v>0</v>
          </cell>
        </row>
        <row r="464">
          <cell r="A464">
            <v>172000</v>
          </cell>
          <cell r="D464">
            <v>172000</v>
          </cell>
          <cell r="E464" t="str">
            <v>Receivables</v>
          </cell>
        </row>
        <row r="465">
          <cell r="A465">
            <v>172100</v>
          </cell>
          <cell r="C465">
            <v>0</v>
          </cell>
          <cell r="D465">
            <v>172100</v>
          </cell>
          <cell r="E465" t="str">
            <v>Trade Receivables</v>
          </cell>
          <cell r="H465">
            <v>0</v>
          </cell>
          <cell r="J465">
            <v>0</v>
          </cell>
        </row>
        <row r="466">
          <cell r="A466">
            <v>172110</v>
          </cell>
          <cell r="C466">
            <v>0</v>
          </cell>
          <cell r="D466">
            <v>172110</v>
          </cell>
          <cell r="E466" t="str">
            <v>Accounts Receivable</v>
          </cell>
          <cell r="H466">
            <v>0</v>
          </cell>
          <cell r="J466">
            <v>0</v>
          </cell>
        </row>
        <row r="467">
          <cell r="A467">
            <v>172120</v>
          </cell>
          <cell r="C467">
            <v>0</v>
          </cell>
          <cell r="D467">
            <v>172120</v>
          </cell>
          <cell r="E467" t="str">
            <v>Provision for Bad &amp; Doubtful D</v>
          </cell>
          <cell r="H467">
            <v>0</v>
          </cell>
          <cell r="J467">
            <v>0</v>
          </cell>
        </row>
        <row r="468">
          <cell r="A468">
            <v>172130</v>
          </cell>
          <cell r="C468">
            <v>0</v>
          </cell>
          <cell r="D468">
            <v>172130</v>
          </cell>
          <cell r="E468" t="str">
            <v>Returned Cheques</v>
          </cell>
          <cell r="H468">
            <v>0</v>
          </cell>
          <cell r="J468">
            <v>0</v>
          </cell>
        </row>
        <row r="469">
          <cell r="A469">
            <v>172140</v>
          </cell>
          <cell r="C469">
            <v>0</v>
          </cell>
          <cell r="D469">
            <v>172140</v>
          </cell>
          <cell r="E469" t="str">
            <v>Post-dated Cheques</v>
          </cell>
          <cell r="H469">
            <v>0</v>
          </cell>
          <cell r="J469">
            <v>0</v>
          </cell>
        </row>
        <row r="470">
          <cell r="A470">
            <v>172200</v>
          </cell>
          <cell r="C470">
            <v>0</v>
          </cell>
          <cell r="D470">
            <v>172200</v>
          </cell>
          <cell r="E470" t="str">
            <v>Other Current Receivables</v>
          </cell>
          <cell r="H470">
            <v>0</v>
          </cell>
          <cell r="J470">
            <v>0</v>
          </cell>
        </row>
        <row r="471">
          <cell r="A471">
            <v>172210</v>
          </cell>
          <cell r="C471">
            <v>0</v>
          </cell>
          <cell r="D471">
            <v>172210</v>
          </cell>
          <cell r="E471" t="str">
            <v>Current Subsidy Receivable</v>
          </cell>
          <cell r="H471">
            <v>0</v>
          </cell>
          <cell r="J471">
            <v>0</v>
          </cell>
        </row>
        <row r="472">
          <cell r="A472">
            <v>172220</v>
          </cell>
          <cell r="C472">
            <v>0</v>
          </cell>
          <cell r="D472">
            <v>172220</v>
          </cell>
          <cell r="E472" t="str">
            <v>Due from Govt. - EoS Gratuitie</v>
          </cell>
          <cell r="H472">
            <v>0</v>
          </cell>
          <cell r="J472">
            <v>0</v>
          </cell>
        </row>
        <row r="473">
          <cell r="A473">
            <v>172230</v>
          </cell>
          <cell r="C473">
            <v>0</v>
          </cell>
          <cell r="D473">
            <v>172230</v>
          </cell>
          <cell r="E473" t="str">
            <v>Loans to Employees</v>
          </cell>
          <cell r="H473">
            <v>0</v>
          </cell>
          <cell r="J473">
            <v>0</v>
          </cell>
        </row>
        <row r="474">
          <cell r="A474">
            <v>172240</v>
          </cell>
          <cell r="C474">
            <v>0</v>
          </cell>
          <cell r="D474">
            <v>172240</v>
          </cell>
          <cell r="E474" t="str">
            <v>Compensation payments receivab</v>
          </cell>
          <cell r="H474">
            <v>0</v>
          </cell>
          <cell r="J474">
            <v>0</v>
          </cell>
        </row>
        <row r="475">
          <cell r="A475">
            <v>172250</v>
          </cell>
          <cell r="C475">
            <v>0</v>
          </cell>
          <cell r="D475">
            <v>172250</v>
          </cell>
          <cell r="E475" t="str">
            <v>Due from sale of Fixed Assets</v>
          </cell>
          <cell r="H475">
            <v>0</v>
          </cell>
          <cell r="J475">
            <v>0</v>
          </cell>
        </row>
        <row r="477">
          <cell r="B477">
            <v>0</v>
          </cell>
          <cell r="C477">
            <v>0</v>
          </cell>
          <cell r="E477" t="str">
            <v>Total For Receivables</v>
          </cell>
          <cell r="F477">
            <v>0</v>
          </cell>
          <cell r="G477">
            <v>0</v>
          </cell>
          <cell r="H477">
            <v>0</v>
          </cell>
          <cell r="I477">
            <v>0</v>
          </cell>
          <cell r="J477">
            <v>0</v>
          </cell>
        </row>
        <row r="479">
          <cell r="A479">
            <v>173000</v>
          </cell>
          <cell r="D479">
            <v>173000</v>
          </cell>
          <cell r="E479" t="str">
            <v>Prepayments</v>
          </cell>
        </row>
        <row r="480">
          <cell r="A480">
            <v>173100</v>
          </cell>
          <cell r="C480">
            <v>0</v>
          </cell>
          <cell r="D480">
            <v>173100</v>
          </cell>
          <cell r="E480" t="str">
            <v>Prepayments</v>
          </cell>
          <cell r="H480">
            <v>0</v>
          </cell>
          <cell r="J480">
            <v>0</v>
          </cell>
        </row>
        <row r="481">
          <cell r="A481">
            <v>173110</v>
          </cell>
          <cell r="C481">
            <v>0</v>
          </cell>
          <cell r="D481">
            <v>173110</v>
          </cell>
          <cell r="E481" t="str">
            <v>Salaries paid in advance</v>
          </cell>
          <cell r="H481">
            <v>0</v>
          </cell>
          <cell r="J481">
            <v>0</v>
          </cell>
        </row>
        <row r="482">
          <cell r="A482">
            <v>173120</v>
          </cell>
          <cell r="C482">
            <v>0</v>
          </cell>
          <cell r="D482">
            <v>173120</v>
          </cell>
          <cell r="E482" t="str">
            <v>Rent paid in advance</v>
          </cell>
          <cell r="H482">
            <v>0</v>
          </cell>
          <cell r="J482">
            <v>0</v>
          </cell>
        </row>
        <row r="483">
          <cell r="A483">
            <v>173130</v>
          </cell>
          <cell r="C483">
            <v>0</v>
          </cell>
          <cell r="D483">
            <v>173130</v>
          </cell>
          <cell r="E483" t="str">
            <v>Payments in advance to Contrac</v>
          </cell>
          <cell r="H483">
            <v>0</v>
          </cell>
          <cell r="J483">
            <v>0</v>
          </cell>
        </row>
        <row r="484">
          <cell r="A484">
            <v>173140</v>
          </cell>
          <cell r="C484">
            <v>0</v>
          </cell>
          <cell r="D484">
            <v>173140</v>
          </cell>
          <cell r="E484" t="str">
            <v>Insurance paid in advance</v>
          </cell>
          <cell r="H484">
            <v>0</v>
          </cell>
          <cell r="J484">
            <v>0</v>
          </cell>
        </row>
        <row r="485">
          <cell r="A485">
            <v>173150</v>
          </cell>
          <cell r="C485">
            <v>0</v>
          </cell>
          <cell r="D485">
            <v>173150</v>
          </cell>
          <cell r="E485" t="str">
            <v>Other Prepayments</v>
          </cell>
          <cell r="H485">
            <v>0</v>
          </cell>
          <cell r="J485">
            <v>0</v>
          </cell>
        </row>
        <row r="486">
          <cell r="A486">
            <v>173160</v>
          </cell>
          <cell r="C486">
            <v>0</v>
          </cell>
          <cell r="D486">
            <v>173160</v>
          </cell>
          <cell r="E486" t="str">
            <v>Software support prepayment</v>
          </cell>
          <cell r="H486">
            <v>0</v>
          </cell>
          <cell r="J486">
            <v>0</v>
          </cell>
        </row>
        <row r="487">
          <cell r="A487">
            <v>173200</v>
          </cell>
          <cell r="C487">
            <v>0</v>
          </cell>
          <cell r="D487">
            <v>173200</v>
          </cell>
          <cell r="E487" t="str">
            <v>Accrued Income</v>
          </cell>
          <cell r="H487">
            <v>0</v>
          </cell>
          <cell r="J487">
            <v>0</v>
          </cell>
        </row>
        <row r="488">
          <cell r="A488">
            <v>173210</v>
          </cell>
          <cell r="C488">
            <v>0</v>
          </cell>
          <cell r="D488">
            <v>173210</v>
          </cell>
          <cell r="E488" t="str">
            <v>Units consumed not yet invoice</v>
          </cell>
          <cell r="H488">
            <v>0</v>
          </cell>
          <cell r="J488">
            <v>0</v>
          </cell>
        </row>
        <row r="490">
          <cell r="B490">
            <v>0</v>
          </cell>
          <cell r="C490">
            <v>0</v>
          </cell>
          <cell r="E490" t="str">
            <v>Total for Prepayments</v>
          </cell>
          <cell r="F490">
            <v>0</v>
          </cell>
          <cell r="G490">
            <v>0</v>
          </cell>
          <cell r="H490">
            <v>0</v>
          </cell>
          <cell r="I490">
            <v>0</v>
          </cell>
          <cell r="J490">
            <v>0</v>
          </cell>
        </row>
        <row r="492">
          <cell r="A492">
            <v>174000</v>
          </cell>
          <cell r="D492">
            <v>174000</v>
          </cell>
          <cell r="E492" t="str">
            <v>Other Current Assets</v>
          </cell>
        </row>
        <row r="493">
          <cell r="A493">
            <v>174100</v>
          </cell>
          <cell r="C493">
            <v>0</v>
          </cell>
          <cell r="D493">
            <v>174100</v>
          </cell>
          <cell r="E493" t="str">
            <v>Other Current Assets</v>
          </cell>
          <cell r="H493">
            <v>0</v>
          </cell>
          <cell r="J493">
            <v>0</v>
          </cell>
        </row>
        <row r="494">
          <cell r="A494">
            <v>174110</v>
          </cell>
          <cell r="C494">
            <v>804500</v>
          </cell>
          <cell r="D494">
            <v>174110</v>
          </cell>
          <cell r="E494" t="str">
            <v>Furniture Allowance</v>
          </cell>
          <cell r="H494">
            <v>0</v>
          </cell>
          <cell r="J494">
            <v>0</v>
          </cell>
        </row>
        <row r="495">
          <cell r="A495">
            <v>174120</v>
          </cell>
          <cell r="C495">
            <v>0</v>
          </cell>
          <cell r="D495">
            <v>174120</v>
          </cell>
          <cell r="E495" t="str">
            <v>Training Allowance</v>
          </cell>
          <cell r="H495">
            <v>0</v>
          </cell>
          <cell r="J495">
            <v>0</v>
          </cell>
        </row>
        <row r="496">
          <cell r="A496">
            <v>174130</v>
          </cell>
          <cell r="C496">
            <v>0</v>
          </cell>
          <cell r="D496">
            <v>174130</v>
          </cell>
          <cell r="E496" t="str">
            <v>Car Loans</v>
          </cell>
          <cell r="H496">
            <v>0</v>
          </cell>
          <cell r="J496">
            <v>0</v>
          </cell>
        </row>
        <row r="498">
          <cell r="B498">
            <v>0</v>
          </cell>
          <cell r="C498">
            <v>804500</v>
          </cell>
          <cell r="E498" t="str">
            <v>Total For Plant &amp; Equipment</v>
          </cell>
          <cell r="F498">
            <v>0</v>
          </cell>
          <cell r="G498">
            <v>0</v>
          </cell>
          <cell r="H498">
            <v>0</v>
          </cell>
          <cell r="I498">
            <v>0</v>
          </cell>
          <cell r="J498">
            <v>0</v>
          </cell>
        </row>
        <row r="500">
          <cell r="A500">
            <v>175100</v>
          </cell>
          <cell r="C500">
            <v>0</v>
          </cell>
          <cell r="D500">
            <v>175100</v>
          </cell>
          <cell r="E500" t="str">
            <v>Inter-company Accounts</v>
          </cell>
          <cell r="H500">
            <v>0</v>
          </cell>
          <cell r="J500">
            <v>0</v>
          </cell>
        </row>
        <row r="502">
          <cell r="B502">
            <v>0</v>
          </cell>
          <cell r="C502">
            <v>0</v>
          </cell>
          <cell r="E502" t="str">
            <v>Total of Inter-company Accounts</v>
          </cell>
          <cell r="F502">
            <v>0</v>
          </cell>
          <cell r="G502">
            <v>0</v>
          </cell>
          <cell r="H502">
            <v>0</v>
          </cell>
          <cell r="I502">
            <v>0</v>
          </cell>
          <cell r="J502">
            <v>0</v>
          </cell>
        </row>
        <row r="504">
          <cell r="A504">
            <v>175110</v>
          </cell>
          <cell r="C504">
            <v>0</v>
          </cell>
          <cell r="D504">
            <v>175110</v>
          </cell>
          <cell r="E504" t="str">
            <v>Due to/from Related Companies</v>
          </cell>
          <cell r="H504">
            <v>0</v>
          </cell>
          <cell r="J504">
            <v>0</v>
          </cell>
        </row>
        <row r="506">
          <cell r="B506">
            <v>0</v>
          </cell>
          <cell r="C506">
            <v>0</v>
          </cell>
          <cell r="E506" t="str">
            <v>Total of Due/from Related Companies</v>
          </cell>
          <cell r="F506">
            <v>0</v>
          </cell>
          <cell r="G506">
            <v>0</v>
          </cell>
          <cell r="H506">
            <v>0</v>
          </cell>
          <cell r="I506">
            <v>0</v>
          </cell>
          <cell r="J506">
            <v>0</v>
          </cell>
        </row>
        <row r="508">
          <cell r="B508">
            <v>0</v>
          </cell>
          <cell r="C508">
            <v>65680800</v>
          </cell>
          <cell r="E508" t="str">
            <v>Total Capital Expenses</v>
          </cell>
          <cell r="F508">
            <v>0</v>
          </cell>
          <cell r="G508">
            <v>0</v>
          </cell>
          <cell r="H508">
            <v>0</v>
          </cell>
          <cell r="I508">
            <v>0</v>
          </cell>
          <cell r="J508">
            <v>0</v>
          </cell>
        </row>
        <row r="525">
          <cell r="B525">
            <v>0</v>
          </cell>
          <cell r="C525">
            <v>231406800</v>
          </cell>
          <cell r="E525" t="str">
            <v>Total Opex &amp; Capex</v>
          </cell>
          <cell r="F525">
            <v>0</v>
          </cell>
          <cell r="G525">
            <v>0</v>
          </cell>
          <cell r="H525">
            <v>0</v>
          </cell>
          <cell r="I525">
            <v>0</v>
          </cell>
          <cell r="J525">
            <v>0</v>
          </cell>
        </row>
        <row r="527">
          <cell r="E527" t="str">
            <v>Total Projects</v>
          </cell>
          <cell r="I527">
            <v>299705116</v>
          </cell>
        </row>
      </sheetData>
      <sheetData sheetId="21" refreshError="1"/>
      <sheetData sheetId="22" refreshError="1">
        <row r="11">
          <cell r="A11">
            <v>411000</v>
          </cell>
          <cell r="D11">
            <v>411000</v>
          </cell>
          <cell r="E11" t="str">
            <v>Depreciation</v>
          </cell>
        </row>
        <row r="12">
          <cell r="A12">
            <v>411100</v>
          </cell>
          <cell r="B12">
            <v>229171000</v>
          </cell>
          <cell r="C12">
            <v>229171000</v>
          </cell>
          <cell r="E12" t="str">
            <v>Property Plant and Equipment</v>
          </cell>
          <cell r="F12">
            <v>114585500</v>
          </cell>
          <cell r="G12">
            <v>114585500</v>
          </cell>
          <cell r="H12">
            <v>229171000</v>
          </cell>
          <cell r="I12">
            <v>265000000</v>
          </cell>
          <cell r="J12">
            <v>35829000</v>
          </cell>
        </row>
        <row r="14">
          <cell r="B14">
            <v>229171000</v>
          </cell>
          <cell r="C14">
            <v>229171000</v>
          </cell>
          <cell r="E14" t="str">
            <v>Total Depreciation</v>
          </cell>
          <cell r="F14">
            <v>114585500</v>
          </cell>
          <cell r="G14">
            <v>114585500</v>
          </cell>
          <cell r="H14">
            <v>229171000</v>
          </cell>
          <cell r="I14">
            <v>265000000</v>
          </cell>
          <cell r="J14">
            <v>35829000</v>
          </cell>
        </row>
        <row r="16">
          <cell r="A16">
            <v>413000</v>
          </cell>
          <cell r="D16">
            <v>413000</v>
          </cell>
          <cell r="E16" t="str">
            <v>Basic Salary</v>
          </cell>
        </row>
        <row r="17">
          <cell r="A17">
            <v>413010</v>
          </cell>
          <cell r="B17">
            <v>45598698.79999999</v>
          </cell>
          <cell r="C17">
            <v>45598698.79999999</v>
          </cell>
          <cell r="D17">
            <v>413010</v>
          </cell>
          <cell r="E17" t="str">
            <v>Salaries</v>
          </cell>
          <cell r="F17">
            <v>21494192</v>
          </cell>
          <cell r="G17">
            <v>22556000</v>
          </cell>
          <cell r="H17">
            <v>44050192</v>
          </cell>
          <cell r="I17">
            <v>46749228</v>
          </cell>
          <cell r="J17">
            <v>2699036</v>
          </cell>
        </row>
        <row r="18">
          <cell r="A18">
            <v>413030</v>
          </cell>
          <cell r="B18">
            <v>0</v>
          </cell>
          <cell r="C18">
            <v>0</v>
          </cell>
          <cell r="D18">
            <v>413030</v>
          </cell>
          <cell r="E18" t="str">
            <v>Other Salaries &amp; Wages</v>
          </cell>
          <cell r="F18">
            <v>0</v>
          </cell>
          <cell r="H18">
            <v>0</v>
          </cell>
          <cell r="I18">
            <v>0</v>
          </cell>
          <cell r="J18">
            <v>0</v>
          </cell>
        </row>
        <row r="20">
          <cell r="B20">
            <v>45598698.79999999</v>
          </cell>
          <cell r="C20">
            <v>45598698.79999999</v>
          </cell>
          <cell r="E20" t="str">
            <v>Total of Basic Salary</v>
          </cell>
          <cell r="F20">
            <v>21494192</v>
          </cell>
          <cell r="G20">
            <v>22556000</v>
          </cell>
          <cell r="H20">
            <v>44050192</v>
          </cell>
          <cell r="I20">
            <v>46749228</v>
          </cell>
          <cell r="J20">
            <v>2699036</v>
          </cell>
        </row>
        <row r="22">
          <cell r="A22">
            <v>415000</v>
          </cell>
          <cell r="D22">
            <v>415000</v>
          </cell>
          <cell r="E22" t="str">
            <v>Allowances</v>
          </cell>
        </row>
        <row r="23">
          <cell r="A23">
            <v>415010</v>
          </cell>
          <cell r="B23">
            <v>9978424.9900000021</v>
          </cell>
          <cell r="C23">
            <v>9978424.9900000021</v>
          </cell>
          <cell r="D23">
            <v>415010</v>
          </cell>
          <cell r="E23" t="str">
            <v>Supplementary Allowance</v>
          </cell>
          <cell r="F23">
            <v>4697570</v>
          </cell>
          <cell r="G23">
            <v>4892000</v>
          </cell>
          <cell r="H23">
            <v>9589570</v>
          </cell>
          <cell r="I23">
            <v>9449550</v>
          </cell>
          <cell r="J23">
            <v>-140020</v>
          </cell>
        </row>
        <row r="24">
          <cell r="A24">
            <v>415020</v>
          </cell>
          <cell r="D24">
            <v>415020</v>
          </cell>
          <cell r="E24" t="str">
            <v>Pay in lieu of leave</v>
          </cell>
          <cell r="F24">
            <v>31896</v>
          </cell>
          <cell r="H24">
            <v>31896</v>
          </cell>
          <cell r="J24">
            <v>-31896</v>
          </cell>
        </row>
        <row r="25">
          <cell r="A25">
            <v>415030</v>
          </cell>
          <cell r="B25">
            <v>1215728.08</v>
          </cell>
          <cell r="C25">
            <v>1215728.08</v>
          </cell>
          <cell r="D25">
            <v>415030</v>
          </cell>
          <cell r="E25" t="str">
            <v>Overtime</v>
          </cell>
          <cell r="F25">
            <v>330658</v>
          </cell>
          <cell r="G25">
            <v>450000</v>
          </cell>
          <cell r="H25">
            <v>780658</v>
          </cell>
          <cell r="I25">
            <v>865771.94</v>
          </cell>
          <cell r="J25">
            <v>85113.939999999944</v>
          </cell>
        </row>
        <row r="26">
          <cell r="A26">
            <v>415040</v>
          </cell>
          <cell r="B26">
            <v>135000</v>
          </cell>
          <cell r="C26">
            <v>135000</v>
          </cell>
          <cell r="D26">
            <v>415040</v>
          </cell>
          <cell r="E26" t="str">
            <v>Excess Baggage</v>
          </cell>
          <cell r="F26">
            <v>15206</v>
          </cell>
          <cell r="G26">
            <v>15000</v>
          </cell>
          <cell r="H26">
            <v>30206</v>
          </cell>
          <cell r="I26">
            <v>167500</v>
          </cell>
          <cell r="J26">
            <v>137294</v>
          </cell>
        </row>
        <row r="27">
          <cell r="A27">
            <v>415045</v>
          </cell>
          <cell r="B27">
            <v>75000.02</v>
          </cell>
          <cell r="C27">
            <v>75000.02</v>
          </cell>
          <cell r="D27">
            <v>415045</v>
          </cell>
          <cell r="E27" t="str">
            <v>Repatriation Shipment</v>
          </cell>
          <cell r="F27">
            <v>23652</v>
          </cell>
          <cell r="G27">
            <v>25000</v>
          </cell>
          <cell r="H27">
            <v>48652</v>
          </cell>
          <cell r="I27">
            <v>288750</v>
          </cell>
          <cell r="J27">
            <v>240098</v>
          </cell>
        </row>
        <row r="28">
          <cell r="A28">
            <v>415046</v>
          </cell>
          <cell r="B28">
            <v>75000.02</v>
          </cell>
          <cell r="C28">
            <v>75000.02</v>
          </cell>
          <cell r="D28">
            <v>415046</v>
          </cell>
          <cell r="E28" t="str">
            <v>Repatriation Insurance</v>
          </cell>
          <cell r="F28">
            <v>22330</v>
          </cell>
          <cell r="G28">
            <v>20000</v>
          </cell>
          <cell r="H28">
            <v>42330</v>
          </cell>
          <cell r="I28">
            <v>121250</v>
          </cell>
          <cell r="J28">
            <v>78920</v>
          </cell>
        </row>
        <row r="29">
          <cell r="A29">
            <v>415050</v>
          </cell>
          <cell r="B29">
            <v>6805153.9300000016</v>
          </cell>
          <cell r="C29">
            <v>6805153.9300000016</v>
          </cell>
          <cell r="D29">
            <v>415050</v>
          </cell>
          <cell r="E29" t="str">
            <v>Housing Allowance</v>
          </cell>
          <cell r="F29">
            <v>4086068</v>
          </cell>
          <cell r="G29">
            <v>4111000</v>
          </cell>
          <cell r="H29">
            <v>8197068</v>
          </cell>
          <cell r="I29">
            <v>7869172</v>
          </cell>
          <cell r="J29">
            <v>-327896</v>
          </cell>
        </row>
        <row r="30">
          <cell r="A30">
            <v>415060</v>
          </cell>
          <cell r="B30">
            <v>0</v>
          </cell>
          <cell r="C30">
            <v>0</v>
          </cell>
          <cell r="D30">
            <v>415060</v>
          </cell>
          <cell r="E30" t="str">
            <v>Transportation Allowance</v>
          </cell>
          <cell r="F30">
            <v>425</v>
          </cell>
          <cell r="G30">
            <v>1425000</v>
          </cell>
          <cell r="H30">
            <v>1425425</v>
          </cell>
          <cell r="I30">
            <v>3189000</v>
          </cell>
          <cell r="J30">
            <v>1763575</v>
          </cell>
        </row>
        <row r="31">
          <cell r="A31">
            <v>415080</v>
          </cell>
          <cell r="B31">
            <v>1552440.01</v>
          </cell>
          <cell r="C31">
            <v>1552440.01</v>
          </cell>
          <cell r="D31">
            <v>415080</v>
          </cell>
          <cell r="E31" t="str">
            <v>Child Allowance</v>
          </cell>
          <cell r="F31">
            <v>792017</v>
          </cell>
          <cell r="G31">
            <v>844000</v>
          </cell>
          <cell r="H31">
            <v>1636017</v>
          </cell>
          <cell r="I31">
            <v>1867800</v>
          </cell>
          <cell r="J31">
            <v>231783</v>
          </cell>
        </row>
        <row r="32">
          <cell r="A32">
            <v>415090</v>
          </cell>
          <cell r="B32">
            <v>0</v>
          </cell>
          <cell r="C32">
            <v>0</v>
          </cell>
          <cell r="D32">
            <v>415090</v>
          </cell>
          <cell r="E32" t="str">
            <v>Water &amp; Electricity Allowance</v>
          </cell>
          <cell r="F32">
            <v>0</v>
          </cell>
          <cell r="G32">
            <v>0</v>
          </cell>
          <cell r="H32">
            <v>0</v>
          </cell>
          <cell r="I32">
            <v>0</v>
          </cell>
          <cell r="J32">
            <v>0</v>
          </cell>
        </row>
        <row r="33">
          <cell r="A33">
            <v>415110</v>
          </cell>
          <cell r="B33">
            <v>35999.980000000003</v>
          </cell>
          <cell r="C33">
            <v>35999.980000000003</v>
          </cell>
          <cell r="D33">
            <v>415110</v>
          </cell>
          <cell r="E33" t="str">
            <v>Professional Allowance</v>
          </cell>
          <cell r="F33">
            <v>9000</v>
          </cell>
          <cell r="G33">
            <v>12000</v>
          </cell>
          <cell r="H33">
            <v>21000</v>
          </cell>
          <cell r="I33">
            <v>144000</v>
          </cell>
          <cell r="J33">
            <v>123000</v>
          </cell>
        </row>
        <row r="34">
          <cell r="A34">
            <v>415120</v>
          </cell>
          <cell r="B34">
            <v>319190.03000000003</v>
          </cell>
          <cell r="C34">
            <v>319190.03000000003</v>
          </cell>
          <cell r="D34">
            <v>415120</v>
          </cell>
          <cell r="E34" t="str">
            <v>Furniture Grant Expense</v>
          </cell>
          <cell r="F34">
            <v>155244</v>
          </cell>
          <cell r="H34">
            <v>155244</v>
          </cell>
          <cell r="I34">
            <v>0</v>
          </cell>
          <cell r="J34">
            <v>-155244</v>
          </cell>
        </row>
        <row r="35">
          <cell r="A35">
            <v>415130</v>
          </cell>
          <cell r="B35">
            <v>0</v>
          </cell>
          <cell r="C35">
            <v>0</v>
          </cell>
          <cell r="D35">
            <v>415130</v>
          </cell>
          <cell r="E35" t="str">
            <v>Committee Allowance</v>
          </cell>
          <cell r="H35">
            <v>0</v>
          </cell>
          <cell r="I35">
            <v>0</v>
          </cell>
          <cell r="J35">
            <v>0</v>
          </cell>
        </row>
        <row r="36">
          <cell r="A36">
            <v>415160</v>
          </cell>
          <cell r="B36">
            <v>5972960.0100000016</v>
          </cell>
          <cell r="C36">
            <v>5972960.0100000016</v>
          </cell>
          <cell r="D36">
            <v>415160</v>
          </cell>
          <cell r="E36" t="str">
            <v>End of Service Gratuity</v>
          </cell>
          <cell r="F36">
            <v>2985000</v>
          </cell>
          <cell r="G36">
            <v>3150000</v>
          </cell>
          <cell r="H36">
            <v>6135000</v>
          </cell>
          <cell r="I36">
            <v>5861025</v>
          </cell>
          <cell r="J36">
            <v>-273975</v>
          </cell>
        </row>
        <row r="37">
          <cell r="A37">
            <v>415170</v>
          </cell>
          <cell r="B37">
            <v>1331477.01</v>
          </cell>
          <cell r="C37">
            <v>1331477.01</v>
          </cell>
          <cell r="D37">
            <v>415170</v>
          </cell>
          <cell r="E37" t="str">
            <v>Vacation Allowance</v>
          </cell>
          <cell r="F37">
            <v>1177100</v>
          </cell>
          <cell r="H37">
            <v>1177100</v>
          </cell>
          <cell r="I37">
            <v>1496936</v>
          </cell>
          <cell r="J37">
            <v>319836</v>
          </cell>
        </row>
        <row r="38">
          <cell r="A38">
            <v>415180</v>
          </cell>
          <cell r="B38">
            <v>1147891.8600000001</v>
          </cell>
          <cell r="C38">
            <v>1147891.8600000001</v>
          </cell>
          <cell r="D38">
            <v>415180</v>
          </cell>
          <cell r="E38" t="str">
            <v>Employer's pension costs</v>
          </cell>
          <cell r="F38">
            <v>850000</v>
          </cell>
          <cell r="G38">
            <v>950000</v>
          </cell>
          <cell r="H38">
            <v>1800000</v>
          </cell>
          <cell r="I38">
            <v>1960004</v>
          </cell>
          <cell r="J38">
            <v>160004</v>
          </cell>
        </row>
        <row r="39">
          <cell r="A39">
            <v>415190</v>
          </cell>
          <cell r="D39">
            <v>415190</v>
          </cell>
          <cell r="E39" t="str">
            <v>Death Gratuity</v>
          </cell>
          <cell r="H39">
            <v>0</v>
          </cell>
          <cell r="J39">
            <v>0</v>
          </cell>
        </row>
        <row r="40">
          <cell r="A40">
            <v>415200</v>
          </cell>
          <cell r="D40">
            <v>415200</v>
          </cell>
          <cell r="E40" t="str">
            <v>Leave Expenses</v>
          </cell>
          <cell r="F40">
            <v>155785</v>
          </cell>
          <cell r="H40">
            <v>155785</v>
          </cell>
          <cell r="J40">
            <v>-155785</v>
          </cell>
        </row>
        <row r="41">
          <cell r="A41">
            <v>415205</v>
          </cell>
          <cell r="D41">
            <v>415205</v>
          </cell>
          <cell r="E41" t="str">
            <v>Hajj Leave</v>
          </cell>
          <cell r="F41">
            <v>9303</v>
          </cell>
          <cell r="H41">
            <v>9303</v>
          </cell>
          <cell r="J41">
            <v>-9303</v>
          </cell>
        </row>
        <row r="42">
          <cell r="A42">
            <v>415210</v>
          </cell>
          <cell r="B42">
            <v>3258764.01</v>
          </cell>
          <cell r="C42">
            <v>3258764.01</v>
          </cell>
          <cell r="D42">
            <v>415210</v>
          </cell>
          <cell r="E42" t="str">
            <v>Airfares for Annual Leave</v>
          </cell>
          <cell r="F42">
            <v>3082881</v>
          </cell>
          <cell r="H42">
            <v>3082881</v>
          </cell>
          <cell r="I42">
            <v>3592839</v>
          </cell>
          <cell r="J42">
            <v>509958</v>
          </cell>
        </row>
        <row r="43">
          <cell r="A43">
            <v>415220</v>
          </cell>
          <cell r="B43">
            <v>979999.99</v>
          </cell>
          <cell r="C43">
            <v>979999.99</v>
          </cell>
          <cell r="D43">
            <v>415220</v>
          </cell>
          <cell r="E43" t="str">
            <v>Education Allowance</v>
          </cell>
          <cell r="F43">
            <v>69870</v>
          </cell>
          <cell r="G43">
            <v>2460000</v>
          </cell>
          <cell r="H43">
            <v>2529870</v>
          </cell>
          <cell r="I43">
            <v>3300000</v>
          </cell>
          <cell r="J43">
            <v>770130</v>
          </cell>
        </row>
        <row r="44">
          <cell r="A44">
            <v>415230</v>
          </cell>
          <cell r="B44">
            <v>1000000</v>
          </cell>
          <cell r="C44">
            <v>1000000</v>
          </cell>
          <cell r="D44">
            <v>415230</v>
          </cell>
          <cell r="E44" t="str">
            <v>Remote Area Allowance</v>
          </cell>
          <cell r="F44">
            <v>487289</v>
          </cell>
          <cell r="G44">
            <v>475000</v>
          </cell>
          <cell r="H44">
            <v>962289</v>
          </cell>
          <cell r="I44">
            <v>1028082</v>
          </cell>
          <cell r="J44">
            <v>65793</v>
          </cell>
        </row>
        <row r="45">
          <cell r="A45">
            <v>415231</v>
          </cell>
          <cell r="D45">
            <v>415231</v>
          </cell>
          <cell r="E45" t="str">
            <v>Commuting Allowance</v>
          </cell>
          <cell r="H45">
            <v>0</v>
          </cell>
          <cell r="J45">
            <v>0</v>
          </cell>
        </row>
        <row r="46">
          <cell r="A46">
            <v>415240</v>
          </cell>
          <cell r="B46">
            <v>2650799.9700000002</v>
          </cell>
          <cell r="C46">
            <v>2650799.9700000002</v>
          </cell>
          <cell r="D46">
            <v>415240</v>
          </cell>
          <cell r="E46" t="str">
            <v>Statutory Social Allowance</v>
          </cell>
          <cell r="F46">
            <v>1304303</v>
          </cell>
          <cell r="G46">
            <v>1593000</v>
          </cell>
          <cell r="H46">
            <v>2897303</v>
          </cell>
          <cell r="I46">
            <v>2866800</v>
          </cell>
          <cell r="J46">
            <v>-30503</v>
          </cell>
        </row>
        <row r="47">
          <cell r="A47">
            <v>415250</v>
          </cell>
          <cell r="D47">
            <v>415250</v>
          </cell>
          <cell r="E47" t="str">
            <v>Special Car Allowance</v>
          </cell>
          <cell r="H47">
            <v>0</v>
          </cell>
          <cell r="J47">
            <v>0</v>
          </cell>
        </row>
        <row r="48">
          <cell r="A48">
            <v>415260</v>
          </cell>
          <cell r="D48">
            <v>415260</v>
          </cell>
          <cell r="E48" t="str">
            <v>Duty Travel Allowance</v>
          </cell>
          <cell r="F48">
            <v>137630</v>
          </cell>
          <cell r="H48">
            <v>137630</v>
          </cell>
          <cell r="J48">
            <v>-137630</v>
          </cell>
        </row>
        <row r="49">
          <cell r="A49">
            <v>415270</v>
          </cell>
          <cell r="D49">
            <v>415270</v>
          </cell>
          <cell r="E49" t="str">
            <v>Accomodation Shifting Grant</v>
          </cell>
          <cell r="F49">
            <v>770</v>
          </cell>
          <cell r="H49">
            <v>770</v>
          </cell>
          <cell r="J49">
            <v>-770</v>
          </cell>
        </row>
        <row r="50">
          <cell r="A50">
            <v>415280</v>
          </cell>
          <cell r="D50">
            <v>415280</v>
          </cell>
          <cell r="E50" t="str">
            <v>Merit Bonus</v>
          </cell>
          <cell r="F50">
            <v>95000</v>
          </cell>
          <cell r="H50">
            <v>95000</v>
          </cell>
          <cell r="J50">
            <v>-95000</v>
          </cell>
        </row>
        <row r="51">
          <cell r="A51">
            <v>415290</v>
          </cell>
          <cell r="B51">
            <v>1961999.99</v>
          </cell>
          <cell r="C51">
            <v>1961999.99</v>
          </cell>
          <cell r="D51">
            <v>415290</v>
          </cell>
          <cell r="E51" t="str">
            <v>Shift Allowance</v>
          </cell>
          <cell r="F51">
            <v>958745</v>
          </cell>
          <cell r="G51">
            <v>1119000</v>
          </cell>
          <cell r="H51">
            <v>2077745</v>
          </cell>
          <cell r="I51">
            <v>2031600</v>
          </cell>
          <cell r="J51">
            <v>-46145</v>
          </cell>
        </row>
        <row r="52">
          <cell r="A52">
            <v>415300</v>
          </cell>
          <cell r="B52">
            <v>64107.33</v>
          </cell>
          <cell r="C52">
            <v>64107.33</v>
          </cell>
          <cell r="D52">
            <v>415300</v>
          </cell>
          <cell r="E52" t="str">
            <v>Cashiers Allowance</v>
          </cell>
          <cell r="H52">
            <v>0</v>
          </cell>
          <cell r="I52">
            <v>6000</v>
          </cell>
          <cell r="J52">
            <v>6000</v>
          </cell>
        </row>
        <row r="53">
          <cell r="A53">
            <v>415310</v>
          </cell>
          <cell r="B53">
            <v>36000</v>
          </cell>
          <cell r="C53">
            <v>36000</v>
          </cell>
          <cell r="D53">
            <v>415310</v>
          </cell>
          <cell r="E53" t="str">
            <v>Hazardous Material Handling Allowance</v>
          </cell>
          <cell r="F53">
            <v>21466</v>
          </cell>
          <cell r="G53">
            <v>27000</v>
          </cell>
          <cell r="H53">
            <v>48466</v>
          </cell>
          <cell r="I53">
            <v>54000</v>
          </cell>
          <cell r="J53">
            <v>5534</v>
          </cell>
        </row>
        <row r="54">
          <cell r="A54">
            <v>415320</v>
          </cell>
          <cell r="B54">
            <v>300000</v>
          </cell>
          <cell r="C54">
            <v>300000</v>
          </cell>
          <cell r="D54">
            <v>415320</v>
          </cell>
          <cell r="E54" t="str">
            <v>Technical Allowance- Local Engineers</v>
          </cell>
          <cell r="F54">
            <v>184935</v>
          </cell>
          <cell r="G54">
            <v>126000</v>
          </cell>
          <cell r="H54">
            <v>310935</v>
          </cell>
          <cell r="I54">
            <v>252000</v>
          </cell>
          <cell r="J54">
            <v>-58935</v>
          </cell>
        </row>
        <row r="55">
          <cell r="A55">
            <v>415330</v>
          </cell>
          <cell r="B55">
            <v>198599.92</v>
          </cell>
          <cell r="C55">
            <v>198599.92</v>
          </cell>
          <cell r="D55">
            <v>415330</v>
          </cell>
          <cell r="E55" t="str">
            <v>Computer Allowance</v>
          </cell>
          <cell r="F55">
            <v>81479</v>
          </cell>
          <cell r="G55">
            <v>37000</v>
          </cell>
          <cell r="H55">
            <v>118479</v>
          </cell>
          <cell r="I55">
            <v>75000</v>
          </cell>
          <cell r="J55">
            <v>-43479</v>
          </cell>
        </row>
        <row r="56">
          <cell r="A56">
            <v>415340</v>
          </cell>
          <cell r="B56">
            <v>189999.99</v>
          </cell>
          <cell r="C56">
            <v>189999.99</v>
          </cell>
          <cell r="D56">
            <v>415340</v>
          </cell>
          <cell r="E56" t="str">
            <v>Repatriation Ticket</v>
          </cell>
          <cell r="F56">
            <v>33180</v>
          </cell>
          <cell r="G56">
            <v>35000</v>
          </cell>
          <cell r="H56">
            <v>68180</v>
          </cell>
          <cell r="I56">
            <v>289537</v>
          </cell>
          <cell r="J56">
            <v>221357</v>
          </cell>
        </row>
        <row r="57">
          <cell r="A57">
            <v>415350</v>
          </cell>
          <cell r="B57">
            <v>0</v>
          </cell>
          <cell r="C57">
            <v>0</v>
          </cell>
          <cell r="D57">
            <v>415350</v>
          </cell>
          <cell r="E57" t="str">
            <v>Telephone Allowance</v>
          </cell>
          <cell r="F57">
            <v>0</v>
          </cell>
          <cell r="G57">
            <v>0</v>
          </cell>
          <cell r="H57">
            <v>0</v>
          </cell>
          <cell r="I57">
            <v>0</v>
          </cell>
          <cell r="J57">
            <v>0</v>
          </cell>
        </row>
        <row r="58">
          <cell r="A58">
            <v>415360</v>
          </cell>
          <cell r="B58">
            <v>0</v>
          </cell>
          <cell r="C58">
            <v>0</v>
          </cell>
          <cell r="D58">
            <v>415360</v>
          </cell>
          <cell r="E58" t="str">
            <v>Specialisation Allowance</v>
          </cell>
          <cell r="F58">
            <v>0</v>
          </cell>
          <cell r="G58">
            <v>0</v>
          </cell>
          <cell r="H58">
            <v>0</v>
          </cell>
          <cell r="I58">
            <v>0</v>
          </cell>
          <cell r="J58">
            <v>0</v>
          </cell>
        </row>
        <row r="59">
          <cell r="A59">
            <v>415370</v>
          </cell>
          <cell r="B59">
            <v>0</v>
          </cell>
          <cell r="C59">
            <v>0</v>
          </cell>
          <cell r="D59">
            <v>415370</v>
          </cell>
          <cell r="E59" t="str">
            <v>Other Allowance</v>
          </cell>
          <cell r="F59">
            <v>260553</v>
          </cell>
          <cell r="G59">
            <v>0</v>
          </cell>
          <cell r="H59">
            <v>260553</v>
          </cell>
          <cell r="I59">
            <v>0</v>
          </cell>
          <cell r="J59">
            <v>-260553</v>
          </cell>
        </row>
        <row r="61">
          <cell r="B61">
            <v>39284537.140000015</v>
          </cell>
          <cell r="C61">
            <v>39284537.140000015</v>
          </cell>
          <cell r="E61" t="str">
            <v>Total of Allowances</v>
          </cell>
          <cell r="F61">
            <v>22059355</v>
          </cell>
          <cell r="G61">
            <v>21766000</v>
          </cell>
          <cell r="H61">
            <v>43825355</v>
          </cell>
          <cell r="I61">
            <v>46776616.939999998</v>
          </cell>
          <cell r="J61">
            <v>2951261.94</v>
          </cell>
        </row>
        <row r="63">
          <cell r="A63">
            <v>417000</v>
          </cell>
          <cell r="D63">
            <v>417000</v>
          </cell>
          <cell r="E63" t="str">
            <v>Fuel</v>
          </cell>
        </row>
        <row r="64">
          <cell r="A64">
            <v>417100</v>
          </cell>
          <cell r="D64">
            <v>417100</v>
          </cell>
          <cell r="E64" t="str">
            <v>Crude Oil</v>
          </cell>
          <cell r="H64">
            <v>0</v>
          </cell>
          <cell r="I64">
            <v>0</v>
          </cell>
          <cell r="J64">
            <v>0</v>
          </cell>
        </row>
        <row r="65">
          <cell r="A65">
            <v>417200</v>
          </cell>
          <cell r="D65">
            <v>417200</v>
          </cell>
          <cell r="E65" t="str">
            <v>Fuel Oil</v>
          </cell>
          <cell r="H65">
            <v>0</v>
          </cell>
          <cell r="I65">
            <v>0</v>
          </cell>
          <cell r="J65">
            <v>0</v>
          </cell>
        </row>
        <row r="66">
          <cell r="A66">
            <v>417300</v>
          </cell>
          <cell r="D66">
            <v>417300</v>
          </cell>
          <cell r="E66" t="str">
            <v>Gas Oil</v>
          </cell>
          <cell r="H66">
            <v>0</v>
          </cell>
          <cell r="I66">
            <v>0</v>
          </cell>
          <cell r="J66">
            <v>0</v>
          </cell>
        </row>
        <row r="67">
          <cell r="A67">
            <v>417400</v>
          </cell>
          <cell r="D67">
            <v>417400</v>
          </cell>
          <cell r="E67" t="str">
            <v>Natural Gas</v>
          </cell>
          <cell r="H67">
            <v>0</v>
          </cell>
          <cell r="I67">
            <v>0</v>
          </cell>
          <cell r="J67">
            <v>0</v>
          </cell>
        </row>
        <row r="68">
          <cell r="A68">
            <v>417500</v>
          </cell>
          <cell r="D68">
            <v>417500</v>
          </cell>
          <cell r="E68" t="str">
            <v>Diesal Oil</v>
          </cell>
          <cell r="H68">
            <v>0</v>
          </cell>
          <cell r="I68">
            <v>0</v>
          </cell>
          <cell r="J68">
            <v>0</v>
          </cell>
        </row>
        <row r="70">
          <cell r="B70">
            <v>0</v>
          </cell>
          <cell r="C70">
            <v>0</v>
          </cell>
          <cell r="E70" t="str">
            <v>Total of Fuel</v>
          </cell>
          <cell r="F70">
            <v>0</v>
          </cell>
          <cell r="G70">
            <v>0</v>
          </cell>
          <cell r="H70">
            <v>0</v>
          </cell>
          <cell r="I70">
            <v>0</v>
          </cell>
          <cell r="J70">
            <v>0</v>
          </cell>
        </row>
        <row r="72">
          <cell r="A72">
            <v>418000</v>
          </cell>
          <cell r="D72">
            <v>418000</v>
          </cell>
          <cell r="E72" t="str">
            <v>Plant Maintenance</v>
          </cell>
        </row>
        <row r="73">
          <cell r="A73">
            <v>418010</v>
          </cell>
          <cell r="D73">
            <v>418010</v>
          </cell>
          <cell r="E73" t="str">
            <v>Water Pump Maintenance - Direct Purh.</v>
          </cell>
          <cell r="H73">
            <v>0</v>
          </cell>
          <cell r="J73">
            <v>0</v>
          </cell>
        </row>
        <row r="74">
          <cell r="A74">
            <v>418020</v>
          </cell>
          <cell r="D74">
            <v>418020</v>
          </cell>
          <cell r="E74" t="str">
            <v>Water Pipes Maintenance- Direct Purh.</v>
          </cell>
          <cell r="H74">
            <v>0</v>
          </cell>
          <cell r="J74">
            <v>0</v>
          </cell>
        </row>
        <row r="75">
          <cell r="A75">
            <v>418030</v>
          </cell>
          <cell r="D75">
            <v>418030</v>
          </cell>
          <cell r="E75" t="str">
            <v>Water Maintenance- Cent. Workshop D</v>
          </cell>
          <cell r="H75">
            <v>0</v>
          </cell>
          <cell r="I75">
            <v>200000</v>
          </cell>
          <cell r="J75">
            <v>200000</v>
          </cell>
        </row>
        <row r="76">
          <cell r="A76">
            <v>418040</v>
          </cell>
          <cell r="D76">
            <v>418040</v>
          </cell>
          <cell r="E76" t="str">
            <v>Other Water Maintenance</v>
          </cell>
          <cell r="H76">
            <v>0</v>
          </cell>
          <cell r="I76">
            <v>200000</v>
          </cell>
          <cell r="J76">
            <v>200000</v>
          </cell>
        </row>
        <row r="77">
          <cell r="A77">
            <v>418050</v>
          </cell>
          <cell r="D77">
            <v>418050</v>
          </cell>
          <cell r="E77" t="str">
            <v>Electricity Poles &amp; Wires Maintenance</v>
          </cell>
          <cell r="H77">
            <v>0</v>
          </cell>
          <cell r="J77">
            <v>0</v>
          </cell>
        </row>
        <row r="78">
          <cell r="A78">
            <v>418060</v>
          </cell>
          <cell r="D78">
            <v>418060</v>
          </cell>
          <cell r="E78" t="str">
            <v>Electricity Transformer Maintenance</v>
          </cell>
          <cell r="H78">
            <v>0</v>
          </cell>
          <cell r="J78">
            <v>0</v>
          </cell>
        </row>
        <row r="79">
          <cell r="A79">
            <v>418070</v>
          </cell>
          <cell r="B79">
            <v>0</v>
          </cell>
          <cell r="C79">
            <v>0</v>
          </cell>
          <cell r="D79">
            <v>418070</v>
          </cell>
          <cell r="E79" t="str">
            <v>Electricity Switchgear Maintenance</v>
          </cell>
          <cell r="H79">
            <v>0</v>
          </cell>
          <cell r="I79">
            <v>1000</v>
          </cell>
          <cell r="J79">
            <v>1000</v>
          </cell>
        </row>
        <row r="80">
          <cell r="A80">
            <v>418080</v>
          </cell>
          <cell r="D80">
            <v>418080</v>
          </cell>
          <cell r="E80" t="str">
            <v>Other Electricity Maintenance</v>
          </cell>
          <cell r="H80">
            <v>0</v>
          </cell>
          <cell r="J80">
            <v>0</v>
          </cell>
        </row>
        <row r="81">
          <cell r="A81">
            <v>418090</v>
          </cell>
          <cell r="B81">
            <v>300000</v>
          </cell>
          <cell r="C81">
            <v>300000</v>
          </cell>
          <cell r="D81">
            <v>418090</v>
          </cell>
          <cell r="E81" t="str">
            <v>Tools &amp; Equipment Maintenance</v>
          </cell>
          <cell r="F81">
            <v>19216</v>
          </cell>
          <cell r="G81">
            <v>30000</v>
          </cell>
          <cell r="H81">
            <v>49216</v>
          </cell>
          <cell r="I81">
            <v>576000</v>
          </cell>
          <cell r="J81">
            <v>526784</v>
          </cell>
        </row>
        <row r="82">
          <cell r="A82">
            <v>418100</v>
          </cell>
          <cell r="D82">
            <v>418100</v>
          </cell>
          <cell r="E82" t="str">
            <v>Small Generators Maintenance</v>
          </cell>
          <cell r="H82">
            <v>0</v>
          </cell>
          <cell r="J82">
            <v>0</v>
          </cell>
        </row>
        <row r="83">
          <cell r="A83">
            <v>418110</v>
          </cell>
          <cell r="D83">
            <v>418110</v>
          </cell>
          <cell r="E83" t="str">
            <v>Plant SMART Mainatencance</v>
          </cell>
          <cell r="H83">
            <v>0</v>
          </cell>
          <cell r="J83">
            <v>0</v>
          </cell>
        </row>
        <row r="84">
          <cell r="A84">
            <v>418120</v>
          </cell>
          <cell r="D84">
            <v>418120</v>
          </cell>
          <cell r="E84" t="str">
            <v>Plant MOPA Maintenance</v>
          </cell>
          <cell r="H84">
            <v>0</v>
          </cell>
          <cell r="J84">
            <v>0</v>
          </cell>
        </row>
        <row r="85">
          <cell r="A85">
            <v>418130</v>
          </cell>
          <cell r="D85">
            <v>418130</v>
          </cell>
          <cell r="E85" t="str">
            <v>Plant “MOMP” Maintenance</v>
          </cell>
          <cell r="H85">
            <v>0</v>
          </cell>
          <cell r="J85">
            <v>0</v>
          </cell>
        </row>
        <row r="86">
          <cell r="A86">
            <v>418140</v>
          </cell>
          <cell r="D86">
            <v>418140</v>
          </cell>
          <cell r="E86" t="str">
            <v>Plant Maintenance – PDPM1</v>
          </cell>
          <cell r="H86">
            <v>0</v>
          </cell>
          <cell r="J86">
            <v>0</v>
          </cell>
        </row>
        <row r="87">
          <cell r="A87">
            <v>418150</v>
          </cell>
          <cell r="D87">
            <v>418150</v>
          </cell>
          <cell r="E87" t="str">
            <v>Other Plant Contract Maintanance</v>
          </cell>
          <cell r="H87">
            <v>0</v>
          </cell>
          <cell r="I87">
            <v>34000</v>
          </cell>
          <cell r="J87">
            <v>34000</v>
          </cell>
        </row>
        <row r="88">
          <cell r="A88">
            <v>418160</v>
          </cell>
          <cell r="D88">
            <v>418160</v>
          </cell>
          <cell r="E88" t="str">
            <v>Plant Maintenance</v>
          </cell>
          <cell r="H88">
            <v>0</v>
          </cell>
          <cell r="J88">
            <v>0</v>
          </cell>
        </row>
        <row r="89">
          <cell r="A89">
            <v>418170</v>
          </cell>
          <cell r="D89">
            <v>418170</v>
          </cell>
          <cell r="E89" t="str">
            <v>Motor Maintanance</v>
          </cell>
          <cell r="H89">
            <v>0</v>
          </cell>
          <cell r="J89">
            <v>0</v>
          </cell>
        </row>
        <row r="90">
          <cell r="A90">
            <v>418180</v>
          </cell>
          <cell r="D90">
            <v>418180</v>
          </cell>
          <cell r="E90" t="str">
            <v>Valves Actuator Maintenance</v>
          </cell>
          <cell r="H90">
            <v>0</v>
          </cell>
          <cell r="J90">
            <v>0</v>
          </cell>
        </row>
        <row r="91">
          <cell r="A91">
            <v>418190</v>
          </cell>
          <cell r="B91">
            <v>0</v>
          </cell>
          <cell r="C91">
            <v>0</v>
          </cell>
          <cell r="D91">
            <v>418190</v>
          </cell>
          <cell r="E91" t="str">
            <v>Compressed Air Maintance</v>
          </cell>
          <cell r="H91">
            <v>0</v>
          </cell>
          <cell r="I91">
            <v>18000</v>
          </cell>
          <cell r="J91">
            <v>18000</v>
          </cell>
        </row>
        <row r="92">
          <cell r="A92">
            <v>418200</v>
          </cell>
          <cell r="D92">
            <v>418200</v>
          </cell>
          <cell r="E92" t="str">
            <v>Fuel Systems Maintanance</v>
          </cell>
          <cell r="H92">
            <v>0</v>
          </cell>
          <cell r="J92">
            <v>0</v>
          </cell>
        </row>
        <row r="93">
          <cell r="A93">
            <v>418210</v>
          </cell>
          <cell r="D93">
            <v>418210</v>
          </cell>
          <cell r="E93" t="str">
            <v>Remineralisation Systems Maintance</v>
          </cell>
          <cell r="H93">
            <v>0</v>
          </cell>
          <cell r="J93">
            <v>0</v>
          </cell>
        </row>
        <row r="94">
          <cell r="A94">
            <v>418220</v>
          </cell>
          <cell r="D94">
            <v>418220</v>
          </cell>
          <cell r="E94" t="str">
            <v xml:space="preserve">Sea Water Intake System Maintanance </v>
          </cell>
          <cell r="H94">
            <v>0</v>
          </cell>
          <cell r="J94">
            <v>0</v>
          </cell>
        </row>
        <row r="95">
          <cell r="A95">
            <v>418230</v>
          </cell>
          <cell r="D95">
            <v>418230</v>
          </cell>
          <cell r="E95" t="str">
            <v>400 KV Systems Maintenance</v>
          </cell>
          <cell r="H95">
            <v>0</v>
          </cell>
          <cell r="J95">
            <v>0</v>
          </cell>
        </row>
        <row r="96">
          <cell r="A96">
            <v>418240</v>
          </cell>
          <cell r="D96">
            <v>418240</v>
          </cell>
          <cell r="E96" t="str">
            <v>220 KV Systems Maintenance</v>
          </cell>
          <cell r="H96">
            <v>0</v>
          </cell>
          <cell r="J96">
            <v>0</v>
          </cell>
        </row>
        <row r="97">
          <cell r="A97">
            <v>418250</v>
          </cell>
          <cell r="D97">
            <v>418250</v>
          </cell>
          <cell r="E97" t="str">
            <v>132 KV Maintanance</v>
          </cell>
          <cell r="H97">
            <v>0</v>
          </cell>
          <cell r="J97">
            <v>0</v>
          </cell>
        </row>
        <row r="98">
          <cell r="A98">
            <v>418260</v>
          </cell>
          <cell r="D98">
            <v>418260</v>
          </cell>
          <cell r="E98" t="str">
            <v>11 KV Systems Maintenance</v>
          </cell>
          <cell r="H98">
            <v>0</v>
          </cell>
          <cell r="J98">
            <v>0</v>
          </cell>
        </row>
        <row r="99">
          <cell r="A99">
            <v>418270</v>
          </cell>
          <cell r="D99">
            <v>418270</v>
          </cell>
          <cell r="E99" t="str">
            <v>380V Systems Maintenance</v>
          </cell>
          <cell r="H99">
            <v>0</v>
          </cell>
          <cell r="J99">
            <v>0</v>
          </cell>
        </row>
        <row r="100">
          <cell r="A100">
            <v>418280</v>
          </cell>
          <cell r="D100">
            <v>418280</v>
          </cell>
          <cell r="E100" t="str">
            <v>220V Systems Maintenance</v>
          </cell>
          <cell r="H100">
            <v>0</v>
          </cell>
          <cell r="J100">
            <v>0</v>
          </cell>
        </row>
        <row r="101">
          <cell r="A101">
            <v>418290</v>
          </cell>
          <cell r="D101">
            <v>418290</v>
          </cell>
          <cell r="E101" t="str">
            <v>DC System Maintanance</v>
          </cell>
          <cell r="H101">
            <v>0</v>
          </cell>
          <cell r="J101">
            <v>0</v>
          </cell>
        </row>
        <row r="102">
          <cell r="A102">
            <v>418300</v>
          </cell>
          <cell r="D102">
            <v>418300</v>
          </cell>
          <cell r="E102" t="str">
            <v>Safety System Maintenance</v>
          </cell>
          <cell r="F102">
            <v>77480</v>
          </cell>
          <cell r="G102">
            <v>178000</v>
          </cell>
          <cell r="H102">
            <v>255480</v>
          </cell>
          <cell r="I102">
            <v>530000</v>
          </cell>
          <cell r="J102">
            <v>274520</v>
          </cell>
        </row>
        <row r="103">
          <cell r="A103">
            <v>418400</v>
          </cell>
          <cell r="D103">
            <v>418400</v>
          </cell>
          <cell r="E103" t="str">
            <v>Power Transmission System Maintenance</v>
          </cell>
          <cell r="H103">
            <v>0</v>
          </cell>
          <cell r="I103">
            <v>0</v>
          </cell>
          <cell r="J103">
            <v>0</v>
          </cell>
        </row>
        <row r="104">
          <cell r="A104">
            <v>418410</v>
          </cell>
          <cell r="B104">
            <v>5320000</v>
          </cell>
          <cell r="C104">
            <v>5320000</v>
          </cell>
          <cell r="D104">
            <v>418410</v>
          </cell>
          <cell r="E104" t="str">
            <v>Substation Maintance</v>
          </cell>
          <cell r="F104">
            <v>2791887</v>
          </cell>
          <cell r="G104">
            <v>5500000</v>
          </cell>
          <cell r="H104">
            <v>8291887</v>
          </cell>
          <cell r="I104">
            <v>18987000</v>
          </cell>
          <cell r="J104">
            <v>10695113</v>
          </cell>
        </row>
        <row r="105">
          <cell r="A105">
            <v>418420</v>
          </cell>
          <cell r="B105">
            <v>1000000</v>
          </cell>
          <cell r="C105">
            <v>1000000</v>
          </cell>
          <cell r="D105">
            <v>418420</v>
          </cell>
          <cell r="E105" t="str">
            <v>OHL Maintanance</v>
          </cell>
          <cell r="F105">
            <v>5129</v>
          </cell>
          <cell r="G105">
            <v>700000</v>
          </cell>
          <cell r="H105">
            <v>705129</v>
          </cell>
          <cell r="I105">
            <v>680000</v>
          </cell>
          <cell r="J105">
            <v>-25129</v>
          </cell>
        </row>
        <row r="106">
          <cell r="A106">
            <v>418430</v>
          </cell>
          <cell r="B106">
            <v>4500000</v>
          </cell>
          <cell r="C106">
            <v>4500000</v>
          </cell>
          <cell r="D106">
            <v>418430</v>
          </cell>
          <cell r="E106" t="str">
            <v>U/G Cables Maintenance</v>
          </cell>
          <cell r="F106">
            <v>456507</v>
          </cell>
          <cell r="G106">
            <v>450000</v>
          </cell>
          <cell r="H106">
            <v>906507</v>
          </cell>
          <cell r="I106">
            <v>713000</v>
          </cell>
          <cell r="J106">
            <v>-193507</v>
          </cell>
        </row>
        <row r="107">
          <cell r="A107">
            <v>418510</v>
          </cell>
          <cell r="B107">
            <v>1226000</v>
          </cell>
          <cell r="C107">
            <v>1226000</v>
          </cell>
          <cell r="D107">
            <v>418510</v>
          </cell>
          <cell r="E107" t="str">
            <v>Pumping Station Maintenance</v>
          </cell>
          <cell r="F107">
            <v>1874613</v>
          </cell>
          <cell r="G107">
            <v>1234000</v>
          </cell>
          <cell r="H107">
            <v>3108613</v>
          </cell>
          <cell r="I107">
            <v>3558000</v>
          </cell>
          <cell r="J107">
            <v>449387</v>
          </cell>
        </row>
        <row r="108">
          <cell r="A108">
            <v>418520</v>
          </cell>
          <cell r="B108">
            <v>1175000</v>
          </cell>
          <cell r="C108">
            <v>1175000</v>
          </cell>
          <cell r="D108">
            <v>418520</v>
          </cell>
          <cell r="E108" t="str">
            <v>Pipelines Maintenance</v>
          </cell>
          <cell r="F108">
            <v>1042749</v>
          </cell>
          <cell r="G108">
            <v>1000000</v>
          </cell>
          <cell r="H108">
            <v>2042749</v>
          </cell>
          <cell r="I108">
            <v>2185000</v>
          </cell>
          <cell r="J108">
            <v>142251</v>
          </cell>
        </row>
        <row r="109">
          <cell r="A109">
            <v>418620</v>
          </cell>
          <cell r="B109">
            <v>2654999.7999999998</v>
          </cell>
          <cell r="C109">
            <v>2654999.7999999998</v>
          </cell>
          <cell r="D109">
            <v>418620</v>
          </cell>
          <cell r="E109" t="str">
            <v>Hire of Plant and Equipment</v>
          </cell>
          <cell r="H109">
            <v>0</v>
          </cell>
          <cell r="I109">
            <v>870000</v>
          </cell>
          <cell r="J109">
            <v>870000</v>
          </cell>
        </row>
        <row r="110">
          <cell r="A110">
            <v>418630</v>
          </cell>
          <cell r="B110">
            <v>4850000</v>
          </cell>
          <cell r="C110">
            <v>4850000</v>
          </cell>
          <cell r="D110">
            <v>418630</v>
          </cell>
          <cell r="E110" t="str">
            <v>Process Buildings Maintenance</v>
          </cell>
          <cell r="H110">
            <v>0</v>
          </cell>
          <cell r="I110">
            <v>7337000</v>
          </cell>
          <cell r="J110">
            <v>7337000</v>
          </cell>
        </row>
        <row r="111">
          <cell r="A111">
            <v>418640</v>
          </cell>
          <cell r="B111">
            <v>13300000</v>
          </cell>
          <cell r="C111">
            <v>13300000</v>
          </cell>
          <cell r="D111">
            <v>418640</v>
          </cell>
          <cell r="E111" t="str">
            <v>Energy Consumption</v>
          </cell>
          <cell r="H111">
            <v>0</v>
          </cell>
          <cell r="I111">
            <v>11790000</v>
          </cell>
          <cell r="J111">
            <v>11790000</v>
          </cell>
        </row>
        <row r="113">
          <cell r="B113">
            <v>34325999.799999997</v>
          </cell>
          <cell r="C113">
            <v>34325999.799999997</v>
          </cell>
          <cell r="E113" t="str">
            <v>Total for Plant Maintenance</v>
          </cell>
          <cell r="F113">
            <v>6267581</v>
          </cell>
          <cell r="G113">
            <v>9092000</v>
          </cell>
          <cell r="H113">
            <v>15359581</v>
          </cell>
          <cell r="I113">
            <v>47679000</v>
          </cell>
          <cell r="J113">
            <v>32319419</v>
          </cell>
        </row>
        <row r="115">
          <cell r="A115">
            <v>419000</v>
          </cell>
          <cell r="D115">
            <v>419000</v>
          </cell>
          <cell r="E115" t="str">
            <v>Materials</v>
          </cell>
        </row>
        <row r="116">
          <cell r="A116">
            <v>419010</v>
          </cell>
          <cell r="D116">
            <v>419010</v>
          </cell>
          <cell r="E116" t="str">
            <v>Stores Usage- Works Orders</v>
          </cell>
          <cell r="H116">
            <v>0</v>
          </cell>
          <cell r="I116">
            <v>0</v>
          </cell>
          <cell r="J116">
            <v>0</v>
          </cell>
        </row>
        <row r="117">
          <cell r="A117">
            <v>419020</v>
          </cell>
          <cell r="B117">
            <v>1500000</v>
          </cell>
          <cell r="C117">
            <v>1500000</v>
          </cell>
          <cell r="D117">
            <v>419020</v>
          </cell>
          <cell r="E117" t="str">
            <v>Stores Usage- Consumables</v>
          </cell>
          <cell r="H117">
            <v>0</v>
          </cell>
          <cell r="I117">
            <v>259000</v>
          </cell>
          <cell r="J117">
            <v>259000</v>
          </cell>
        </row>
        <row r="118">
          <cell r="A118">
            <v>419030</v>
          </cell>
          <cell r="D118">
            <v>419030</v>
          </cell>
          <cell r="E118" t="str">
            <v>Direct Purchases</v>
          </cell>
          <cell r="H118">
            <v>0</v>
          </cell>
          <cell r="I118">
            <v>110000</v>
          </cell>
          <cell r="J118">
            <v>110000</v>
          </cell>
        </row>
        <row r="119">
          <cell r="A119">
            <v>419040</v>
          </cell>
          <cell r="D119">
            <v>419040</v>
          </cell>
          <cell r="E119" t="str">
            <v>Outages</v>
          </cell>
          <cell r="H119">
            <v>0</v>
          </cell>
          <cell r="I119">
            <v>60000</v>
          </cell>
          <cell r="J119">
            <v>60000</v>
          </cell>
        </row>
        <row r="120">
          <cell r="A120">
            <v>419050</v>
          </cell>
          <cell r="D120">
            <v>419050</v>
          </cell>
          <cell r="E120" t="str">
            <v>Major Non Capital Items</v>
          </cell>
          <cell r="H120">
            <v>0</v>
          </cell>
          <cell r="I120">
            <v>0</v>
          </cell>
          <cell r="J120">
            <v>0</v>
          </cell>
        </row>
        <row r="121">
          <cell r="A121">
            <v>419060</v>
          </cell>
          <cell r="B121">
            <v>458000</v>
          </cell>
          <cell r="C121">
            <v>458000</v>
          </cell>
          <cell r="D121">
            <v>419060</v>
          </cell>
          <cell r="E121" t="str">
            <v>Chemical Usage</v>
          </cell>
          <cell r="F121">
            <v>864635</v>
          </cell>
          <cell r="G121">
            <v>20000</v>
          </cell>
          <cell r="H121">
            <v>884635</v>
          </cell>
          <cell r="I121">
            <v>853000</v>
          </cell>
          <cell r="J121">
            <v>-31635</v>
          </cell>
        </row>
        <row r="122">
          <cell r="A122">
            <v>419070</v>
          </cell>
          <cell r="D122">
            <v>419070</v>
          </cell>
          <cell r="E122" t="str">
            <v>Lubricants Usage</v>
          </cell>
          <cell r="H122">
            <v>0</v>
          </cell>
          <cell r="J122">
            <v>0</v>
          </cell>
        </row>
        <row r="124">
          <cell r="B124">
            <v>1958000</v>
          </cell>
          <cell r="C124">
            <v>1958000</v>
          </cell>
          <cell r="E124" t="str">
            <v>Total Materials</v>
          </cell>
          <cell r="F124">
            <v>864635</v>
          </cell>
          <cell r="G124">
            <v>20000</v>
          </cell>
          <cell r="H124">
            <v>884635</v>
          </cell>
          <cell r="I124">
            <v>1282000</v>
          </cell>
          <cell r="J124">
            <v>397365</v>
          </cell>
        </row>
        <row r="126">
          <cell r="A126">
            <v>420000</v>
          </cell>
          <cell r="D126">
            <v>420000</v>
          </cell>
          <cell r="E126" t="str">
            <v>Transmission use of System</v>
          </cell>
        </row>
        <row r="127">
          <cell r="A127">
            <v>420010</v>
          </cell>
          <cell r="D127">
            <v>420010</v>
          </cell>
          <cell r="E127" t="str">
            <v>TUOS Payments</v>
          </cell>
          <cell r="H127">
            <v>0</v>
          </cell>
          <cell r="J127">
            <v>0</v>
          </cell>
        </row>
        <row r="128">
          <cell r="A128">
            <v>420020</v>
          </cell>
          <cell r="D128">
            <v>420020</v>
          </cell>
          <cell r="E128" t="str">
            <v>Settlement System Charges</v>
          </cell>
          <cell r="H128">
            <v>0</v>
          </cell>
          <cell r="J128">
            <v>0</v>
          </cell>
        </row>
        <row r="130">
          <cell r="B130">
            <v>0</v>
          </cell>
          <cell r="C130">
            <v>0</v>
          </cell>
          <cell r="E130" t="str">
            <v>Total of System Charges</v>
          </cell>
          <cell r="F130">
            <v>0</v>
          </cell>
          <cell r="G130">
            <v>0</v>
          </cell>
          <cell r="H130">
            <v>0</v>
          </cell>
          <cell r="I130">
            <v>0</v>
          </cell>
          <cell r="J130">
            <v>0</v>
          </cell>
        </row>
        <row r="132">
          <cell r="A132">
            <v>421000</v>
          </cell>
          <cell r="D132">
            <v>421000</v>
          </cell>
          <cell r="E132" t="str">
            <v>Purchase of Power &amp; Water</v>
          </cell>
        </row>
        <row r="133">
          <cell r="A133">
            <v>421110</v>
          </cell>
          <cell r="D133">
            <v>421110</v>
          </cell>
          <cell r="E133" t="str">
            <v>Capacity Payments UANPC</v>
          </cell>
          <cell r="H133">
            <v>0</v>
          </cell>
          <cell r="J133">
            <v>0</v>
          </cell>
        </row>
        <row r="134">
          <cell r="A134">
            <v>421120</v>
          </cell>
          <cell r="D134">
            <v>421120</v>
          </cell>
          <cell r="E134" t="str">
            <v>Capacity Payments ATPC</v>
          </cell>
          <cell r="H134">
            <v>0</v>
          </cell>
          <cell r="J134">
            <v>0</v>
          </cell>
        </row>
        <row r="135">
          <cell r="A135">
            <v>421130</v>
          </cell>
          <cell r="D135">
            <v>421130</v>
          </cell>
          <cell r="E135" t="str">
            <v>Capacity Payments AMPC</v>
          </cell>
          <cell r="H135">
            <v>0</v>
          </cell>
          <cell r="J135">
            <v>0</v>
          </cell>
        </row>
        <row r="136">
          <cell r="A136">
            <v>421140</v>
          </cell>
          <cell r="D136">
            <v>421140</v>
          </cell>
          <cell r="E136" t="str">
            <v>Capacity Payments BPC</v>
          </cell>
          <cell r="H136">
            <v>0</v>
          </cell>
          <cell r="J136">
            <v>0</v>
          </cell>
        </row>
        <row r="137">
          <cell r="A137">
            <v>421150</v>
          </cell>
          <cell r="D137">
            <v>421150</v>
          </cell>
          <cell r="E137" t="str">
            <v>Capacity Payments EPC</v>
          </cell>
          <cell r="H137">
            <v>0</v>
          </cell>
          <cell r="J137">
            <v>0</v>
          </cell>
        </row>
        <row r="138">
          <cell r="A138">
            <v>421160</v>
          </cell>
          <cell r="D138">
            <v>421160</v>
          </cell>
          <cell r="E138" t="str">
            <v>Capacity Payments RASCO</v>
          </cell>
          <cell r="H138">
            <v>0</v>
          </cell>
          <cell r="J138">
            <v>0</v>
          </cell>
        </row>
        <row r="139">
          <cell r="A139">
            <v>421170</v>
          </cell>
          <cell r="D139">
            <v>421170</v>
          </cell>
          <cell r="E139" t="str">
            <v>Capacity Payments GTTPC</v>
          </cell>
          <cell r="H139">
            <v>0</v>
          </cell>
          <cell r="J139">
            <v>0</v>
          </cell>
        </row>
        <row r="140">
          <cell r="A140">
            <v>421210</v>
          </cell>
          <cell r="D140">
            <v>421210</v>
          </cell>
          <cell r="E140" t="str">
            <v>Variable Payments UANPC</v>
          </cell>
          <cell r="H140">
            <v>0</v>
          </cell>
          <cell r="J140">
            <v>0</v>
          </cell>
        </row>
        <row r="141">
          <cell r="A141">
            <v>421220</v>
          </cell>
          <cell r="D141">
            <v>421220</v>
          </cell>
          <cell r="E141" t="str">
            <v>Variable Payments ATPC</v>
          </cell>
          <cell r="H141">
            <v>0</v>
          </cell>
          <cell r="J141">
            <v>0</v>
          </cell>
        </row>
        <row r="142">
          <cell r="A142">
            <v>421230</v>
          </cell>
          <cell r="D142">
            <v>421230</v>
          </cell>
          <cell r="E142" t="str">
            <v>Variable Payments AMPC</v>
          </cell>
          <cell r="H142">
            <v>0</v>
          </cell>
          <cell r="J142">
            <v>0</v>
          </cell>
        </row>
        <row r="143">
          <cell r="A143">
            <v>421240</v>
          </cell>
          <cell r="D143">
            <v>421240</v>
          </cell>
          <cell r="E143" t="str">
            <v>Variable Payments BPC</v>
          </cell>
          <cell r="H143">
            <v>0</v>
          </cell>
          <cell r="J143">
            <v>0</v>
          </cell>
        </row>
        <row r="144">
          <cell r="A144">
            <v>421250</v>
          </cell>
          <cell r="D144">
            <v>421250</v>
          </cell>
          <cell r="E144" t="str">
            <v>Variable Payments EPC</v>
          </cell>
          <cell r="H144">
            <v>0</v>
          </cell>
          <cell r="J144">
            <v>0</v>
          </cell>
        </row>
        <row r="145">
          <cell r="A145">
            <v>421260</v>
          </cell>
          <cell r="D145">
            <v>421260</v>
          </cell>
          <cell r="E145" t="str">
            <v>Variable Payments RASCO</v>
          </cell>
          <cell r="H145">
            <v>0</v>
          </cell>
          <cell r="J145">
            <v>0</v>
          </cell>
        </row>
        <row r="146">
          <cell r="A146">
            <v>421270</v>
          </cell>
          <cell r="D146">
            <v>421270</v>
          </cell>
          <cell r="E146" t="str">
            <v>Variable Payments -GTTPC</v>
          </cell>
        </row>
        <row r="147">
          <cell r="A147">
            <v>421310</v>
          </cell>
          <cell r="D147">
            <v>421310</v>
          </cell>
          <cell r="E147" t="str">
            <v>Suplimentals -Shared Facilites</v>
          </cell>
        </row>
        <row r="149">
          <cell r="B149">
            <v>0</v>
          </cell>
          <cell r="C149">
            <v>0</v>
          </cell>
          <cell r="E149" t="str">
            <v xml:space="preserve">Total Purchase of Power &amp; Water </v>
          </cell>
          <cell r="F149">
            <v>0</v>
          </cell>
          <cell r="G149">
            <v>0</v>
          </cell>
          <cell r="H149">
            <v>0</v>
          </cell>
          <cell r="I149">
            <v>0</v>
          </cell>
          <cell r="J149">
            <v>0</v>
          </cell>
        </row>
        <row r="151">
          <cell r="A151">
            <v>423000</v>
          </cell>
          <cell r="D151">
            <v>423000</v>
          </cell>
          <cell r="E151" t="str">
            <v>Bulk Supply Tarrif Cost</v>
          </cell>
        </row>
        <row r="152">
          <cell r="A152">
            <v>423110</v>
          </cell>
          <cell r="D152">
            <v>423110</v>
          </cell>
          <cell r="E152" t="str">
            <v>Energy Payment</v>
          </cell>
          <cell r="H152">
            <v>0</v>
          </cell>
          <cell r="J152">
            <v>0</v>
          </cell>
        </row>
        <row r="153">
          <cell r="A153">
            <v>423120</v>
          </cell>
          <cell r="D153">
            <v>423120</v>
          </cell>
          <cell r="E153" t="str">
            <v>Output Payment</v>
          </cell>
          <cell r="H153">
            <v>0</v>
          </cell>
          <cell r="J153">
            <v>0</v>
          </cell>
        </row>
        <row r="154">
          <cell r="A154">
            <v>423130</v>
          </cell>
          <cell r="D154">
            <v>423130</v>
          </cell>
          <cell r="E154" t="str">
            <v>Demand Payment</v>
          </cell>
          <cell r="H154">
            <v>0</v>
          </cell>
          <cell r="J154">
            <v>0</v>
          </cell>
        </row>
        <row r="155">
          <cell r="A155">
            <v>423140</v>
          </cell>
          <cell r="D155">
            <v>423140</v>
          </cell>
          <cell r="E155" t="str">
            <v>Procurement Charges</v>
          </cell>
          <cell r="H155">
            <v>0</v>
          </cell>
          <cell r="J155">
            <v>0</v>
          </cell>
        </row>
        <row r="156">
          <cell r="A156">
            <v>423150</v>
          </cell>
          <cell r="D156">
            <v>423150</v>
          </cell>
          <cell r="E156" t="str">
            <v>Electricity- ADNOC</v>
          </cell>
          <cell r="H156">
            <v>0</v>
          </cell>
          <cell r="J156">
            <v>0</v>
          </cell>
        </row>
        <row r="158">
          <cell r="B158">
            <v>0</v>
          </cell>
          <cell r="C158">
            <v>0</v>
          </cell>
          <cell r="E158" t="str">
            <v>Total Bulk Supply Tarrif</v>
          </cell>
          <cell r="F158">
            <v>0</v>
          </cell>
          <cell r="G158">
            <v>0</v>
          </cell>
          <cell r="H158">
            <v>0</v>
          </cell>
          <cell r="I158">
            <v>0</v>
          </cell>
          <cell r="J158">
            <v>0</v>
          </cell>
        </row>
        <row r="160">
          <cell r="A160">
            <v>422000</v>
          </cell>
          <cell r="D160">
            <v>422000</v>
          </cell>
          <cell r="E160" t="str">
            <v>Staff Costs</v>
          </cell>
        </row>
        <row r="161">
          <cell r="A161">
            <v>422010</v>
          </cell>
          <cell r="B161">
            <v>48219.99</v>
          </cell>
          <cell r="C161">
            <v>48219.99</v>
          </cell>
          <cell r="D161">
            <v>422010</v>
          </cell>
          <cell r="E161" t="str">
            <v>Staff Uniform</v>
          </cell>
          <cell r="F161">
            <v>319749</v>
          </cell>
          <cell r="G161">
            <v>130000</v>
          </cell>
          <cell r="H161">
            <v>449749</v>
          </cell>
          <cell r="I161">
            <v>198000</v>
          </cell>
          <cell r="J161">
            <v>-251749</v>
          </cell>
        </row>
        <row r="162">
          <cell r="A162">
            <v>422020</v>
          </cell>
          <cell r="B162">
            <v>188869.99</v>
          </cell>
          <cell r="C162">
            <v>188869.99</v>
          </cell>
          <cell r="D162">
            <v>422020</v>
          </cell>
          <cell r="E162" t="str">
            <v>Protective Clothing</v>
          </cell>
          <cell r="F162">
            <v>42525</v>
          </cell>
          <cell r="G162">
            <v>75000</v>
          </cell>
          <cell r="H162">
            <v>117525</v>
          </cell>
          <cell r="I162">
            <v>258000</v>
          </cell>
          <cell r="J162">
            <v>140475</v>
          </cell>
        </row>
        <row r="163">
          <cell r="A163">
            <v>422030</v>
          </cell>
          <cell r="B163">
            <v>486300</v>
          </cell>
          <cell r="C163">
            <v>485113.92</v>
          </cell>
          <cell r="D163">
            <v>422030</v>
          </cell>
          <cell r="E163" t="str">
            <v>Travel Expenses on Mission</v>
          </cell>
          <cell r="F163">
            <v>7310</v>
          </cell>
          <cell r="H163">
            <v>7310</v>
          </cell>
          <cell r="I163">
            <v>797000</v>
          </cell>
          <cell r="J163">
            <v>789690</v>
          </cell>
        </row>
        <row r="164">
          <cell r="A164">
            <v>422040</v>
          </cell>
          <cell r="D164">
            <v>422040</v>
          </cell>
          <cell r="E164" t="str">
            <v>Subsistence</v>
          </cell>
          <cell r="H164">
            <v>0</v>
          </cell>
          <cell r="J164">
            <v>0</v>
          </cell>
        </row>
        <row r="165">
          <cell r="A165">
            <v>422050</v>
          </cell>
          <cell r="D165">
            <v>422050</v>
          </cell>
          <cell r="E165" t="str">
            <v>Compassionate Leave Air Ticket</v>
          </cell>
          <cell r="F165">
            <v>9970</v>
          </cell>
          <cell r="G165">
            <v>10000</v>
          </cell>
          <cell r="H165">
            <v>19970</v>
          </cell>
          <cell r="J165">
            <v>-19970</v>
          </cell>
        </row>
        <row r="166">
          <cell r="A166">
            <v>422055</v>
          </cell>
          <cell r="B166">
            <v>0</v>
          </cell>
          <cell r="C166">
            <v>0</v>
          </cell>
          <cell r="D166">
            <v>422055</v>
          </cell>
          <cell r="E166" t="str">
            <v>Initial Arrival Ticket</v>
          </cell>
          <cell r="F166">
            <v>15836</v>
          </cell>
          <cell r="G166">
            <v>15000</v>
          </cell>
          <cell r="H166">
            <v>30836</v>
          </cell>
          <cell r="I166">
            <v>658400</v>
          </cell>
          <cell r="J166">
            <v>627564</v>
          </cell>
        </row>
        <row r="167">
          <cell r="A167">
            <v>422056</v>
          </cell>
          <cell r="B167">
            <v>0</v>
          </cell>
          <cell r="C167">
            <v>0</v>
          </cell>
          <cell r="D167">
            <v>422056</v>
          </cell>
          <cell r="E167" t="str">
            <v>Initial Shipping Expenses</v>
          </cell>
          <cell r="F167">
            <v>5000</v>
          </cell>
          <cell r="G167">
            <v>7000</v>
          </cell>
          <cell r="H167">
            <v>12000</v>
          </cell>
          <cell r="I167">
            <v>203000</v>
          </cell>
          <cell r="J167">
            <v>191000</v>
          </cell>
        </row>
        <row r="168">
          <cell r="A168">
            <v>422060</v>
          </cell>
          <cell r="D168">
            <v>422060</v>
          </cell>
          <cell r="E168" t="str">
            <v>Transport</v>
          </cell>
          <cell r="H168">
            <v>0</v>
          </cell>
          <cell r="J168">
            <v>0</v>
          </cell>
        </row>
        <row r="169">
          <cell r="A169">
            <v>422070</v>
          </cell>
          <cell r="D169">
            <v>422070</v>
          </cell>
          <cell r="E169" t="str">
            <v>Injury Compensation to staff</v>
          </cell>
          <cell r="F169">
            <v>275</v>
          </cell>
          <cell r="H169">
            <v>275</v>
          </cell>
          <cell r="J169">
            <v>-275</v>
          </cell>
        </row>
        <row r="170">
          <cell r="A170">
            <v>422080</v>
          </cell>
          <cell r="B170">
            <v>257500.37</v>
          </cell>
          <cell r="C170">
            <v>257500.37</v>
          </cell>
          <cell r="D170">
            <v>422080</v>
          </cell>
          <cell r="E170" t="str">
            <v>Recruitment Costs</v>
          </cell>
          <cell r="F170">
            <v>54499</v>
          </cell>
          <cell r="G170">
            <v>50000</v>
          </cell>
          <cell r="H170">
            <v>104499</v>
          </cell>
          <cell r="I170">
            <v>0</v>
          </cell>
          <cell r="J170">
            <v>-104499</v>
          </cell>
        </row>
        <row r="171">
          <cell r="A171">
            <v>422085</v>
          </cell>
          <cell r="B171">
            <v>0</v>
          </cell>
          <cell r="D171">
            <v>422085</v>
          </cell>
          <cell r="E171" t="str">
            <v>Daily Allowance- New Employees</v>
          </cell>
          <cell r="H171">
            <v>0</v>
          </cell>
          <cell r="I171">
            <v>176000</v>
          </cell>
          <cell r="J171">
            <v>176000</v>
          </cell>
        </row>
        <row r="172">
          <cell r="A172">
            <v>422090</v>
          </cell>
          <cell r="B172">
            <v>810221.97</v>
          </cell>
          <cell r="C172">
            <v>810221.97</v>
          </cell>
          <cell r="D172">
            <v>422090</v>
          </cell>
          <cell r="E172" t="str">
            <v>Medical Expenses</v>
          </cell>
          <cell r="F172">
            <v>250000</v>
          </cell>
          <cell r="G172">
            <v>250000</v>
          </cell>
          <cell r="H172">
            <v>500000</v>
          </cell>
          <cell r="I172">
            <v>73847</v>
          </cell>
          <cell r="J172">
            <v>-426153</v>
          </cell>
        </row>
        <row r="173">
          <cell r="A173">
            <v>422100</v>
          </cell>
          <cell r="B173">
            <v>54880</v>
          </cell>
          <cell r="C173">
            <v>54880</v>
          </cell>
          <cell r="D173">
            <v>422100</v>
          </cell>
          <cell r="E173" t="str">
            <v>Sundry staff expenses</v>
          </cell>
          <cell r="F173">
            <v>4620</v>
          </cell>
          <cell r="G173">
            <v>5000</v>
          </cell>
          <cell r="H173">
            <v>9620</v>
          </cell>
          <cell r="I173">
            <v>36000</v>
          </cell>
          <cell r="J173">
            <v>26380</v>
          </cell>
        </row>
        <row r="174">
          <cell r="A174">
            <v>422110</v>
          </cell>
          <cell r="D174">
            <v>422110</v>
          </cell>
          <cell r="E174" t="str">
            <v>Private Telephone Expenses</v>
          </cell>
          <cell r="H174">
            <v>0</v>
          </cell>
          <cell r="J174">
            <v>0</v>
          </cell>
        </row>
        <row r="175">
          <cell r="A175">
            <v>422120</v>
          </cell>
          <cell r="B175">
            <v>25250046.880000003</v>
          </cell>
          <cell r="C175">
            <v>25250046.880000003</v>
          </cell>
          <cell r="D175">
            <v>422120</v>
          </cell>
          <cell r="E175" t="str">
            <v>Rent on employees accomodation</v>
          </cell>
          <cell r="F175">
            <v>10279687</v>
          </cell>
          <cell r="G175">
            <v>13500000</v>
          </cell>
          <cell r="H175">
            <v>23779687</v>
          </cell>
          <cell r="I175">
            <v>22221970</v>
          </cell>
          <cell r="J175">
            <v>-1557717</v>
          </cell>
        </row>
        <row r="176">
          <cell r="A176">
            <v>422130</v>
          </cell>
          <cell r="B176">
            <v>104999.56</v>
          </cell>
          <cell r="C176">
            <v>104999.56</v>
          </cell>
          <cell r="D176">
            <v>422130</v>
          </cell>
          <cell r="E176" t="str">
            <v>Staff Entertainment</v>
          </cell>
          <cell r="F176">
            <v>4442</v>
          </cell>
          <cell r="G176">
            <v>10000</v>
          </cell>
          <cell r="H176">
            <v>14442</v>
          </cell>
          <cell r="I176">
            <v>59000</v>
          </cell>
          <cell r="J176">
            <v>44558</v>
          </cell>
        </row>
        <row r="177">
          <cell r="A177">
            <v>422140</v>
          </cell>
          <cell r="B177">
            <v>403999.98</v>
          </cell>
          <cell r="C177">
            <v>403999.98</v>
          </cell>
          <cell r="D177">
            <v>422140</v>
          </cell>
          <cell r="E177" t="str">
            <v>Hotel Expenses</v>
          </cell>
          <cell r="F177">
            <v>38518</v>
          </cell>
          <cell r="G177">
            <v>40000</v>
          </cell>
          <cell r="H177">
            <v>78518</v>
          </cell>
          <cell r="I177">
            <v>1054000</v>
          </cell>
          <cell r="J177">
            <v>975482</v>
          </cell>
        </row>
        <row r="178">
          <cell r="A178">
            <v>422150</v>
          </cell>
          <cell r="D178">
            <v>422150</v>
          </cell>
          <cell r="E178" t="str">
            <v>Expatriate Services</v>
          </cell>
          <cell r="H178">
            <v>0</v>
          </cell>
          <cell r="J178">
            <v>0</v>
          </cell>
        </row>
        <row r="179">
          <cell r="A179">
            <v>422160</v>
          </cell>
          <cell r="B179">
            <v>0</v>
          </cell>
          <cell r="C179">
            <v>0</v>
          </cell>
          <cell r="D179">
            <v>422160</v>
          </cell>
          <cell r="E179" t="str">
            <v>Training Courses</v>
          </cell>
          <cell r="F179">
            <v>3300</v>
          </cell>
          <cell r="G179">
            <v>50000</v>
          </cell>
          <cell r="H179">
            <v>53300</v>
          </cell>
          <cell r="I179">
            <v>814829</v>
          </cell>
          <cell r="J179">
            <v>761529</v>
          </cell>
        </row>
        <row r="180">
          <cell r="A180">
            <v>422170</v>
          </cell>
          <cell r="B180">
            <v>0</v>
          </cell>
          <cell r="C180">
            <v>0</v>
          </cell>
          <cell r="D180">
            <v>422170</v>
          </cell>
          <cell r="E180" t="str">
            <v>Staff Training Expenses</v>
          </cell>
          <cell r="F180">
            <v>7650</v>
          </cell>
          <cell r="G180">
            <v>0</v>
          </cell>
          <cell r="H180">
            <v>7650</v>
          </cell>
          <cell r="I180">
            <v>294662</v>
          </cell>
          <cell r="J180">
            <v>287012</v>
          </cell>
        </row>
        <row r="181">
          <cell r="A181">
            <v>422180</v>
          </cell>
          <cell r="D181">
            <v>422180</v>
          </cell>
          <cell r="E181" t="str">
            <v>Academic Grants &amp; scholarships</v>
          </cell>
          <cell r="F181">
            <v>0</v>
          </cell>
          <cell r="G181">
            <v>0</v>
          </cell>
          <cell r="H181">
            <v>0</v>
          </cell>
          <cell r="I181">
            <v>0</v>
          </cell>
          <cell r="J181">
            <v>0</v>
          </cell>
        </row>
        <row r="182">
          <cell r="A182">
            <v>422190</v>
          </cell>
          <cell r="D182">
            <v>422190</v>
          </cell>
          <cell r="E182" t="str">
            <v>Man Power Agency Cost</v>
          </cell>
          <cell r="F182">
            <v>0</v>
          </cell>
          <cell r="G182">
            <v>0</v>
          </cell>
          <cell r="H182">
            <v>0</v>
          </cell>
          <cell r="I182">
            <v>0</v>
          </cell>
          <cell r="J182">
            <v>0</v>
          </cell>
        </row>
        <row r="184">
          <cell r="B184">
            <v>27605038.740000002</v>
          </cell>
          <cell r="C184">
            <v>27603852.66</v>
          </cell>
          <cell r="E184" t="str">
            <v>Total of Staff Costs</v>
          </cell>
          <cell r="F184">
            <v>11043381</v>
          </cell>
          <cell r="G184">
            <v>14142000</v>
          </cell>
          <cell r="H184">
            <v>25185381</v>
          </cell>
          <cell r="I184">
            <v>26844708</v>
          </cell>
          <cell r="J184">
            <v>1659327</v>
          </cell>
        </row>
        <row r="186">
          <cell r="A186">
            <v>424000</v>
          </cell>
          <cell r="D186">
            <v>424000</v>
          </cell>
          <cell r="E186" t="str">
            <v>Office Expenses</v>
          </cell>
        </row>
        <row r="187">
          <cell r="A187">
            <v>424010</v>
          </cell>
          <cell r="B187">
            <v>1000000</v>
          </cell>
          <cell r="C187">
            <v>1000000</v>
          </cell>
          <cell r="D187">
            <v>424010</v>
          </cell>
          <cell r="E187" t="str">
            <v>Electricity Charges</v>
          </cell>
          <cell r="F187">
            <v>2512</v>
          </cell>
          <cell r="G187">
            <v>3000</v>
          </cell>
          <cell r="H187">
            <v>5512</v>
          </cell>
          <cell r="I187">
            <v>353000</v>
          </cell>
          <cell r="J187">
            <v>347488</v>
          </cell>
        </row>
        <row r="188">
          <cell r="A188">
            <v>424020</v>
          </cell>
          <cell r="B188">
            <v>200000</v>
          </cell>
          <cell r="C188">
            <v>200000</v>
          </cell>
          <cell r="D188">
            <v>424020</v>
          </cell>
          <cell r="E188" t="str">
            <v>Water Charges</v>
          </cell>
          <cell r="F188">
            <v>0</v>
          </cell>
          <cell r="G188">
            <v>0</v>
          </cell>
          <cell r="H188">
            <v>0</v>
          </cell>
          <cell r="I188">
            <v>193000</v>
          </cell>
          <cell r="J188">
            <v>193000</v>
          </cell>
        </row>
        <row r="189">
          <cell r="A189">
            <v>424030</v>
          </cell>
          <cell r="B189">
            <v>200000</v>
          </cell>
          <cell r="C189">
            <v>200000</v>
          </cell>
          <cell r="D189">
            <v>424030</v>
          </cell>
          <cell r="E189" t="str">
            <v>Maintenance of non-process building</v>
          </cell>
          <cell r="F189">
            <v>42587</v>
          </cell>
          <cell r="G189">
            <v>50000</v>
          </cell>
          <cell r="H189">
            <v>92587</v>
          </cell>
          <cell r="I189">
            <v>100000</v>
          </cell>
          <cell r="J189">
            <v>7413</v>
          </cell>
        </row>
        <row r="190">
          <cell r="A190">
            <v>424040</v>
          </cell>
          <cell r="B190">
            <v>50000</v>
          </cell>
          <cell r="C190">
            <v>50000</v>
          </cell>
          <cell r="D190">
            <v>424040</v>
          </cell>
          <cell r="E190" t="str">
            <v>Maintenance of office furn &amp; equipment</v>
          </cell>
          <cell r="F190">
            <v>3567</v>
          </cell>
          <cell r="G190">
            <v>0</v>
          </cell>
          <cell r="H190">
            <v>3567</v>
          </cell>
          <cell r="I190">
            <v>68000</v>
          </cell>
          <cell r="J190">
            <v>64433</v>
          </cell>
        </row>
        <row r="191">
          <cell r="A191">
            <v>424041</v>
          </cell>
          <cell r="B191">
            <v>0</v>
          </cell>
          <cell r="C191">
            <v>0</v>
          </cell>
          <cell r="D191">
            <v>424041</v>
          </cell>
          <cell r="E191" t="str">
            <v>Office Rent</v>
          </cell>
          <cell r="F191">
            <v>100878</v>
          </cell>
          <cell r="G191">
            <v>50000</v>
          </cell>
          <cell r="H191">
            <v>150878</v>
          </cell>
          <cell r="I191">
            <v>25000</v>
          </cell>
          <cell r="J191">
            <v>-125878</v>
          </cell>
        </row>
        <row r="192">
          <cell r="A192">
            <v>424050</v>
          </cell>
          <cell r="B192">
            <v>50000</v>
          </cell>
          <cell r="C192">
            <v>50000</v>
          </cell>
          <cell r="D192">
            <v>424050</v>
          </cell>
          <cell r="E192" t="str">
            <v>Computer Maintenance Cost</v>
          </cell>
          <cell r="F192">
            <v>575</v>
          </cell>
          <cell r="G192">
            <v>0</v>
          </cell>
          <cell r="H192">
            <v>575</v>
          </cell>
          <cell r="I192">
            <v>573000</v>
          </cell>
          <cell r="J192">
            <v>572425</v>
          </cell>
        </row>
        <row r="193">
          <cell r="A193">
            <v>424060</v>
          </cell>
          <cell r="B193">
            <v>200000</v>
          </cell>
          <cell r="C193">
            <v>200000</v>
          </cell>
          <cell r="D193">
            <v>424060</v>
          </cell>
          <cell r="E193" t="str">
            <v>Stationery</v>
          </cell>
          <cell r="F193">
            <v>96101</v>
          </cell>
          <cell r="G193">
            <v>100000</v>
          </cell>
          <cell r="H193">
            <v>196101</v>
          </cell>
          <cell r="I193">
            <v>331000</v>
          </cell>
          <cell r="J193">
            <v>134899</v>
          </cell>
        </row>
        <row r="194">
          <cell r="A194">
            <v>424070</v>
          </cell>
          <cell r="B194">
            <v>99999.72</v>
          </cell>
          <cell r="C194">
            <v>99999.72</v>
          </cell>
          <cell r="D194">
            <v>424070</v>
          </cell>
          <cell r="E194" t="str">
            <v>Computer Stationery</v>
          </cell>
          <cell r="F194">
            <v>24043</v>
          </cell>
          <cell r="G194">
            <v>25000</v>
          </cell>
          <cell r="H194">
            <v>49043</v>
          </cell>
          <cell r="I194">
            <v>138000</v>
          </cell>
          <cell r="J194">
            <v>88957</v>
          </cell>
        </row>
        <row r="195">
          <cell r="A195">
            <v>424080</v>
          </cell>
          <cell r="B195">
            <v>49999.99</v>
          </cell>
          <cell r="C195">
            <v>49999.99</v>
          </cell>
          <cell r="D195">
            <v>424080</v>
          </cell>
          <cell r="E195" t="str">
            <v>Books Periodicals &amp; Journals</v>
          </cell>
          <cell r="F195">
            <v>27995</v>
          </cell>
          <cell r="G195">
            <v>30000</v>
          </cell>
          <cell r="H195">
            <v>57995</v>
          </cell>
          <cell r="I195">
            <v>134000</v>
          </cell>
          <cell r="J195">
            <v>76005</v>
          </cell>
        </row>
        <row r="196">
          <cell r="A196">
            <v>424090</v>
          </cell>
          <cell r="B196">
            <v>30000</v>
          </cell>
          <cell r="C196">
            <v>30000</v>
          </cell>
          <cell r="D196">
            <v>424090</v>
          </cell>
          <cell r="E196" t="str">
            <v>Postage</v>
          </cell>
          <cell r="F196">
            <v>321</v>
          </cell>
          <cell r="H196">
            <v>321</v>
          </cell>
          <cell r="I196">
            <v>21000</v>
          </cell>
          <cell r="J196">
            <v>20679</v>
          </cell>
        </row>
        <row r="197">
          <cell r="A197">
            <v>424100</v>
          </cell>
          <cell r="B197">
            <v>200000</v>
          </cell>
          <cell r="C197">
            <v>200000</v>
          </cell>
          <cell r="D197">
            <v>424100</v>
          </cell>
          <cell r="E197" t="str">
            <v>Telex &amp; Cable</v>
          </cell>
          <cell r="F197">
            <v>1005</v>
          </cell>
          <cell r="H197">
            <v>1005</v>
          </cell>
          <cell r="I197">
            <v>24000</v>
          </cell>
          <cell r="J197">
            <v>22995</v>
          </cell>
        </row>
        <row r="198">
          <cell r="A198">
            <v>424110</v>
          </cell>
          <cell r="B198">
            <v>800000</v>
          </cell>
          <cell r="C198">
            <v>800000</v>
          </cell>
          <cell r="D198">
            <v>424110</v>
          </cell>
          <cell r="E198" t="str">
            <v>Official Telephone Expenses</v>
          </cell>
          <cell r="F198">
            <v>310753</v>
          </cell>
          <cell r="G198">
            <v>300000</v>
          </cell>
          <cell r="H198">
            <v>610753</v>
          </cell>
          <cell r="I198">
            <v>500000</v>
          </cell>
          <cell r="J198">
            <v>-110753</v>
          </cell>
        </row>
        <row r="199">
          <cell r="A199">
            <v>424120</v>
          </cell>
          <cell r="B199">
            <v>299999.99</v>
          </cell>
          <cell r="C199">
            <v>299999.99</v>
          </cell>
          <cell r="D199">
            <v>424120</v>
          </cell>
          <cell r="E199" t="str">
            <v>Mobile Phone Expenses</v>
          </cell>
          <cell r="F199">
            <v>108500</v>
          </cell>
          <cell r="G199">
            <v>150000</v>
          </cell>
          <cell r="H199">
            <v>258500</v>
          </cell>
          <cell r="I199">
            <v>384000</v>
          </cell>
          <cell r="J199">
            <v>125500</v>
          </cell>
        </row>
        <row r="200">
          <cell r="A200">
            <v>424130</v>
          </cell>
          <cell r="B200">
            <v>426000</v>
          </cell>
          <cell r="C200">
            <v>426000</v>
          </cell>
          <cell r="D200">
            <v>424130</v>
          </cell>
          <cell r="E200" t="str">
            <v>Cleaning Expenses</v>
          </cell>
          <cell r="F200">
            <v>73844</v>
          </cell>
          <cell r="G200">
            <v>140000</v>
          </cell>
          <cell r="H200">
            <v>213844</v>
          </cell>
          <cell r="I200">
            <v>774000</v>
          </cell>
          <cell r="J200">
            <v>560156</v>
          </cell>
        </row>
        <row r="201">
          <cell r="A201">
            <v>424140</v>
          </cell>
          <cell r="B201">
            <v>0</v>
          </cell>
          <cell r="C201">
            <v>0</v>
          </cell>
          <cell r="D201">
            <v>424140</v>
          </cell>
          <cell r="E201" t="str">
            <v>Other Minor Maintenance Cost</v>
          </cell>
          <cell r="F201">
            <v>44583</v>
          </cell>
          <cell r="G201">
            <v>35000</v>
          </cell>
          <cell r="H201">
            <v>79583</v>
          </cell>
          <cell r="I201">
            <v>50000</v>
          </cell>
          <cell r="J201">
            <v>-29583</v>
          </cell>
        </row>
        <row r="202">
          <cell r="A202">
            <v>424150</v>
          </cell>
          <cell r="B202">
            <v>0</v>
          </cell>
          <cell r="C202">
            <v>909916.95</v>
          </cell>
          <cell r="D202">
            <v>424150</v>
          </cell>
          <cell r="E202" t="str">
            <v>Sundry Expenses</v>
          </cell>
          <cell r="F202">
            <v>28868</v>
          </cell>
          <cell r="G202">
            <v>30000</v>
          </cell>
          <cell r="H202">
            <v>58868</v>
          </cell>
          <cell r="I202">
            <v>33000</v>
          </cell>
          <cell r="J202">
            <v>-25868</v>
          </cell>
        </row>
        <row r="203">
          <cell r="A203">
            <v>424160</v>
          </cell>
          <cell r="D203">
            <v>424160</v>
          </cell>
          <cell r="E203" t="str">
            <v>Hire of Office Equipment</v>
          </cell>
          <cell r="H203">
            <v>0</v>
          </cell>
          <cell r="J203">
            <v>0</v>
          </cell>
        </row>
        <row r="205">
          <cell r="B205">
            <v>3605999.7</v>
          </cell>
          <cell r="C205">
            <v>4515916.6500000004</v>
          </cell>
          <cell r="E205" t="str">
            <v>Total Office Expenses</v>
          </cell>
          <cell r="F205">
            <v>866132</v>
          </cell>
          <cell r="G205">
            <v>913000</v>
          </cell>
          <cell r="H205">
            <v>1779132</v>
          </cell>
          <cell r="I205">
            <v>3701000</v>
          </cell>
          <cell r="J205">
            <v>1921868</v>
          </cell>
        </row>
        <row r="207">
          <cell r="A207">
            <v>425000</v>
          </cell>
          <cell r="D207">
            <v>425000</v>
          </cell>
          <cell r="E207" t="str">
            <v>Vehicle Expenses</v>
          </cell>
        </row>
        <row r="208">
          <cell r="A208">
            <v>425010</v>
          </cell>
          <cell r="B208">
            <v>600000.36</v>
          </cell>
          <cell r="C208">
            <v>600000.36</v>
          </cell>
          <cell r="D208">
            <v>425010</v>
          </cell>
          <cell r="E208" t="str">
            <v>Fuel for vehicles</v>
          </cell>
          <cell r="F208">
            <v>388608</v>
          </cell>
          <cell r="G208">
            <v>500000</v>
          </cell>
          <cell r="H208">
            <v>888608</v>
          </cell>
          <cell r="I208">
            <v>1400000</v>
          </cell>
          <cell r="J208">
            <v>511392</v>
          </cell>
        </row>
        <row r="209">
          <cell r="A209">
            <v>425020</v>
          </cell>
          <cell r="B209">
            <v>250000</v>
          </cell>
          <cell r="C209">
            <v>250000</v>
          </cell>
          <cell r="D209">
            <v>425020</v>
          </cell>
          <cell r="E209" t="str">
            <v>Service &amp; Repair</v>
          </cell>
          <cell r="F209">
            <v>11046</v>
          </cell>
          <cell r="G209">
            <v>12000</v>
          </cell>
          <cell r="H209">
            <v>23046</v>
          </cell>
          <cell r="I209">
            <v>10000</v>
          </cell>
          <cell r="J209">
            <v>-13046</v>
          </cell>
        </row>
        <row r="210">
          <cell r="A210">
            <v>425030</v>
          </cell>
          <cell r="D210">
            <v>425030</v>
          </cell>
          <cell r="E210" t="str">
            <v>Depreciation Passenger Vehicles</v>
          </cell>
          <cell r="H210">
            <v>0</v>
          </cell>
          <cell r="J210">
            <v>0</v>
          </cell>
        </row>
        <row r="211">
          <cell r="A211">
            <v>425040</v>
          </cell>
          <cell r="D211">
            <v>425040</v>
          </cell>
          <cell r="E211" t="str">
            <v>Depreciation Commercial Vehicles</v>
          </cell>
          <cell r="H211">
            <v>0</v>
          </cell>
          <cell r="J211">
            <v>0</v>
          </cell>
        </row>
        <row r="212">
          <cell r="A212">
            <v>425050</v>
          </cell>
          <cell r="B212">
            <v>5193752.4400000004</v>
          </cell>
          <cell r="C212">
            <v>5193752.4400000004</v>
          </cell>
          <cell r="D212">
            <v>425050</v>
          </cell>
          <cell r="E212" t="str">
            <v>Vehicles Leasing Costs</v>
          </cell>
          <cell r="F212">
            <v>23825</v>
          </cell>
          <cell r="G212">
            <v>25000</v>
          </cell>
          <cell r="H212">
            <v>48825</v>
          </cell>
          <cell r="I212">
            <v>12788000</v>
          </cell>
          <cell r="J212">
            <v>12739175</v>
          </cell>
        </row>
        <row r="213">
          <cell r="A213">
            <v>425060</v>
          </cell>
          <cell r="B213">
            <v>193957.56</v>
          </cell>
          <cell r="C213">
            <v>193957.56</v>
          </cell>
          <cell r="D213">
            <v>425060</v>
          </cell>
          <cell r="E213" t="str">
            <v>Vehicle Insurance</v>
          </cell>
          <cell r="H213">
            <v>0</v>
          </cell>
          <cell r="J213">
            <v>0</v>
          </cell>
        </row>
        <row r="214">
          <cell r="A214">
            <v>425070</v>
          </cell>
          <cell r="B214">
            <v>9999.9500000000007</v>
          </cell>
          <cell r="C214">
            <v>9999.9500000000007</v>
          </cell>
          <cell r="D214">
            <v>425070</v>
          </cell>
          <cell r="E214" t="str">
            <v>Vehicle registeration fees</v>
          </cell>
          <cell r="F214">
            <v>175</v>
          </cell>
          <cell r="H214">
            <v>175</v>
          </cell>
          <cell r="J214">
            <v>-175</v>
          </cell>
        </row>
        <row r="216">
          <cell r="B216">
            <v>6247710.3100000005</v>
          </cell>
          <cell r="C216">
            <v>6247710.3100000005</v>
          </cell>
          <cell r="E216" t="str">
            <v>Total Vehicle Expenses</v>
          </cell>
          <cell r="F216">
            <v>423654</v>
          </cell>
          <cell r="G216">
            <v>537000</v>
          </cell>
          <cell r="H216">
            <v>960654</v>
          </cell>
          <cell r="I216">
            <v>14198000</v>
          </cell>
          <cell r="J216">
            <v>13237346</v>
          </cell>
        </row>
        <row r="218">
          <cell r="A218">
            <v>426000</v>
          </cell>
          <cell r="D218">
            <v>426000</v>
          </cell>
          <cell r="E218" t="str">
            <v>Professional Fees &amp; Expenses</v>
          </cell>
        </row>
        <row r="219">
          <cell r="A219">
            <v>426110</v>
          </cell>
          <cell r="D219">
            <v>426110</v>
          </cell>
          <cell r="E219" t="str">
            <v>Audit Fees</v>
          </cell>
          <cell r="G219">
            <v>45000</v>
          </cell>
          <cell r="H219">
            <v>45000</v>
          </cell>
          <cell r="I219">
            <v>50000</v>
          </cell>
          <cell r="J219">
            <v>5000</v>
          </cell>
        </row>
        <row r="220">
          <cell r="A220">
            <v>426120</v>
          </cell>
          <cell r="D220">
            <v>426120</v>
          </cell>
          <cell r="E220" t="str">
            <v>Accounting Fees</v>
          </cell>
          <cell r="H220">
            <v>0</v>
          </cell>
          <cell r="I220">
            <v>0</v>
          </cell>
          <cell r="J220">
            <v>0</v>
          </cell>
        </row>
        <row r="221">
          <cell r="A221">
            <v>426130</v>
          </cell>
          <cell r="D221">
            <v>426130</v>
          </cell>
          <cell r="E221" t="str">
            <v>Legal Fees- Local</v>
          </cell>
          <cell r="H221">
            <v>0</v>
          </cell>
          <cell r="I221">
            <v>50000</v>
          </cell>
          <cell r="J221">
            <v>50000</v>
          </cell>
        </row>
        <row r="222">
          <cell r="A222">
            <v>426140</v>
          </cell>
          <cell r="D222">
            <v>426140</v>
          </cell>
          <cell r="E222" t="str">
            <v>Legal Fees- International</v>
          </cell>
          <cell r="H222">
            <v>0</v>
          </cell>
          <cell r="I222">
            <v>0</v>
          </cell>
          <cell r="J222">
            <v>0</v>
          </cell>
        </row>
        <row r="223">
          <cell r="A223">
            <v>426150</v>
          </cell>
          <cell r="D223">
            <v>426150</v>
          </cell>
          <cell r="E223" t="str">
            <v>Technical Advice- Local</v>
          </cell>
          <cell r="H223">
            <v>0</v>
          </cell>
          <cell r="I223">
            <v>45000</v>
          </cell>
          <cell r="J223">
            <v>45000</v>
          </cell>
        </row>
        <row r="224">
          <cell r="A224">
            <v>426160</v>
          </cell>
          <cell r="D224">
            <v>426160</v>
          </cell>
          <cell r="E224" t="str">
            <v>Technical Advice- International</v>
          </cell>
          <cell r="F224">
            <v>9142</v>
          </cell>
          <cell r="H224">
            <v>9142</v>
          </cell>
          <cell r="I224">
            <v>350000</v>
          </cell>
          <cell r="J224">
            <v>340858</v>
          </cell>
        </row>
        <row r="225">
          <cell r="A225">
            <v>426170</v>
          </cell>
          <cell r="D225">
            <v>426170</v>
          </cell>
          <cell r="E225" t="str">
            <v>Financial Advice- Local</v>
          </cell>
          <cell r="H225">
            <v>0</v>
          </cell>
          <cell r="I225">
            <v>0</v>
          </cell>
          <cell r="J225">
            <v>0</v>
          </cell>
        </row>
        <row r="226">
          <cell r="A226">
            <v>426180</v>
          </cell>
          <cell r="D226">
            <v>426180</v>
          </cell>
          <cell r="E226" t="str">
            <v>Financial Advice- International</v>
          </cell>
          <cell r="H226">
            <v>0</v>
          </cell>
          <cell r="I226">
            <v>0</v>
          </cell>
          <cell r="J226">
            <v>0</v>
          </cell>
        </row>
        <row r="227">
          <cell r="A227">
            <v>426190</v>
          </cell>
          <cell r="D227">
            <v>426190</v>
          </cell>
          <cell r="E227" t="str">
            <v>Management Consultancy Fees &amp; RD</v>
          </cell>
          <cell r="H227">
            <v>0</v>
          </cell>
          <cell r="I227">
            <v>20000</v>
          </cell>
          <cell r="J227">
            <v>20000</v>
          </cell>
        </row>
        <row r="229">
          <cell r="B229">
            <v>0</v>
          </cell>
          <cell r="C229">
            <v>0</v>
          </cell>
          <cell r="E229" t="str">
            <v>Total Professional Fees &amp; Expenses</v>
          </cell>
          <cell r="F229">
            <v>9142</v>
          </cell>
          <cell r="G229">
            <v>45000</v>
          </cell>
          <cell r="H229">
            <v>54142</v>
          </cell>
          <cell r="I229">
            <v>515000</v>
          </cell>
          <cell r="J229">
            <v>460858</v>
          </cell>
        </row>
        <row r="231">
          <cell r="A231">
            <v>427000</v>
          </cell>
          <cell r="D231">
            <v>427000</v>
          </cell>
          <cell r="E231" t="str">
            <v>Insurance</v>
          </cell>
        </row>
        <row r="232">
          <cell r="A232">
            <v>427010</v>
          </cell>
          <cell r="D232">
            <v>427010</v>
          </cell>
          <cell r="E232" t="str">
            <v>Works Services Insurance</v>
          </cell>
          <cell r="G232">
            <v>7087.5</v>
          </cell>
          <cell r="H232">
            <v>7087.5</v>
          </cell>
          <cell r="I232">
            <v>7875</v>
          </cell>
          <cell r="J232">
            <v>787.5</v>
          </cell>
        </row>
        <row r="233">
          <cell r="A233">
            <v>427020</v>
          </cell>
          <cell r="D233">
            <v>427020</v>
          </cell>
          <cell r="E233" t="str">
            <v>Fire &amp; Perils Insurance</v>
          </cell>
          <cell r="G233">
            <v>1350000</v>
          </cell>
          <cell r="H233">
            <v>1350000</v>
          </cell>
          <cell r="I233">
            <v>1500000</v>
          </cell>
          <cell r="J233">
            <v>150000</v>
          </cell>
        </row>
        <row r="234">
          <cell r="A234">
            <v>427025</v>
          </cell>
          <cell r="D234">
            <v>427025</v>
          </cell>
          <cell r="E234" t="str">
            <v>Medical Insurance</v>
          </cell>
          <cell r="G234">
            <v>972000</v>
          </cell>
          <cell r="H234">
            <v>972000</v>
          </cell>
          <cell r="I234">
            <v>1080000</v>
          </cell>
          <cell r="J234">
            <v>108000</v>
          </cell>
        </row>
        <row r="235">
          <cell r="A235">
            <v>427030</v>
          </cell>
          <cell r="D235">
            <v>427030</v>
          </cell>
          <cell r="E235" t="str">
            <v>Other Insurance</v>
          </cell>
          <cell r="G235">
            <v>1480562.1</v>
          </cell>
          <cell r="H235">
            <v>1480562.1</v>
          </cell>
          <cell r="I235">
            <v>1645069</v>
          </cell>
          <cell r="J235">
            <v>164506.89999999991</v>
          </cell>
        </row>
        <row r="237">
          <cell r="B237">
            <v>0</v>
          </cell>
          <cell r="C237">
            <v>0</v>
          </cell>
          <cell r="E237" t="str">
            <v>Total Insurance Expenses</v>
          </cell>
          <cell r="F237">
            <v>0</v>
          </cell>
          <cell r="G237">
            <v>3809649.6</v>
          </cell>
          <cell r="H237">
            <v>3809649.6</v>
          </cell>
          <cell r="I237">
            <v>4232944</v>
          </cell>
          <cell r="J237">
            <v>423294.39999999991</v>
          </cell>
        </row>
        <row r="239">
          <cell r="A239">
            <v>428000</v>
          </cell>
          <cell r="D239">
            <v>428000</v>
          </cell>
          <cell r="E239" t="str">
            <v>General Overhead Expenses</v>
          </cell>
        </row>
        <row r="240">
          <cell r="A240">
            <v>428010</v>
          </cell>
          <cell r="D240">
            <v>428010</v>
          </cell>
          <cell r="E240" t="str">
            <v>Depreciation Furniture &amp; Fixtures</v>
          </cell>
          <cell r="H240">
            <v>0</v>
          </cell>
          <cell r="J240">
            <v>0</v>
          </cell>
        </row>
        <row r="241">
          <cell r="A241">
            <v>428015</v>
          </cell>
          <cell r="D241">
            <v>428015</v>
          </cell>
          <cell r="E241" t="str">
            <v>Depreciation Office Equipment</v>
          </cell>
          <cell r="H241">
            <v>0</v>
          </cell>
          <cell r="J241">
            <v>0</v>
          </cell>
        </row>
        <row r="242">
          <cell r="A242">
            <v>428016</v>
          </cell>
          <cell r="D242">
            <v>428016</v>
          </cell>
          <cell r="E242" t="str">
            <v>Depreciation ADWEA Club Equipment</v>
          </cell>
          <cell r="H242">
            <v>0</v>
          </cell>
          <cell r="J242">
            <v>0</v>
          </cell>
        </row>
        <row r="243">
          <cell r="A243">
            <v>428020</v>
          </cell>
          <cell r="D243">
            <v>428020</v>
          </cell>
          <cell r="E243" t="str">
            <v>Depreciation Computer Equipment</v>
          </cell>
          <cell r="H243">
            <v>0</v>
          </cell>
          <cell r="J243">
            <v>0</v>
          </cell>
        </row>
        <row r="244">
          <cell r="A244">
            <v>428030</v>
          </cell>
          <cell r="D244">
            <v>428030</v>
          </cell>
          <cell r="E244" t="str">
            <v>Depreciation Computer Software</v>
          </cell>
          <cell r="H244">
            <v>0</v>
          </cell>
          <cell r="J244">
            <v>0</v>
          </cell>
        </row>
        <row r="245">
          <cell r="A245">
            <v>428040</v>
          </cell>
          <cell r="D245">
            <v>428040</v>
          </cell>
          <cell r="E245" t="str">
            <v>Depreciation IT Network Infrastructure</v>
          </cell>
          <cell r="H245">
            <v>0</v>
          </cell>
          <cell r="J245">
            <v>0</v>
          </cell>
        </row>
        <row r="246">
          <cell r="A246">
            <v>428050</v>
          </cell>
          <cell r="D246">
            <v>428050</v>
          </cell>
          <cell r="E246" t="str">
            <v>Depreication Radios</v>
          </cell>
          <cell r="H246">
            <v>0</v>
          </cell>
          <cell r="J246">
            <v>0</v>
          </cell>
        </row>
        <row r="247">
          <cell r="A247">
            <v>428051</v>
          </cell>
          <cell r="D247">
            <v>428051</v>
          </cell>
          <cell r="E247" t="str">
            <v>Depreciation- Telecoms</v>
          </cell>
          <cell r="H247">
            <v>0</v>
          </cell>
          <cell r="J247">
            <v>0</v>
          </cell>
        </row>
        <row r="248">
          <cell r="A248">
            <v>428052</v>
          </cell>
          <cell r="D248">
            <v>428052</v>
          </cell>
          <cell r="E248" t="str">
            <v>Depreciation- Security Systems</v>
          </cell>
          <cell r="H248">
            <v>0</v>
          </cell>
          <cell r="J248">
            <v>0</v>
          </cell>
        </row>
        <row r="249">
          <cell r="A249">
            <v>428053</v>
          </cell>
          <cell r="D249">
            <v>428053</v>
          </cell>
          <cell r="E249" t="str">
            <v>Depreciation- Hydraulic Lab</v>
          </cell>
          <cell r="H249">
            <v>0</v>
          </cell>
          <cell r="J249">
            <v>0</v>
          </cell>
        </row>
        <row r="250">
          <cell r="A250">
            <v>428060</v>
          </cell>
          <cell r="D250">
            <v>428060</v>
          </cell>
          <cell r="E250" t="str">
            <v>Amortization- Intangible Asset</v>
          </cell>
          <cell r="H250">
            <v>0</v>
          </cell>
          <cell r="J250">
            <v>0</v>
          </cell>
        </row>
        <row r="251">
          <cell r="A251">
            <v>428070</v>
          </cell>
          <cell r="B251">
            <v>14438.51</v>
          </cell>
          <cell r="C251">
            <v>14438.51</v>
          </cell>
          <cell r="D251">
            <v>428070</v>
          </cell>
          <cell r="E251" t="str">
            <v>Maintenance of Fire Systems</v>
          </cell>
          <cell r="F251">
            <v>185</v>
          </cell>
          <cell r="H251">
            <v>185</v>
          </cell>
          <cell r="I251">
            <v>376000</v>
          </cell>
          <cell r="J251">
            <v>375815</v>
          </cell>
        </row>
        <row r="252">
          <cell r="A252">
            <v>428080</v>
          </cell>
          <cell r="B252">
            <v>185561.5</v>
          </cell>
          <cell r="C252">
            <v>185561.5</v>
          </cell>
          <cell r="D252">
            <v>428080</v>
          </cell>
          <cell r="E252" t="str">
            <v>Maintenance of site security systems</v>
          </cell>
          <cell r="F252">
            <v>945</v>
          </cell>
          <cell r="H252">
            <v>945</v>
          </cell>
          <cell r="I252">
            <v>87000</v>
          </cell>
          <cell r="J252">
            <v>86055</v>
          </cell>
        </row>
        <row r="253">
          <cell r="A253">
            <v>428081</v>
          </cell>
          <cell r="B253">
            <v>0</v>
          </cell>
          <cell r="D253">
            <v>428081</v>
          </cell>
          <cell r="E253" t="str">
            <v>Tanker Hire Costs</v>
          </cell>
          <cell r="F253">
            <v>0</v>
          </cell>
          <cell r="G253">
            <v>0</v>
          </cell>
          <cell r="H253">
            <v>0</v>
          </cell>
          <cell r="I253">
            <v>0</v>
          </cell>
          <cell r="J253">
            <v>0</v>
          </cell>
        </row>
        <row r="254">
          <cell r="A254">
            <v>428090</v>
          </cell>
          <cell r="B254">
            <v>90000.01</v>
          </cell>
          <cell r="C254">
            <v>90000.01</v>
          </cell>
          <cell r="D254">
            <v>428090</v>
          </cell>
          <cell r="E254" t="str">
            <v>Advertising Costs &amp; Sponsorship</v>
          </cell>
          <cell r="F254">
            <v>27367</v>
          </cell>
          <cell r="H254">
            <v>27367</v>
          </cell>
          <cell r="I254">
            <v>21000</v>
          </cell>
          <cell r="J254">
            <v>-6367</v>
          </cell>
        </row>
        <row r="255">
          <cell r="A255">
            <v>428095</v>
          </cell>
          <cell r="B255">
            <v>909917</v>
          </cell>
          <cell r="C255">
            <v>0</v>
          </cell>
          <cell r="D255">
            <v>428095</v>
          </cell>
          <cell r="E255" t="str">
            <v>Licence Fee</v>
          </cell>
          <cell r="G255">
            <v>910000</v>
          </cell>
          <cell r="H255">
            <v>910000</v>
          </cell>
          <cell r="I255">
            <v>950000</v>
          </cell>
          <cell r="J255">
            <v>40000</v>
          </cell>
        </row>
        <row r="256">
          <cell r="A256">
            <v>428100</v>
          </cell>
          <cell r="B256">
            <v>57000</v>
          </cell>
          <cell r="C256">
            <v>57000</v>
          </cell>
          <cell r="D256">
            <v>428100</v>
          </cell>
          <cell r="E256" t="str">
            <v>Refreshments</v>
          </cell>
          <cell r="F256">
            <v>24102</v>
          </cell>
          <cell r="H256">
            <v>24102</v>
          </cell>
          <cell r="I256">
            <v>40000</v>
          </cell>
          <cell r="J256">
            <v>15898</v>
          </cell>
        </row>
        <row r="257">
          <cell r="A257">
            <v>428110</v>
          </cell>
          <cell r="B257">
            <v>3000</v>
          </cell>
          <cell r="C257">
            <v>3000</v>
          </cell>
          <cell r="D257">
            <v>428110</v>
          </cell>
          <cell r="E257" t="str">
            <v>Doubtful Debts Provision Expense</v>
          </cell>
          <cell r="H257">
            <v>0</v>
          </cell>
          <cell r="I257">
            <v>0</v>
          </cell>
          <cell r="J257">
            <v>0</v>
          </cell>
        </row>
        <row r="258">
          <cell r="A258">
            <v>428130</v>
          </cell>
          <cell r="D258">
            <v>428130</v>
          </cell>
          <cell r="E258" t="str">
            <v>Provision for Capital Spares</v>
          </cell>
          <cell r="H258">
            <v>0</v>
          </cell>
          <cell r="I258">
            <v>0</v>
          </cell>
          <cell r="J258">
            <v>0</v>
          </cell>
        </row>
        <row r="259">
          <cell r="A259">
            <v>428140</v>
          </cell>
          <cell r="D259">
            <v>428140</v>
          </cell>
          <cell r="E259" t="str">
            <v>Profit/Loss on Foreign Exchange</v>
          </cell>
          <cell r="H259">
            <v>0</v>
          </cell>
          <cell r="J259">
            <v>0</v>
          </cell>
        </row>
        <row r="260">
          <cell r="A260">
            <v>428150</v>
          </cell>
          <cell r="D260">
            <v>428150</v>
          </cell>
          <cell r="E260" t="str">
            <v>Profit/Loss on Sale of Fixed Assets</v>
          </cell>
          <cell r="H260">
            <v>0</v>
          </cell>
          <cell r="J260">
            <v>0</v>
          </cell>
        </row>
        <row r="261">
          <cell r="A261">
            <v>428170</v>
          </cell>
          <cell r="B261">
            <v>0</v>
          </cell>
          <cell r="D261">
            <v>428170</v>
          </cell>
          <cell r="E261" t="str">
            <v>Miscellaneous Expenses</v>
          </cell>
          <cell r="H261">
            <v>0</v>
          </cell>
          <cell r="I261">
            <v>0</v>
          </cell>
          <cell r="J261">
            <v>0</v>
          </cell>
        </row>
        <row r="262">
          <cell r="A262">
            <v>428190</v>
          </cell>
          <cell r="D262">
            <v>428190</v>
          </cell>
          <cell r="E262" t="str">
            <v>Software Support Expenses</v>
          </cell>
          <cell r="H262">
            <v>0</v>
          </cell>
          <cell r="I262">
            <v>20000</v>
          </cell>
          <cell r="J262">
            <v>20000</v>
          </cell>
        </row>
        <row r="263">
          <cell r="A263">
            <v>428200</v>
          </cell>
          <cell r="D263">
            <v>428200</v>
          </cell>
          <cell r="E263" t="str">
            <v>Bank Charges</v>
          </cell>
          <cell r="F263">
            <v>360</v>
          </cell>
          <cell r="H263">
            <v>360</v>
          </cell>
          <cell r="I263">
            <v>2000</v>
          </cell>
          <cell r="J263">
            <v>1640</v>
          </cell>
        </row>
        <row r="264">
          <cell r="A264">
            <v>428220</v>
          </cell>
          <cell r="B264">
            <v>100000</v>
          </cell>
          <cell r="C264">
            <v>0</v>
          </cell>
          <cell r="D264">
            <v>428220</v>
          </cell>
          <cell r="E264" t="str">
            <v>Conference Fees</v>
          </cell>
          <cell r="F264">
            <v>6750</v>
          </cell>
          <cell r="H264">
            <v>6750</v>
          </cell>
          <cell r="I264">
            <v>75000</v>
          </cell>
          <cell r="J264">
            <v>68250</v>
          </cell>
        </row>
        <row r="265">
          <cell r="A265">
            <v>428230</v>
          </cell>
          <cell r="B265">
            <v>1000000</v>
          </cell>
          <cell r="C265">
            <v>0</v>
          </cell>
          <cell r="D265">
            <v>428230</v>
          </cell>
          <cell r="E265" t="str">
            <v>Leased Line EXE</v>
          </cell>
          <cell r="F265">
            <v>577319</v>
          </cell>
          <cell r="G265">
            <v>600000</v>
          </cell>
          <cell r="H265">
            <v>1177319</v>
          </cell>
          <cell r="I265">
            <v>1200000</v>
          </cell>
          <cell r="J265">
            <v>22681</v>
          </cell>
        </row>
        <row r="266">
          <cell r="A266">
            <v>428240</v>
          </cell>
          <cell r="D266">
            <v>428240</v>
          </cell>
          <cell r="E266" t="str">
            <v>Dalma Expenses</v>
          </cell>
          <cell r="H266">
            <v>0</v>
          </cell>
          <cell r="J266">
            <v>0</v>
          </cell>
        </row>
        <row r="268">
          <cell r="B268">
            <v>2359917.02</v>
          </cell>
          <cell r="C268">
            <v>350000.02</v>
          </cell>
          <cell r="E268" t="str">
            <v>Total of General Overhead Expenses</v>
          </cell>
          <cell r="F268">
            <v>637028</v>
          </cell>
          <cell r="G268">
            <v>1510000</v>
          </cell>
          <cell r="H268">
            <v>2147028</v>
          </cell>
          <cell r="I268">
            <v>2771000</v>
          </cell>
          <cell r="J268">
            <v>623972</v>
          </cell>
        </row>
        <row r="270">
          <cell r="A270">
            <v>429000</v>
          </cell>
          <cell r="D270">
            <v>429000</v>
          </cell>
          <cell r="E270" t="str">
            <v>Interest</v>
          </cell>
        </row>
        <row r="271">
          <cell r="A271">
            <v>429010</v>
          </cell>
          <cell r="D271">
            <v>429010</v>
          </cell>
          <cell r="E271" t="str">
            <v>Interest Paid and Payable</v>
          </cell>
          <cell r="F271">
            <v>0</v>
          </cell>
          <cell r="G271">
            <v>0</v>
          </cell>
          <cell r="H271">
            <v>0</v>
          </cell>
          <cell r="I271">
            <v>0</v>
          </cell>
          <cell r="J271">
            <v>0</v>
          </cell>
        </row>
        <row r="273">
          <cell r="B273">
            <v>0</v>
          </cell>
          <cell r="C273">
            <v>0</v>
          </cell>
          <cell r="E273" t="str">
            <v>Total of Interest Expenses</v>
          </cell>
          <cell r="F273">
            <v>0</v>
          </cell>
          <cell r="G273">
            <v>0</v>
          </cell>
          <cell r="H273">
            <v>0</v>
          </cell>
          <cell r="I273">
            <v>0</v>
          </cell>
          <cell r="J273">
            <v>0</v>
          </cell>
        </row>
        <row r="275">
          <cell r="A275">
            <v>430000</v>
          </cell>
          <cell r="D275">
            <v>430000</v>
          </cell>
          <cell r="E275" t="str">
            <v>Research &amp; Development</v>
          </cell>
        </row>
        <row r="276">
          <cell r="A276">
            <v>430010</v>
          </cell>
          <cell r="D276">
            <v>430010</v>
          </cell>
          <cell r="E276" t="str">
            <v>Research &amp; Development Expenses</v>
          </cell>
          <cell r="F276">
            <v>0</v>
          </cell>
          <cell r="G276">
            <v>0</v>
          </cell>
          <cell r="H276">
            <v>0</v>
          </cell>
          <cell r="I276">
            <v>0</v>
          </cell>
          <cell r="J276">
            <v>0</v>
          </cell>
        </row>
        <row r="277">
          <cell r="A277">
            <v>430020</v>
          </cell>
          <cell r="D277">
            <v>430020</v>
          </cell>
          <cell r="E277" t="str">
            <v>Amortisation of capitalised R &amp; D</v>
          </cell>
          <cell r="F277">
            <v>0</v>
          </cell>
          <cell r="G277">
            <v>0</v>
          </cell>
          <cell r="H277">
            <v>0</v>
          </cell>
          <cell r="I277">
            <v>0</v>
          </cell>
          <cell r="J277">
            <v>0</v>
          </cell>
        </row>
        <row r="279">
          <cell r="B279">
            <v>0</v>
          </cell>
          <cell r="C279">
            <v>0</v>
          </cell>
          <cell r="E279" t="str">
            <v>Total of Research &amp; Development</v>
          </cell>
          <cell r="F279">
            <v>0</v>
          </cell>
          <cell r="G279">
            <v>0</v>
          </cell>
          <cell r="H279">
            <v>0</v>
          </cell>
          <cell r="I279">
            <v>0</v>
          </cell>
          <cell r="J279">
            <v>0</v>
          </cell>
        </row>
        <row r="281">
          <cell r="B281">
            <v>390156901.50999999</v>
          </cell>
          <cell r="C281">
            <v>389055715.38</v>
          </cell>
          <cell r="E281" t="str">
            <v>Total Operating Expenses</v>
          </cell>
          <cell r="F281">
            <v>178250600</v>
          </cell>
          <cell r="G281">
            <v>188976149.59999999</v>
          </cell>
          <cell r="H281">
            <v>367226749.60000002</v>
          </cell>
          <cell r="I281">
            <v>459749496.94</v>
          </cell>
          <cell r="J281">
            <v>92522747.340000004</v>
          </cell>
        </row>
        <row r="282">
          <cell r="D282" t="str">
            <v>Capital Expenditure</v>
          </cell>
        </row>
        <row r="283">
          <cell r="E283" t="str">
            <v>Fixed Assets</v>
          </cell>
        </row>
        <row r="284">
          <cell r="A284">
            <v>111000</v>
          </cell>
          <cell r="D284">
            <v>111000</v>
          </cell>
          <cell r="E284" t="str">
            <v>Plant &amp; Equipment</v>
          </cell>
        </row>
        <row r="285">
          <cell r="A285">
            <v>111010</v>
          </cell>
          <cell r="D285">
            <v>111010</v>
          </cell>
          <cell r="E285" t="str">
            <v>Boilers  cost or GPV</v>
          </cell>
          <cell r="H285">
            <v>0</v>
          </cell>
          <cell r="J285">
            <v>0</v>
          </cell>
        </row>
        <row r="286">
          <cell r="A286">
            <v>111020</v>
          </cell>
          <cell r="D286">
            <v>111020</v>
          </cell>
          <cell r="E286" t="str">
            <v>Turbine &amp; Generator  cost or G</v>
          </cell>
          <cell r="H286">
            <v>0</v>
          </cell>
          <cell r="J286">
            <v>0</v>
          </cell>
        </row>
        <row r="287">
          <cell r="A287">
            <v>111030</v>
          </cell>
          <cell r="D287">
            <v>111030</v>
          </cell>
          <cell r="E287" t="str">
            <v>Distiller  cost or GPV</v>
          </cell>
          <cell r="H287">
            <v>0</v>
          </cell>
          <cell r="J287">
            <v>0</v>
          </cell>
        </row>
        <row r="288">
          <cell r="A288">
            <v>111040</v>
          </cell>
          <cell r="D288">
            <v>111040</v>
          </cell>
          <cell r="E288" t="str">
            <v>HV System  cost or GPV</v>
          </cell>
          <cell r="H288">
            <v>0</v>
          </cell>
          <cell r="J288">
            <v>0</v>
          </cell>
        </row>
        <row r="289">
          <cell r="A289">
            <v>111041</v>
          </cell>
          <cell r="D289">
            <v>111041</v>
          </cell>
          <cell r="E289" t="str">
            <v>33KV Systems - cost or GPV</v>
          </cell>
          <cell r="H289">
            <v>0</v>
          </cell>
          <cell r="J289">
            <v>0</v>
          </cell>
        </row>
        <row r="290">
          <cell r="A290">
            <v>111042</v>
          </cell>
          <cell r="D290">
            <v>111042</v>
          </cell>
          <cell r="E290" t="str">
            <v>132 KV Systems - cost or GPV</v>
          </cell>
          <cell r="H290">
            <v>0</v>
          </cell>
          <cell r="J290">
            <v>0</v>
          </cell>
        </row>
        <row r="291">
          <cell r="A291">
            <v>111043</v>
          </cell>
          <cell r="D291">
            <v>111043</v>
          </cell>
          <cell r="E291" t="str">
            <v>220 KV Systems  cost or GPV</v>
          </cell>
          <cell r="H291">
            <v>0</v>
          </cell>
          <cell r="J291">
            <v>0</v>
          </cell>
        </row>
        <row r="292">
          <cell r="A292">
            <v>111044</v>
          </cell>
          <cell r="D292">
            <v>111044</v>
          </cell>
          <cell r="E292" t="str">
            <v>400 KV Systems  cost or GPV</v>
          </cell>
          <cell r="H292">
            <v>0</v>
          </cell>
          <cell r="J292">
            <v>0</v>
          </cell>
        </row>
        <row r="293">
          <cell r="A293">
            <v>111050</v>
          </cell>
          <cell r="D293">
            <v>111050</v>
          </cell>
          <cell r="E293" t="str">
            <v>LV System  cost or GPV</v>
          </cell>
          <cell r="H293">
            <v>0</v>
          </cell>
          <cell r="J293">
            <v>0</v>
          </cell>
        </row>
        <row r="294">
          <cell r="A294">
            <v>111051</v>
          </cell>
          <cell r="D294">
            <v>111051</v>
          </cell>
          <cell r="E294" t="str">
            <v>11KV Systems - cost or GPV</v>
          </cell>
          <cell r="H294">
            <v>0</v>
          </cell>
          <cell r="J294">
            <v>0</v>
          </cell>
        </row>
        <row r="295">
          <cell r="A295">
            <v>111052</v>
          </cell>
          <cell r="D295">
            <v>111052</v>
          </cell>
          <cell r="E295" t="str">
            <v>380v Systems - cost or GPV</v>
          </cell>
          <cell r="H295">
            <v>0</v>
          </cell>
          <cell r="J295">
            <v>0</v>
          </cell>
        </row>
        <row r="296">
          <cell r="A296">
            <v>111053</v>
          </cell>
          <cell r="D296">
            <v>111053</v>
          </cell>
          <cell r="E296" t="str">
            <v>220v Systems  cost or GPV</v>
          </cell>
          <cell r="H296">
            <v>0</v>
          </cell>
          <cell r="J296">
            <v>0</v>
          </cell>
        </row>
        <row r="297">
          <cell r="A297">
            <v>111060</v>
          </cell>
          <cell r="D297">
            <v>111060</v>
          </cell>
          <cell r="E297" t="str">
            <v>Sea Water Pumping Station  cos</v>
          </cell>
          <cell r="H297">
            <v>0</v>
          </cell>
          <cell r="J297">
            <v>0</v>
          </cell>
        </row>
        <row r="298">
          <cell r="A298">
            <v>111070</v>
          </cell>
          <cell r="D298">
            <v>111070</v>
          </cell>
          <cell r="E298" t="str">
            <v>Crude Oil System  cost or GPV</v>
          </cell>
          <cell r="H298">
            <v>0</v>
          </cell>
          <cell r="J298">
            <v>0</v>
          </cell>
        </row>
        <row r="299">
          <cell r="A299">
            <v>111080</v>
          </cell>
          <cell r="D299">
            <v>111080</v>
          </cell>
          <cell r="E299" t="str">
            <v>Gas Oil System  cost or GPV</v>
          </cell>
          <cell r="H299">
            <v>0</v>
          </cell>
          <cell r="J299">
            <v>0</v>
          </cell>
        </row>
        <row r="300">
          <cell r="A300">
            <v>111090</v>
          </cell>
          <cell r="D300">
            <v>111090</v>
          </cell>
          <cell r="E300" t="str">
            <v>Fuel Oil System  cost or GPV</v>
          </cell>
          <cell r="H300">
            <v>0</v>
          </cell>
          <cell r="J300">
            <v>0</v>
          </cell>
        </row>
        <row r="301">
          <cell r="A301">
            <v>111100</v>
          </cell>
          <cell r="D301">
            <v>111100</v>
          </cell>
          <cell r="E301" t="str">
            <v>Fuel Gas System  cost or GPV</v>
          </cell>
          <cell r="H301">
            <v>0</v>
          </cell>
          <cell r="J301">
            <v>0</v>
          </cell>
        </row>
        <row r="302">
          <cell r="A302">
            <v>111110</v>
          </cell>
          <cell r="D302">
            <v>111110</v>
          </cell>
          <cell r="E302" t="str">
            <v>Diesel Oil System  cost or GPV</v>
          </cell>
          <cell r="H302">
            <v>0</v>
          </cell>
          <cell r="J302">
            <v>0</v>
          </cell>
        </row>
        <row r="303">
          <cell r="A303">
            <v>111120</v>
          </cell>
          <cell r="D303">
            <v>111120</v>
          </cell>
          <cell r="E303" t="str">
            <v>Town Water Storage Tanks  cost</v>
          </cell>
          <cell r="H303">
            <v>0</v>
          </cell>
          <cell r="J303">
            <v>0</v>
          </cell>
        </row>
        <row r="304">
          <cell r="A304">
            <v>111130</v>
          </cell>
          <cell r="D304">
            <v>111130</v>
          </cell>
          <cell r="E304" t="str">
            <v>Water Treatment System  cost o</v>
          </cell>
          <cell r="H304">
            <v>0</v>
          </cell>
          <cell r="J304">
            <v>0</v>
          </cell>
        </row>
        <row r="305">
          <cell r="A305">
            <v>111140</v>
          </cell>
          <cell r="D305">
            <v>111140</v>
          </cell>
          <cell r="E305" t="str">
            <v>Diesel Generators  cost or GPV</v>
          </cell>
          <cell r="H305">
            <v>0</v>
          </cell>
          <cell r="J305">
            <v>0</v>
          </cell>
        </row>
        <row r="306">
          <cell r="A306">
            <v>111150</v>
          </cell>
          <cell r="D306">
            <v>111150</v>
          </cell>
          <cell r="E306" t="str">
            <v>Compressed Air Station  cost o</v>
          </cell>
          <cell r="H306">
            <v>0</v>
          </cell>
          <cell r="J306">
            <v>0</v>
          </cell>
        </row>
        <row r="307">
          <cell r="A307">
            <v>111160</v>
          </cell>
          <cell r="D307">
            <v>111160</v>
          </cell>
          <cell r="E307" t="str">
            <v>Remineralisation &amp; CO2 Plant -</v>
          </cell>
          <cell r="H307">
            <v>0</v>
          </cell>
          <cell r="J307">
            <v>0</v>
          </cell>
        </row>
        <row r="308">
          <cell r="A308">
            <v>111170</v>
          </cell>
          <cell r="D308">
            <v>111170</v>
          </cell>
          <cell r="E308" t="str">
            <v>Chlorination Plant  cost or GP</v>
          </cell>
          <cell r="H308">
            <v>0</v>
          </cell>
          <cell r="J308">
            <v>0</v>
          </cell>
        </row>
        <row r="309">
          <cell r="A309">
            <v>111180</v>
          </cell>
          <cell r="D309">
            <v>111180</v>
          </cell>
          <cell r="E309" t="str">
            <v>Outfall System  cost or GPV</v>
          </cell>
          <cell r="H309">
            <v>0</v>
          </cell>
          <cell r="J309">
            <v>0</v>
          </cell>
        </row>
        <row r="310">
          <cell r="A310">
            <v>111190</v>
          </cell>
          <cell r="B310">
            <v>1993109.99</v>
          </cell>
          <cell r="C310">
            <v>1993109.99</v>
          </cell>
          <cell r="D310">
            <v>111190</v>
          </cell>
          <cell r="E310" t="str">
            <v>Tools  cost or GPV</v>
          </cell>
          <cell r="H310">
            <v>0</v>
          </cell>
          <cell r="I310">
            <v>2021000</v>
          </cell>
          <cell r="J310">
            <v>2021000</v>
          </cell>
        </row>
        <row r="311">
          <cell r="A311">
            <v>111200</v>
          </cell>
          <cell r="B311">
            <v>3680000</v>
          </cell>
          <cell r="C311">
            <v>3680000</v>
          </cell>
          <cell r="D311">
            <v>111200</v>
          </cell>
          <cell r="E311" t="str">
            <v>Mobile Plant &amp; Equipment  cost</v>
          </cell>
          <cell r="H311">
            <v>0</v>
          </cell>
          <cell r="I311">
            <v>6814000</v>
          </cell>
          <cell r="J311">
            <v>6814000</v>
          </cell>
        </row>
        <row r="312">
          <cell r="A312">
            <v>111210</v>
          </cell>
          <cell r="B312">
            <v>2920000</v>
          </cell>
          <cell r="C312">
            <v>2920000</v>
          </cell>
          <cell r="D312">
            <v>111210</v>
          </cell>
          <cell r="E312" t="str">
            <v>Meters cost or GPV</v>
          </cell>
          <cell r="H312">
            <v>0</v>
          </cell>
          <cell r="I312">
            <v>3000000</v>
          </cell>
          <cell r="J312">
            <v>3000000</v>
          </cell>
        </row>
        <row r="313">
          <cell r="A313">
            <v>111400</v>
          </cell>
          <cell r="D313">
            <v>111400</v>
          </cell>
          <cell r="E313" t="str">
            <v>Power Transmission Facilities</v>
          </cell>
          <cell r="H313">
            <v>0</v>
          </cell>
          <cell r="J313">
            <v>0</v>
          </cell>
        </row>
        <row r="314">
          <cell r="A314">
            <v>111410</v>
          </cell>
          <cell r="D314">
            <v>111410</v>
          </cell>
          <cell r="E314" t="str">
            <v>Substations  cost or GPV</v>
          </cell>
          <cell r="H314">
            <v>0</v>
          </cell>
          <cell r="J314">
            <v>0</v>
          </cell>
        </row>
        <row r="315">
          <cell r="A315">
            <v>111411</v>
          </cell>
          <cell r="D315">
            <v>111411</v>
          </cell>
          <cell r="E315" t="str">
            <v>400 KV substation - cost or GP</v>
          </cell>
          <cell r="H315">
            <v>0</v>
          </cell>
          <cell r="J315">
            <v>0</v>
          </cell>
        </row>
        <row r="316">
          <cell r="A316">
            <v>111412</v>
          </cell>
          <cell r="D316">
            <v>111412</v>
          </cell>
          <cell r="E316" t="str">
            <v>220 KV substation  cost or GPV</v>
          </cell>
          <cell r="H316">
            <v>0</v>
          </cell>
          <cell r="J316">
            <v>0</v>
          </cell>
        </row>
        <row r="317">
          <cell r="A317">
            <v>111413</v>
          </cell>
          <cell r="D317">
            <v>111413</v>
          </cell>
          <cell r="E317" t="str">
            <v>132 KV substation  cost or GPV</v>
          </cell>
          <cell r="H317">
            <v>0</v>
          </cell>
          <cell r="J317">
            <v>0</v>
          </cell>
        </row>
        <row r="318">
          <cell r="A318">
            <v>111420</v>
          </cell>
          <cell r="D318">
            <v>111420</v>
          </cell>
          <cell r="E318" t="str">
            <v>OHL  cost or GPV</v>
          </cell>
          <cell r="H318">
            <v>0</v>
          </cell>
          <cell r="J318">
            <v>0</v>
          </cell>
        </row>
        <row r="319">
          <cell r="A319">
            <v>111421</v>
          </cell>
          <cell r="D319">
            <v>111421</v>
          </cell>
          <cell r="E319" t="str">
            <v>400 KV OHL  cost or GPV</v>
          </cell>
          <cell r="H319">
            <v>0</v>
          </cell>
          <cell r="J319">
            <v>0</v>
          </cell>
        </row>
        <row r="320">
          <cell r="A320">
            <v>111422</v>
          </cell>
          <cell r="D320">
            <v>111422</v>
          </cell>
          <cell r="E320" t="str">
            <v>220 KV OHL  cost or GPV</v>
          </cell>
          <cell r="H320">
            <v>0</v>
          </cell>
          <cell r="J320">
            <v>0</v>
          </cell>
        </row>
        <row r="321">
          <cell r="A321">
            <v>111423</v>
          </cell>
          <cell r="D321">
            <v>111423</v>
          </cell>
          <cell r="E321" t="str">
            <v>132 KV OHL  cost or GPV</v>
          </cell>
          <cell r="H321">
            <v>0</v>
          </cell>
          <cell r="J321">
            <v>0</v>
          </cell>
        </row>
        <row r="322">
          <cell r="A322">
            <v>111430</v>
          </cell>
          <cell r="D322">
            <v>111430</v>
          </cell>
          <cell r="E322" t="str">
            <v>U/G Cables  cost or GPV</v>
          </cell>
          <cell r="H322">
            <v>0</v>
          </cell>
          <cell r="J322">
            <v>0</v>
          </cell>
        </row>
        <row r="323">
          <cell r="A323">
            <v>111431</v>
          </cell>
          <cell r="D323">
            <v>111431</v>
          </cell>
          <cell r="E323" t="str">
            <v>U/G Cables 132 KV Oilfields  c</v>
          </cell>
          <cell r="H323">
            <v>0</v>
          </cell>
          <cell r="J323">
            <v>0</v>
          </cell>
        </row>
        <row r="324">
          <cell r="A324">
            <v>111432</v>
          </cell>
          <cell r="D324">
            <v>111432</v>
          </cell>
          <cell r="E324" t="str">
            <v>U/G Cables 132 KV XLBE  cost o</v>
          </cell>
          <cell r="H324">
            <v>0</v>
          </cell>
          <cell r="J324">
            <v>0</v>
          </cell>
        </row>
        <row r="325">
          <cell r="A325">
            <v>111433</v>
          </cell>
          <cell r="D325">
            <v>111433</v>
          </cell>
          <cell r="E325" t="str">
            <v>U/G Cables 220 KV - cost or GP</v>
          </cell>
          <cell r="H325">
            <v>0</v>
          </cell>
          <cell r="J325">
            <v>0</v>
          </cell>
        </row>
        <row r="326">
          <cell r="A326">
            <v>111500</v>
          </cell>
          <cell r="D326">
            <v>111500</v>
          </cell>
          <cell r="E326" t="str">
            <v>Water Transmission Facilities</v>
          </cell>
          <cell r="H326">
            <v>0</v>
          </cell>
          <cell r="J326">
            <v>0</v>
          </cell>
        </row>
        <row r="327">
          <cell r="A327">
            <v>111510</v>
          </cell>
          <cell r="D327">
            <v>111510</v>
          </cell>
          <cell r="E327" t="str">
            <v>Pumping stations  cost or GPV</v>
          </cell>
          <cell r="H327">
            <v>0</v>
          </cell>
          <cell r="J327">
            <v>0</v>
          </cell>
        </row>
        <row r="328">
          <cell r="A328">
            <v>111511</v>
          </cell>
          <cell r="D328">
            <v>111511</v>
          </cell>
          <cell r="E328" t="str">
            <v>Pumping stations elec/mechl -</v>
          </cell>
          <cell r="H328">
            <v>0</v>
          </cell>
          <cell r="J328">
            <v>0</v>
          </cell>
        </row>
        <row r="329">
          <cell r="A329">
            <v>111512</v>
          </cell>
          <cell r="D329">
            <v>111512</v>
          </cell>
          <cell r="E329" t="str">
            <v>Pumping stations civil - cost</v>
          </cell>
          <cell r="H329">
            <v>0</v>
          </cell>
          <cell r="J329">
            <v>0</v>
          </cell>
        </row>
        <row r="330">
          <cell r="A330">
            <v>111520</v>
          </cell>
          <cell r="D330">
            <v>111520</v>
          </cell>
          <cell r="E330" t="str">
            <v>Pipelines  cost or GPV</v>
          </cell>
          <cell r="H330">
            <v>0</v>
          </cell>
          <cell r="J330">
            <v>0</v>
          </cell>
        </row>
        <row r="331">
          <cell r="A331">
            <v>111521</v>
          </cell>
          <cell r="D331">
            <v>111521</v>
          </cell>
          <cell r="E331" t="str">
            <v>1200CS Pipelines - cost or GPV</v>
          </cell>
          <cell r="H331">
            <v>0</v>
          </cell>
          <cell r="J331">
            <v>0</v>
          </cell>
        </row>
        <row r="332">
          <cell r="A332">
            <v>111522</v>
          </cell>
          <cell r="D332">
            <v>111522</v>
          </cell>
          <cell r="E332" t="str">
            <v>1200DI Pipelines - cost or GPV</v>
          </cell>
          <cell r="H332">
            <v>0</v>
          </cell>
          <cell r="J332">
            <v>0</v>
          </cell>
        </row>
        <row r="333">
          <cell r="A333">
            <v>111523</v>
          </cell>
          <cell r="D333">
            <v>111523</v>
          </cell>
          <cell r="E333" t="str">
            <v>900CS Pipelines - cost or GPV</v>
          </cell>
          <cell r="H333">
            <v>0</v>
          </cell>
          <cell r="J333">
            <v>0</v>
          </cell>
        </row>
        <row r="334">
          <cell r="A334">
            <v>111524</v>
          </cell>
          <cell r="D334">
            <v>111524</v>
          </cell>
          <cell r="E334" t="str">
            <v>800GRP Pipelines - cost or GPV</v>
          </cell>
          <cell r="H334">
            <v>0</v>
          </cell>
          <cell r="J334">
            <v>0</v>
          </cell>
        </row>
        <row r="335">
          <cell r="A335">
            <v>111525</v>
          </cell>
          <cell r="D335">
            <v>111525</v>
          </cell>
          <cell r="E335" t="str">
            <v>600DI Pipelines - cost or GPV</v>
          </cell>
          <cell r="H335">
            <v>0</v>
          </cell>
          <cell r="J335">
            <v>0</v>
          </cell>
        </row>
        <row r="336">
          <cell r="A336">
            <v>111526</v>
          </cell>
          <cell r="D336">
            <v>111526</v>
          </cell>
          <cell r="E336" t="str">
            <v>Capitalised valves  cost or GP</v>
          </cell>
          <cell r="H336">
            <v>0</v>
          </cell>
          <cell r="J336">
            <v>0</v>
          </cell>
        </row>
        <row r="337">
          <cell r="A337">
            <v>111600</v>
          </cell>
          <cell r="D337">
            <v>111600</v>
          </cell>
          <cell r="E337" t="str">
            <v>Network Management Facilities</v>
          </cell>
          <cell r="H337">
            <v>0</v>
          </cell>
          <cell r="J337">
            <v>0</v>
          </cell>
        </row>
        <row r="338">
          <cell r="A338">
            <v>111610</v>
          </cell>
          <cell r="D338">
            <v>111610</v>
          </cell>
          <cell r="E338" t="str">
            <v>Network Management - cost or G</v>
          </cell>
          <cell r="H338">
            <v>0</v>
          </cell>
          <cell r="J338">
            <v>0</v>
          </cell>
        </row>
        <row r="339">
          <cell r="A339">
            <v>111611</v>
          </cell>
          <cell r="D339">
            <v>111611</v>
          </cell>
          <cell r="E339" t="str">
            <v>Network Control Centre - cost</v>
          </cell>
          <cell r="H339">
            <v>0</v>
          </cell>
          <cell r="J339">
            <v>0</v>
          </cell>
        </row>
        <row r="340">
          <cell r="A340">
            <v>111612</v>
          </cell>
          <cell r="D340">
            <v>111612</v>
          </cell>
          <cell r="E340" t="str">
            <v>Telecommunications System  cos</v>
          </cell>
          <cell r="H340">
            <v>0</v>
          </cell>
          <cell r="J340">
            <v>0</v>
          </cell>
        </row>
        <row r="341">
          <cell r="A341">
            <v>111613</v>
          </cell>
          <cell r="B341">
            <v>160000</v>
          </cell>
          <cell r="C341">
            <v>160000</v>
          </cell>
          <cell r="D341">
            <v>111613</v>
          </cell>
          <cell r="E341" t="str">
            <v>Telecontrol System  cost or GP</v>
          </cell>
          <cell r="H341">
            <v>0</v>
          </cell>
          <cell r="J341">
            <v>0</v>
          </cell>
        </row>
        <row r="342">
          <cell r="A342">
            <v>111710</v>
          </cell>
          <cell r="D342">
            <v>111710</v>
          </cell>
          <cell r="E342" t="str">
            <v>Plant Spares</v>
          </cell>
          <cell r="H342">
            <v>0</v>
          </cell>
          <cell r="J342">
            <v>0</v>
          </cell>
        </row>
        <row r="343">
          <cell r="A343">
            <v>111711</v>
          </cell>
          <cell r="D343">
            <v>111711</v>
          </cell>
          <cell r="E343" t="str">
            <v>Plant Spares  cost</v>
          </cell>
          <cell r="H343">
            <v>0</v>
          </cell>
          <cell r="J343">
            <v>0</v>
          </cell>
        </row>
        <row r="344">
          <cell r="A344">
            <v>111712</v>
          </cell>
          <cell r="D344">
            <v>111712</v>
          </cell>
          <cell r="E344" t="str">
            <v>Provision for Obsolete Plant S</v>
          </cell>
          <cell r="H344">
            <v>0</v>
          </cell>
          <cell r="J344">
            <v>0</v>
          </cell>
        </row>
        <row r="345">
          <cell r="A345">
            <v>111713</v>
          </cell>
          <cell r="D345">
            <v>111713</v>
          </cell>
          <cell r="E345" t="str">
            <v>Provision for Damaged Plant Sp</v>
          </cell>
          <cell r="H345">
            <v>0</v>
          </cell>
          <cell r="J345">
            <v>0</v>
          </cell>
        </row>
        <row r="346">
          <cell r="A346">
            <v>111714</v>
          </cell>
          <cell r="D346">
            <v>111714</v>
          </cell>
          <cell r="E346" t="str">
            <v>Provision for Plant Spares no</v>
          </cell>
          <cell r="H346">
            <v>0</v>
          </cell>
          <cell r="J346">
            <v>0</v>
          </cell>
        </row>
        <row r="347">
          <cell r="A347">
            <v>111715</v>
          </cell>
          <cell r="D347">
            <v>111715</v>
          </cell>
          <cell r="E347" t="str">
            <v>General Provision for Plant Sp</v>
          </cell>
          <cell r="H347">
            <v>0</v>
          </cell>
          <cell r="J347">
            <v>0</v>
          </cell>
        </row>
        <row r="349">
          <cell r="B349">
            <v>8753109.9900000002</v>
          </cell>
          <cell r="C349">
            <v>8753109.9900000002</v>
          </cell>
          <cell r="E349" t="str">
            <v>Total For Plant &amp; Equipment</v>
          </cell>
          <cell r="F349">
            <v>0</v>
          </cell>
          <cell r="G349">
            <v>0</v>
          </cell>
          <cell r="H349">
            <v>0</v>
          </cell>
          <cell r="I349">
            <v>11835000</v>
          </cell>
          <cell r="J349">
            <v>11835000</v>
          </cell>
        </row>
        <row r="351">
          <cell r="A351">
            <v>112000</v>
          </cell>
          <cell r="D351">
            <v>112000</v>
          </cell>
          <cell r="E351" t="str">
            <v>Land and Buildings  cost or GP</v>
          </cell>
        </row>
        <row r="352">
          <cell r="A352">
            <v>112010</v>
          </cell>
          <cell r="D352">
            <v>112010</v>
          </cell>
          <cell r="E352" t="str">
            <v>Leasehold Land  cost or GPV</v>
          </cell>
          <cell r="H352">
            <v>0</v>
          </cell>
          <cell r="J352">
            <v>0</v>
          </cell>
        </row>
        <row r="353">
          <cell r="A353">
            <v>112020</v>
          </cell>
          <cell r="D353">
            <v>112020</v>
          </cell>
          <cell r="E353" t="str">
            <v>Process buildings  cost or GPV</v>
          </cell>
          <cell r="H353">
            <v>0</v>
          </cell>
          <cell r="J353">
            <v>0</v>
          </cell>
        </row>
        <row r="354">
          <cell r="A354">
            <v>112030</v>
          </cell>
          <cell r="D354">
            <v>112030</v>
          </cell>
          <cell r="E354" t="str">
            <v>Non-Process buildings  cost or</v>
          </cell>
          <cell r="H354">
            <v>0</v>
          </cell>
          <cell r="J354">
            <v>0</v>
          </cell>
        </row>
        <row r="356">
          <cell r="B356">
            <v>0</v>
          </cell>
          <cell r="C356">
            <v>0</v>
          </cell>
          <cell r="E356" t="str">
            <v>Total for Land &amp; Building</v>
          </cell>
          <cell r="F356">
            <v>0</v>
          </cell>
          <cell r="G356">
            <v>0</v>
          </cell>
          <cell r="H356">
            <v>0</v>
          </cell>
          <cell r="I356">
            <v>0</v>
          </cell>
          <cell r="J356">
            <v>0</v>
          </cell>
        </row>
        <row r="358">
          <cell r="A358">
            <v>113000</v>
          </cell>
          <cell r="D358">
            <v>113000</v>
          </cell>
          <cell r="E358" t="str">
            <v>Motor Vehicles  cost or GPV</v>
          </cell>
        </row>
        <row r="359">
          <cell r="A359">
            <v>113010</v>
          </cell>
          <cell r="B359">
            <v>500000</v>
          </cell>
          <cell r="C359">
            <v>500000</v>
          </cell>
          <cell r="D359">
            <v>113010</v>
          </cell>
          <cell r="E359" t="str">
            <v>Passenger Vehicles  cost or GP</v>
          </cell>
          <cell r="H359">
            <v>0</v>
          </cell>
          <cell r="J359">
            <v>0</v>
          </cell>
        </row>
        <row r="360">
          <cell r="A360">
            <v>113020</v>
          </cell>
          <cell r="B360">
            <v>0</v>
          </cell>
          <cell r="C360">
            <v>0</v>
          </cell>
          <cell r="D360">
            <v>113020</v>
          </cell>
          <cell r="E360" t="str">
            <v>Commercial Vehicles  cost or G</v>
          </cell>
          <cell r="H360">
            <v>0</v>
          </cell>
          <cell r="J360">
            <v>0</v>
          </cell>
        </row>
        <row r="362">
          <cell r="B362">
            <v>500000</v>
          </cell>
          <cell r="C362">
            <v>500000</v>
          </cell>
          <cell r="E362" t="str">
            <v>Total For Motor Vehicles</v>
          </cell>
          <cell r="F362">
            <v>0</v>
          </cell>
          <cell r="G362">
            <v>0</v>
          </cell>
          <cell r="H362">
            <v>0</v>
          </cell>
          <cell r="I362">
            <v>0</v>
          </cell>
          <cell r="J362">
            <v>0</v>
          </cell>
        </row>
        <row r="364">
          <cell r="A364">
            <v>114000</v>
          </cell>
          <cell r="D364">
            <v>114000</v>
          </cell>
          <cell r="E364" t="str">
            <v>IT and Comms  cost or GPV</v>
          </cell>
        </row>
        <row r="365">
          <cell r="A365">
            <v>114010</v>
          </cell>
          <cell r="B365">
            <v>0</v>
          </cell>
          <cell r="C365">
            <v>0</v>
          </cell>
          <cell r="D365">
            <v>114010</v>
          </cell>
          <cell r="E365" t="str">
            <v>Computer Equipt  cost or GPV</v>
          </cell>
          <cell r="H365">
            <v>0</v>
          </cell>
          <cell r="I365">
            <v>1807400</v>
          </cell>
          <cell r="J365">
            <v>1807400</v>
          </cell>
        </row>
        <row r="366">
          <cell r="A366">
            <v>114020</v>
          </cell>
          <cell r="B366">
            <v>0</v>
          </cell>
          <cell r="C366">
            <v>0</v>
          </cell>
          <cell r="D366">
            <v>114020</v>
          </cell>
          <cell r="E366" t="str">
            <v>Computer Software  cost or GPV</v>
          </cell>
          <cell r="H366">
            <v>0</v>
          </cell>
          <cell r="I366">
            <v>337284</v>
          </cell>
          <cell r="J366">
            <v>337284</v>
          </cell>
        </row>
        <row r="367">
          <cell r="A367">
            <v>114030</v>
          </cell>
          <cell r="B367">
            <v>0</v>
          </cell>
          <cell r="C367">
            <v>0</v>
          </cell>
          <cell r="D367">
            <v>114030</v>
          </cell>
          <cell r="E367" t="str">
            <v>IT Network Infrastructure  cos</v>
          </cell>
          <cell r="H367">
            <v>0</v>
          </cell>
          <cell r="I367">
            <v>470000</v>
          </cell>
          <cell r="J367">
            <v>470000</v>
          </cell>
        </row>
        <row r="368">
          <cell r="A368">
            <v>114040</v>
          </cell>
          <cell r="B368">
            <v>0</v>
          </cell>
          <cell r="C368">
            <v>0</v>
          </cell>
          <cell r="D368">
            <v>114040</v>
          </cell>
          <cell r="E368" t="str">
            <v>Radios  cost or GPV</v>
          </cell>
          <cell r="H368">
            <v>0</v>
          </cell>
          <cell r="I368">
            <v>202000</v>
          </cell>
          <cell r="J368">
            <v>202000</v>
          </cell>
        </row>
        <row r="369">
          <cell r="A369">
            <v>114050</v>
          </cell>
          <cell r="B369">
            <v>1051000</v>
          </cell>
          <cell r="C369">
            <v>1051000</v>
          </cell>
          <cell r="D369">
            <v>114050</v>
          </cell>
          <cell r="E369" t="str">
            <v>Telecoms  cost or GPV</v>
          </cell>
          <cell r="H369">
            <v>0</v>
          </cell>
          <cell r="I369">
            <v>367500</v>
          </cell>
          <cell r="J369">
            <v>367500</v>
          </cell>
        </row>
        <row r="370">
          <cell r="A370">
            <v>114060</v>
          </cell>
          <cell r="D370">
            <v>114060</v>
          </cell>
          <cell r="E370" t="str">
            <v>Security Systems - cost or GPV</v>
          </cell>
          <cell r="H370">
            <v>0</v>
          </cell>
          <cell r="I370">
            <v>0</v>
          </cell>
          <cell r="J370">
            <v>0</v>
          </cell>
        </row>
        <row r="372">
          <cell r="B372">
            <v>1051000</v>
          </cell>
          <cell r="C372">
            <v>1051000</v>
          </cell>
          <cell r="E372" t="str">
            <v>Total For IT &amp; Computers</v>
          </cell>
          <cell r="F372">
            <v>0</v>
          </cell>
          <cell r="G372">
            <v>0</v>
          </cell>
          <cell r="H372">
            <v>0</v>
          </cell>
          <cell r="I372">
            <v>3184184</v>
          </cell>
          <cell r="J372">
            <v>3184184</v>
          </cell>
        </row>
        <row r="374">
          <cell r="A374">
            <v>115000</v>
          </cell>
          <cell r="D374">
            <v>115000</v>
          </cell>
          <cell r="E374" t="str">
            <v>Furniture &amp; Office equiment co</v>
          </cell>
        </row>
        <row r="375">
          <cell r="A375">
            <v>115010</v>
          </cell>
          <cell r="B375">
            <v>1800000.06</v>
          </cell>
          <cell r="C375">
            <v>1800000.06</v>
          </cell>
          <cell r="D375">
            <v>115010</v>
          </cell>
          <cell r="E375" t="str">
            <v>Furniture &amp; Fittings  cost or</v>
          </cell>
          <cell r="H375">
            <v>0</v>
          </cell>
          <cell r="I375">
            <v>2719000</v>
          </cell>
          <cell r="J375">
            <v>2719000</v>
          </cell>
        </row>
        <row r="376">
          <cell r="A376">
            <v>115020</v>
          </cell>
          <cell r="B376">
            <v>200000</v>
          </cell>
          <cell r="C376">
            <v>200000</v>
          </cell>
          <cell r="D376">
            <v>115020</v>
          </cell>
          <cell r="E376" t="str">
            <v>Office equipment cost or GPV</v>
          </cell>
          <cell r="H376">
            <v>0</v>
          </cell>
          <cell r="I376">
            <v>436000</v>
          </cell>
          <cell r="J376">
            <v>436000</v>
          </cell>
        </row>
        <row r="377">
          <cell r="A377">
            <v>115500</v>
          </cell>
          <cell r="D377">
            <v>115500</v>
          </cell>
          <cell r="E377" t="str">
            <v>ADWEA Club Equipment- cost or</v>
          </cell>
          <cell r="H377">
            <v>0</v>
          </cell>
          <cell r="J377">
            <v>0</v>
          </cell>
        </row>
        <row r="378">
          <cell r="A378">
            <v>115510</v>
          </cell>
          <cell r="D378">
            <v>115510</v>
          </cell>
          <cell r="E378" t="str">
            <v>Swimming Pool Equipment- cost</v>
          </cell>
          <cell r="H378">
            <v>0</v>
          </cell>
          <cell r="J378">
            <v>0</v>
          </cell>
        </row>
        <row r="379">
          <cell r="A379">
            <v>115520</v>
          </cell>
          <cell r="D379">
            <v>115520</v>
          </cell>
          <cell r="E379" t="str">
            <v>GYM Equipment - cost or GPV</v>
          </cell>
          <cell r="H379">
            <v>0</v>
          </cell>
          <cell r="J379">
            <v>0</v>
          </cell>
        </row>
        <row r="380">
          <cell r="A380">
            <v>115530</v>
          </cell>
          <cell r="D380">
            <v>115530</v>
          </cell>
          <cell r="E380" t="str">
            <v>SPA Equipment- cost or GPV</v>
          </cell>
          <cell r="H380">
            <v>0</v>
          </cell>
          <cell r="J380">
            <v>0</v>
          </cell>
        </row>
        <row r="381">
          <cell r="A381">
            <v>115540</v>
          </cell>
          <cell r="D381">
            <v>115540</v>
          </cell>
          <cell r="E381" t="str">
            <v>Stadium Equipment- cost or GPV</v>
          </cell>
          <cell r="H381">
            <v>0</v>
          </cell>
          <cell r="J381">
            <v>0</v>
          </cell>
        </row>
        <row r="382">
          <cell r="A382">
            <v>115550</v>
          </cell>
          <cell r="D382">
            <v>115550</v>
          </cell>
          <cell r="E382" t="str">
            <v>Other equipment- cost or GPV</v>
          </cell>
          <cell r="H382">
            <v>0</v>
          </cell>
          <cell r="J382">
            <v>0</v>
          </cell>
        </row>
        <row r="384">
          <cell r="B384">
            <v>2000000.06</v>
          </cell>
          <cell r="C384">
            <v>2000000.06</v>
          </cell>
          <cell r="E384" t="str">
            <v>Total For Furniture &amp; Office Equip.</v>
          </cell>
          <cell r="F384">
            <v>0</v>
          </cell>
          <cell r="G384">
            <v>0</v>
          </cell>
          <cell r="H384">
            <v>0</v>
          </cell>
          <cell r="I384">
            <v>3155000</v>
          </cell>
          <cell r="J384">
            <v>3155000</v>
          </cell>
        </row>
        <row r="386">
          <cell r="A386">
            <v>116000</v>
          </cell>
          <cell r="D386">
            <v>116000</v>
          </cell>
          <cell r="E386" t="str">
            <v>Capital Work in Progress</v>
          </cell>
        </row>
        <row r="387">
          <cell r="A387">
            <v>116010</v>
          </cell>
          <cell r="D387">
            <v>116010</v>
          </cell>
          <cell r="E387" t="str">
            <v>Capital Work in Progress</v>
          </cell>
          <cell r="H387">
            <v>0</v>
          </cell>
          <cell r="J387">
            <v>0</v>
          </cell>
        </row>
        <row r="389">
          <cell r="B389">
            <v>0</v>
          </cell>
          <cell r="C389">
            <v>0</v>
          </cell>
          <cell r="E389" t="str">
            <v>Total For Work In Progress</v>
          </cell>
          <cell r="F389">
            <v>0</v>
          </cell>
          <cell r="G389">
            <v>0</v>
          </cell>
          <cell r="H389">
            <v>0</v>
          </cell>
          <cell r="I389">
            <v>0</v>
          </cell>
          <cell r="J389">
            <v>0</v>
          </cell>
        </row>
        <row r="391">
          <cell r="A391">
            <v>118000</v>
          </cell>
          <cell r="D391">
            <v>118000</v>
          </cell>
          <cell r="E391" t="str">
            <v>Laboratories</v>
          </cell>
        </row>
        <row r="392">
          <cell r="A392">
            <v>118010</v>
          </cell>
          <cell r="D392">
            <v>118010</v>
          </cell>
          <cell r="E392" t="str">
            <v>Haydraulic Lab</v>
          </cell>
          <cell r="H392">
            <v>0</v>
          </cell>
          <cell r="J392">
            <v>0</v>
          </cell>
        </row>
        <row r="393">
          <cell r="A393">
            <v>118020</v>
          </cell>
          <cell r="D393">
            <v>118020</v>
          </cell>
          <cell r="E393" t="str">
            <v>Solar Plant</v>
          </cell>
          <cell r="H393">
            <v>0</v>
          </cell>
          <cell r="J393">
            <v>0</v>
          </cell>
        </row>
        <row r="394">
          <cell r="A394">
            <v>118030</v>
          </cell>
          <cell r="D394">
            <v>118030</v>
          </cell>
          <cell r="E394" t="str">
            <v>Materials testing Lab</v>
          </cell>
          <cell r="H394">
            <v>0</v>
          </cell>
          <cell r="J394">
            <v>0</v>
          </cell>
        </row>
        <row r="395">
          <cell r="A395">
            <v>118040</v>
          </cell>
          <cell r="D395">
            <v>118040</v>
          </cell>
          <cell r="E395" t="str">
            <v>Training center umm al nar</v>
          </cell>
          <cell r="H395">
            <v>0</v>
          </cell>
          <cell r="J395">
            <v>0</v>
          </cell>
        </row>
        <row r="396">
          <cell r="A396">
            <v>118050</v>
          </cell>
          <cell r="D396">
            <v>118050</v>
          </cell>
          <cell r="E396" t="str">
            <v>Elecrical Power Research Lab</v>
          </cell>
          <cell r="H396">
            <v>0</v>
          </cell>
          <cell r="J396">
            <v>0</v>
          </cell>
        </row>
        <row r="397">
          <cell r="A397">
            <v>118060</v>
          </cell>
          <cell r="D397">
            <v>118060</v>
          </cell>
          <cell r="E397" t="str">
            <v>Central Lab</v>
          </cell>
          <cell r="H397">
            <v>0</v>
          </cell>
          <cell r="J397">
            <v>0</v>
          </cell>
        </row>
        <row r="399">
          <cell r="B399">
            <v>0</v>
          </cell>
          <cell r="C399">
            <v>0</v>
          </cell>
          <cell r="E399" t="str">
            <v>Total For Laboriatories</v>
          </cell>
          <cell r="F399">
            <v>0</v>
          </cell>
          <cell r="G399">
            <v>0</v>
          </cell>
          <cell r="H399">
            <v>0</v>
          </cell>
          <cell r="I399">
            <v>0</v>
          </cell>
          <cell r="J399">
            <v>0</v>
          </cell>
        </row>
        <row r="401">
          <cell r="A401">
            <v>120000</v>
          </cell>
          <cell r="D401">
            <v>120000</v>
          </cell>
          <cell r="E401" t="str">
            <v>Intangible Assets - cost or GP</v>
          </cell>
        </row>
        <row r="402">
          <cell r="A402">
            <v>121000</v>
          </cell>
          <cell r="D402">
            <v>121000</v>
          </cell>
          <cell r="E402" t="str">
            <v>Intangible Assets - cost or GP</v>
          </cell>
          <cell r="H402">
            <v>0</v>
          </cell>
          <cell r="J402">
            <v>0</v>
          </cell>
        </row>
        <row r="403">
          <cell r="A403">
            <v>121010</v>
          </cell>
          <cell r="D403">
            <v>121010</v>
          </cell>
          <cell r="E403" t="str">
            <v>Intangible Assets  cost or GPV</v>
          </cell>
          <cell r="H403">
            <v>0</v>
          </cell>
          <cell r="J403">
            <v>0</v>
          </cell>
        </row>
        <row r="404">
          <cell r="A404">
            <v>121020</v>
          </cell>
          <cell r="D404">
            <v>121020</v>
          </cell>
          <cell r="E404" t="str">
            <v>Capitalised R&amp;D  cost or GPV</v>
          </cell>
          <cell r="H404">
            <v>0</v>
          </cell>
          <cell r="J404">
            <v>0</v>
          </cell>
        </row>
        <row r="406">
          <cell r="B406">
            <v>0</v>
          </cell>
          <cell r="C406">
            <v>0</v>
          </cell>
          <cell r="E406" t="str">
            <v>Total For Intangible Assets</v>
          </cell>
          <cell r="F406">
            <v>0</v>
          </cell>
          <cell r="G406">
            <v>0</v>
          </cell>
          <cell r="H406">
            <v>0</v>
          </cell>
          <cell r="I406">
            <v>0</v>
          </cell>
          <cell r="J406">
            <v>0</v>
          </cell>
        </row>
        <row r="407">
          <cell r="E407" t="str">
            <v>Current Assets</v>
          </cell>
        </row>
        <row r="408">
          <cell r="A408">
            <v>171000</v>
          </cell>
          <cell r="D408">
            <v>171000</v>
          </cell>
          <cell r="E408" t="str">
            <v>Stock and Work in Progress</v>
          </cell>
        </row>
        <row r="409">
          <cell r="A409">
            <v>171100</v>
          </cell>
          <cell r="D409">
            <v>171100</v>
          </cell>
          <cell r="E409" t="str">
            <v>Consumables Stores</v>
          </cell>
          <cell r="H409">
            <v>0</v>
          </cell>
          <cell r="J409">
            <v>0</v>
          </cell>
        </row>
        <row r="410">
          <cell r="A410">
            <v>171110</v>
          </cell>
          <cell r="D410">
            <v>171110</v>
          </cell>
          <cell r="E410" t="str">
            <v>Consumables Stores  - Cost</v>
          </cell>
          <cell r="H410">
            <v>0</v>
          </cell>
          <cell r="J410">
            <v>0</v>
          </cell>
        </row>
        <row r="411">
          <cell r="A411">
            <v>171120</v>
          </cell>
          <cell r="D411">
            <v>171120</v>
          </cell>
          <cell r="E411" t="str">
            <v>Consumables Stores - Provision</v>
          </cell>
          <cell r="H411">
            <v>0</v>
          </cell>
          <cell r="J411">
            <v>0</v>
          </cell>
        </row>
        <row r="412">
          <cell r="A412">
            <v>171130</v>
          </cell>
          <cell r="D412">
            <v>171130</v>
          </cell>
          <cell r="E412" t="str">
            <v>Consumables Stores - Provision</v>
          </cell>
          <cell r="H412">
            <v>0</v>
          </cell>
          <cell r="J412">
            <v>0</v>
          </cell>
        </row>
        <row r="413">
          <cell r="A413">
            <v>171140</v>
          </cell>
          <cell r="D413">
            <v>171140</v>
          </cell>
          <cell r="E413" t="str">
            <v>Consumables Stores  General Pr</v>
          </cell>
          <cell r="H413">
            <v>0</v>
          </cell>
          <cell r="J413">
            <v>0</v>
          </cell>
        </row>
        <row r="414">
          <cell r="A414">
            <v>171200</v>
          </cell>
          <cell r="D414">
            <v>171200</v>
          </cell>
          <cell r="E414" t="str">
            <v>Fuels &amp; Lubricants</v>
          </cell>
          <cell r="H414">
            <v>0</v>
          </cell>
          <cell r="J414">
            <v>0</v>
          </cell>
        </row>
        <row r="415">
          <cell r="A415">
            <v>171210</v>
          </cell>
          <cell r="D415">
            <v>171210</v>
          </cell>
          <cell r="E415" t="str">
            <v>Crude Oil - cost</v>
          </cell>
          <cell r="H415">
            <v>0</v>
          </cell>
          <cell r="J415">
            <v>0</v>
          </cell>
        </row>
        <row r="416">
          <cell r="A416">
            <v>171220</v>
          </cell>
          <cell r="D416">
            <v>171220</v>
          </cell>
          <cell r="E416" t="str">
            <v>Fuel oil - cost</v>
          </cell>
          <cell r="H416">
            <v>0</v>
          </cell>
          <cell r="J416">
            <v>0</v>
          </cell>
        </row>
        <row r="417">
          <cell r="A417">
            <v>171230</v>
          </cell>
          <cell r="D417">
            <v>171230</v>
          </cell>
          <cell r="E417" t="str">
            <v>Gas oil - cost</v>
          </cell>
          <cell r="H417">
            <v>0</v>
          </cell>
          <cell r="J417">
            <v>0</v>
          </cell>
        </row>
        <row r="418">
          <cell r="A418">
            <v>171240</v>
          </cell>
          <cell r="D418">
            <v>171240</v>
          </cell>
          <cell r="E418" t="str">
            <v>Natural Gas - cost</v>
          </cell>
          <cell r="H418">
            <v>0</v>
          </cell>
          <cell r="J418">
            <v>0</v>
          </cell>
        </row>
        <row r="419">
          <cell r="A419">
            <v>171250</v>
          </cell>
          <cell r="D419">
            <v>171250</v>
          </cell>
          <cell r="E419" t="str">
            <v>Diesel oil  cost</v>
          </cell>
          <cell r="H419">
            <v>0</v>
          </cell>
          <cell r="J419">
            <v>0</v>
          </cell>
        </row>
        <row r="420">
          <cell r="A420">
            <v>171260</v>
          </cell>
          <cell r="D420">
            <v>171260</v>
          </cell>
          <cell r="E420" t="str">
            <v>Lubricating oils &amp; greases</v>
          </cell>
          <cell r="H420">
            <v>0</v>
          </cell>
          <cell r="J420">
            <v>0</v>
          </cell>
        </row>
        <row r="421">
          <cell r="A421">
            <v>171270</v>
          </cell>
          <cell r="D421">
            <v>171270</v>
          </cell>
          <cell r="E421" t="str">
            <v>Petrol &amp; Diesel for Vehicles</v>
          </cell>
          <cell r="H421">
            <v>0</v>
          </cell>
          <cell r="J421">
            <v>0</v>
          </cell>
        </row>
        <row r="422">
          <cell r="A422">
            <v>171300</v>
          </cell>
          <cell r="D422">
            <v>171300</v>
          </cell>
          <cell r="E422" t="str">
            <v>Chemicals</v>
          </cell>
          <cell r="H422">
            <v>0</v>
          </cell>
          <cell r="J422">
            <v>0</v>
          </cell>
        </row>
        <row r="423">
          <cell r="A423">
            <v>171310</v>
          </cell>
          <cell r="D423">
            <v>171310</v>
          </cell>
          <cell r="E423" t="str">
            <v>Chemicals  cost</v>
          </cell>
          <cell r="H423">
            <v>0</v>
          </cell>
          <cell r="J423">
            <v>0</v>
          </cell>
        </row>
        <row r="424">
          <cell r="A424">
            <v>171320</v>
          </cell>
          <cell r="D424">
            <v>171320</v>
          </cell>
          <cell r="E424" t="str">
            <v>Chemicals  provision for obsol</v>
          </cell>
          <cell r="H424">
            <v>0</v>
          </cell>
          <cell r="J424">
            <v>0</v>
          </cell>
        </row>
        <row r="425">
          <cell r="A425">
            <v>171330</v>
          </cell>
          <cell r="D425">
            <v>171330</v>
          </cell>
          <cell r="E425" t="str">
            <v>Chemicals  provision for slow-</v>
          </cell>
          <cell r="H425">
            <v>0</v>
          </cell>
          <cell r="J425">
            <v>0</v>
          </cell>
        </row>
        <row r="426">
          <cell r="A426">
            <v>171400</v>
          </cell>
          <cell r="D426">
            <v>171400</v>
          </cell>
          <cell r="E426" t="str">
            <v>Power Transmission Spares</v>
          </cell>
          <cell r="H426">
            <v>0</v>
          </cell>
          <cell r="J426">
            <v>0</v>
          </cell>
        </row>
        <row r="427">
          <cell r="A427">
            <v>171410</v>
          </cell>
          <cell r="B427">
            <v>2512500.0099999998</v>
          </cell>
          <cell r="C427">
            <v>2512500.0099999998</v>
          </cell>
          <cell r="D427">
            <v>171410</v>
          </cell>
          <cell r="E427" t="str">
            <v>OHL Spares</v>
          </cell>
          <cell r="H427">
            <v>0</v>
          </cell>
          <cell r="I427">
            <v>2187000</v>
          </cell>
          <cell r="J427">
            <v>2187000</v>
          </cell>
        </row>
        <row r="428">
          <cell r="A428">
            <v>171411</v>
          </cell>
          <cell r="D428">
            <v>171411</v>
          </cell>
          <cell r="E428" t="str">
            <v>OHL Spares  cost</v>
          </cell>
          <cell r="H428">
            <v>0</v>
          </cell>
          <cell r="J428">
            <v>0</v>
          </cell>
        </row>
        <row r="429">
          <cell r="A429">
            <v>171412</v>
          </cell>
          <cell r="D429">
            <v>171412</v>
          </cell>
          <cell r="E429" t="str">
            <v>OHL Spares - provision</v>
          </cell>
          <cell r="H429">
            <v>0</v>
          </cell>
          <cell r="J429">
            <v>0</v>
          </cell>
        </row>
        <row r="430">
          <cell r="A430">
            <v>171420</v>
          </cell>
          <cell r="D430">
            <v>171420</v>
          </cell>
          <cell r="E430" t="str">
            <v>Substation Spares</v>
          </cell>
          <cell r="H430">
            <v>0</v>
          </cell>
          <cell r="J430">
            <v>0</v>
          </cell>
        </row>
        <row r="431">
          <cell r="A431">
            <v>171421</v>
          </cell>
          <cell r="B431">
            <v>7762200.0099999998</v>
          </cell>
          <cell r="C431">
            <v>7762200.0099999998</v>
          </cell>
          <cell r="D431">
            <v>171421</v>
          </cell>
          <cell r="E431" t="str">
            <v>Substation Spares  cost</v>
          </cell>
          <cell r="H431">
            <v>0</v>
          </cell>
          <cell r="I431">
            <v>17266000</v>
          </cell>
          <cell r="J431">
            <v>17266000</v>
          </cell>
        </row>
        <row r="432">
          <cell r="A432">
            <v>171422</v>
          </cell>
          <cell r="D432">
            <v>171422</v>
          </cell>
          <cell r="E432" t="str">
            <v>Substation Spares - provision</v>
          </cell>
          <cell r="H432">
            <v>0</v>
          </cell>
          <cell r="J432">
            <v>0</v>
          </cell>
        </row>
        <row r="433">
          <cell r="A433">
            <v>171430</v>
          </cell>
          <cell r="D433">
            <v>171430</v>
          </cell>
          <cell r="E433" t="str">
            <v>U/G Cables Spares</v>
          </cell>
          <cell r="H433">
            <v>0</v>
          </cell>
          <cell r="J433">
            <v>0</v>
          </cell>
        </row>
        <row r="434">
          <cell r="A434">
            <v>171431</v>
          </cell>
          <cell r="B434">
            <v>836800.01</v>
          </cell>
          <cell r="C434">
            <v>836800.01</v>
          </cell>
          <cell r="D434">
            <v>171431</v>
          </cell>
          <cell r="E434" t="str">
            <v>U/G Cables Spares  cost</v>
          </cell>
          <cell r="H434">
            <v>0</v>
          </cell>
          <cell r="I434">
            <v>367000</v>
          </cell>
          <cell r="J434">
            <v>367000</v>
          </cell>
        </row>
        <row r="435">
          <cell r="A435">
            <v>171432</v>
          </cell>
          <cell r="D435">
            <v>171432</v>
          </cell>
          <cell r="E435" t="str">
            <v>U/G Cables Spares - provision</v>
          </cell>
          <cell r="H435">
            <v>0</v>
          </cell>
          <cell r="J435">
            <v>0</v>
          </cell>
        </row>
        <row r="436">
          <cell r="A436">
            <v>171440</v>
          </cell>
          <cell r="D436">
            <v>171440</v>
          </cell>
          <cell r="E436" t="str">
            <v>Pumping Station Spares</v>
          </cell>
          <cell r="H436">
            <v>0</v>
          </cell>
          <cell r="J436">
            <v>0</v>
          </cell>
        </row>
        <row r="437">
          <cell r="A437">
            <v>171441</v>
          </cell>
          <cell r="B437">
            <v>7736584</v>
          </cell>
          <cell r="C437">
            <v>7736584</v>
          </cell>
          <cell r="D437">
            <v>171441</v>
          </cell>
          <cell r="E437" t="str">
            <v>Pumping Station Spares  cost</v>
          </cell>
          <cell r="H437">
            <v>0</v>
          </cell>
          <cell r="I437">
            <v>9801000</v>
          </cell>
          <cell r="J437">
            <v>9801000</v>
          </cell>
        </row>
        <row r="438">
          <cell r="A438">
            <v>171442</v>
          </cell>
          <cell r="D438">
            <v>171442</v>
          </cell>
          <cell r="E438" t="str">
            <v>Pumping Station Spares - provi</v>
          </cell>
          <cell r="H438">
            <v>0</v>
          </cell>
          <cell r="J438">
            <v>0</v>
          </cell>
        </row>
        <row r="439">
          <cell r="A439">
            <v>171450</v>
          </cell>
          <cell r="D439">
            <v>171450</v>
          </cell>
          <cell r="E439" t="str">
            <v>Pipeline Spares</v>
          </cell>
          <cell r="H439">
            <v>0</v>
          </cell>
          <cell r="J439">
            <v>0</v>
          </cell>
        </row>
        <row r="440">
          <cell r="A440">
            <v>171451</v>
          </cell>
          <cell r="B440">
            <v>3989999.99</v>
          </cell>
          <cell r="C440">
            <v>3989999.99</v>
          </cell>
          <cell r="D440">
            <v>171451</v>
          </cell>
          <cell r="E440" t="str">
            <v>Pipeline Spares  cost</v>
          </cell>
          <cell r="H440">
            <v>0</v>
          </cell>
          <cell r="I440">
            <v>4005000</v>
          </cell>
          <cell r="J440">
            <v>4005000</v>
          </cell>
        </row>
        <row r="441">
          <cell r="A441">
            <v>171452</v>
          </cell>
          <cell r="D441">
            <v>171452</v>
          </cell>
          <cell r="E441" t="str">
            <v>Pipeline Spares - provision</v>
          </cell>
          <cell r="H441">
            <v>0</v>
          </cell>
          <cell r="J441">
            <v>0</v>
          </cell>
        </row>
        <row r="442">
          <cell r="A442">
            <v>171500</v>
          </cell>
          <cell r="D442">
            <v>171500</v>
          </cell>
          <cell r="E442" t="str">
            <v>Maintenance Spares</v>
          </cell>
          <cell r="H442">
            <v>0</v>
          </cell>
          <cell r="J442">
            <v>0</v>
          </cell>
        </row>
        <row r="443">
          <cell r="A443">
            <v>171510</v>
          </cell>
          <cell r="D443">
            <v>171510</v>
          </cell>
          <cell r="E443" t="str">
            <v>Maintenance Spares - cost</v>
          </cell>
          <cell r="H443">
            <v>0</v>
          </cell>
          <cell r="J443">
            <v>0</v>
          </cell>
        </row>
        <row r="444">
          <cell r="A444">
            <v>171515</v>
          </cell>
          <cell r="D444">
            <v>171515</v>
          </cell>
          <cell r="E444" t="str">
            <v>Maintenance Spares - Non - Capital</v>
          </cell>
          <cell r="H444">
            <v>0</v>
          </cell>
          <cell r="J444">
            <v>0</v>
          </cell>
        </row>
        <row r="445">
          <cell r="A445">
            <v>171520</v>
          </cell>
          <cell r="D445">
            <v>171520</v>
          </cell>
          <cell r="E445" t="str">
            <v>Maintenance Spares - provision</v>
          </cell>
          <cell r="H445">
            <v>0</v>
          </cell>
          <cell r="J445">
            <v>0</v>
          </cell>
        </row>
        <row r="446">
          <cell r="A446">
            <v>171600</v>
          </cell>
          <cell r="D446">
            <v>171600</v>
          </cell>
          <cell r="E446" t="str">
            <v>Work in Progress</v>
          </cell>
          <cell r="H446">
            <v>0</v>
          </cell>
          <cell r="J446">
            <v>0</v>
          </cell>
        </row>
        <row r="447">
          <cell r="A447">
            <v>171610</v>
          </cell>
          <cell r="D447">
            <v>171610</v>
          </cell>
          <cell r="E447" t="str">
            <v>Work in Progress - valuation</v>
          </cell>
          <cell r="H447">
            <v>0</v>
          </cell>
          <cell r="J447">
            <v>0</v>
          </cell>
        </row>
        <row r="448">
          <cell r="A448">
            <v>171700</v>
          </cell>
          <cell r="D448">
            <v>171700</v>
          </cell>
          <cell r="E448" t="str">
            <v>Plant Contracted Maintenance</v>
          </cell>
          <cell r="H448">
            <v>0</v>
          </cell>
          <cell r="J448">
            <v>0</v>
          </cell>
        </row>
        <row r="449">
          <cell r="A449">
            <v>171710</v>
          </cell>
          <cell r="D449">
            <v>171710</v>
          </cell>
          <cell r="E449" t="str">
            <v>Contractual Maintenance -Power</v>
          </cell>
          <cell r="H449">
            <v>0</v>
          </cell>
          <cell r="J449">
            <v>0</v>
          </cell>
        </row>
        <row r="450">
          <cell r="A450">
            <v>171711</v>
          </cell>
          <cell r="D450">
            <v>171711</v>
          </cell>
          <cell r="E450" t="str">
            <v>Boilers</v>
          </cell>
          <cell r="H450">
            <v>0</v>
          </cell>
          <cell r="J450">
            <v>0</v>
          </cell>
        </row>
        <row r="451">
          <cell r="A451">
            <v>171712</v>
          </cell>
          <cell r="D451">
            <v>171712</v>
          </cell>
          <cell r="E451" t="str">
            <v>Turbine &amp; Generators</v>
          </cell>
          <cell r="H451">
            <v>0</v>
          </cell>
          <cell r="J451">
            <v>0</v>
          </cell>
        </row>
        <row r="452">
          <cell r="A452">
            <v>171713</v>
          </cell>
          <cell r="D452">
            <v>171713</v>
          </cell>
          <cell r="E452" t="str">
            <v>Auxiliries</v>
          </cell>
          <cell r="H452">
            <v>0</v>
          </cell>
          <cell r="J452">
            <v>0</v>
          </cell>
        </row>
        <row r="453">
          <cell r="A453">
            <v>171714</v>
          </cell>
          <cell r="D453">
            <v>171714</v>
          </cell>
          <cell r="E453" t="str">
            <v>pumps</v>
          </cell>
          <cell r="H453">
            <v>0</v>
          </cell>
          <cell r="J453">
            <v>0</v>
          </cell>
        </row>
        <row r="454">
          <cell r="A454">
            <v>171719</v>
          </cell>
          <cell r="D454">
            <v>171719</v>
          </cell>
          <cell r="E454" t="str">
            <v>general</v>
          </cell>
          <cell r="H454">
            <v>0</v>
          </cell>
          <cell r="J454">
            <v>0</v>
          </cell>
        </row>
        <row r="455">
          <cell r="A455">
            <v>171720</v>
          </cell>
          <cell r="D455">
            <v>171720</v>
          </cell>
          <cell r="E455" t="str">
            <v>Contractual Maintenance -Desal</v>
          </cell>
          <cell r="H455">
            <v>0</v>
          </cell>
          <cell r="J455">
            <v>0</v>
          </cell>
        </row>
        <row r="456">
          <cell r="A456">
            <v>171721</v>
          </cell>
          <cell r="D456">
            <v>171721</v>
          </cell>
          <cell r="E456" t="str">
            <v>Boilers</v>
          </cell>
          <cell r="H456">
            <v>0</v>
          </cell>
          <cell r="J456">
            <v>0</v>
          </cell>
        </row>
        <row r="457">
          <cell r="A457">
            <v>171722</v>
          </cell>
          <cell r="D457">
            <v>171722</v>
          </cell>
          <cell r="E457" t="str">
            <v>Distiller</v>
          </cell>
          <cell r="H457">
            <v>0</v>
          </cell>
          <cell r="J457">
            <v>0</v>
          </cell>
        </row>
        <row r="458">
          <cell r="A458">
            <v>171723</v>
          </cell>
          <cell r="D458">
            <v>171723</v>
          </cell>
          <cell r="E458" t="str">
            <v>Auxiliaries</v>
          </cell>
          <cell r="H458">
            <v>0</v>
          </cell>
          <cell r="J458">
            <v>0</v>
          </cell>
        </row>
        <row r="459">
          <cell r="A459">
            <v>171724</v>
          </cell>
          <cell r="D459">
            <v>171724</v>
          </cell>
          <cell r="E459" t="str">
            <v>pumps</v>
          </cell>
          <cell r="H459">
            <v>0</v>
          </cell>
          <cell r="J459">
            <v>0</v>
          </cell>
        </row>
        <row r="460">
          <cell r="A460">
            <v>171729</v>
          </cell>
          <cell r="D460">
            <v>171729</v>
          </cell>
          <cell r="E460" t="str">
            <v>general</v>
          </cell>
          <cell r="H460">
            <v>0</v>
          </cell>
          <cell r="J460">
            <v>0</v>
          </cell>
        </row>
        <row r="462">
          <cell r="B462">
            <v>22838084.020000003</v>
          </cell>
          <cell r="C462">
            <v>22838084.020000003</v>
          </cell>
          <cell r="E462" t="str">
            <v xml:space="preserve">Total For Stocks </v>
          </cell>
          <cell r="F462">
            <v>0</v>
          </cell>
          <cell r="G462">
            <v>0</v>
          </cell>
          <cell r="H462">
            <v>0</v>
          </cell>
          <cell r="I462">
            <v>33626000</v>
          </cell>
          <cell r="J462">
            <v>33626000</v>
          </cell>
        </row>
        <row r="464">
          <cell r="A464">
            <v>172000</v>
          </cell>
          <cell r="D464">
            <v>172000</v>
          </cell>
          <cell r="E464" t="str">
            <v>Receivables</v>
          </cell>
        </row>
        <row r="465">
          <cell r="A465">
            <v>172100</v>
          </cell>
          <cell r="D465">
            <v>172100</v>
          </cell>
          <cell r="E465" t="str">
            <v>Trade Receivables</v>
          </cell>
          <cell r="H465">
            <v>0</v>
          </cell>
          <cell r="J465">
            <v>0</v>
          </cell>
        </row>
        <row r="466">
          <cell r="A466">
            <v>172110</v>
          </cell>
          <cell r="D466">
            <v>172110</v>
          </cell>
          <cell r="E466" t="str">
            <v>Accounts Receivable</v>
          </cell>
          <cell r="H466">
            <v>0</v>
          </cell>
          <cell r="J466">
            <v>0</v>
          </cell>
        </row>
        <row r="467">
          <cell r="A467">
            <v>172120</v>
          </cell>
          <cell r="D467">
            <v>172120</v>
          </cell>
          <cell r="E467" t="str">
            <v>Provision for Bad &amp; Doubtful D</v>
          </cell>
          <cell r="H467">
            <v>0</v>
          </cell>
          <cell r="J467">
            <v>0</v>
          </cell>
        </row>
        <row r="468">
          <cell r="A468">
            <v>172130</v>
          </cell>
          <cell r="D468">
            <v>172130</v>
          </cell>
          <cell r="E468" t="str">
            <v>Returned Cheques</v>
          </cell>
          <cell r="H468">
            <v>0</v>
          </cell>
          <cell r="J468">
            <v>0</v>
          </cell>
        </row>
        <row r="469">
          <cell r="A469">
            <v>172140</v>
          </cell>
          <cell r="D469">
            <v>172140</v>
          </cell>
          <cell r="E469" t="str">
            <v>Post-dated Cheques</v>
          </cell>
          <cell r="H469">
            <v>0</v>
          </cell>
          <cell r="J469">
            <v>0</v>
          </cell>
        </row>
        <row r="470">
          <cell r="A470">
            <v>172200</v>
          </cell>
          <cell r="D470">
            <v>172200</v>
          </cell>
          <cell r="E470" t="str">
            <v>Other Current Receivables</v>
          </cell>
          <cell r="H470">
            <v>0</v>
          </cell>
          <cell r="J470">
            <v>0</v>
          </cell>
        </row>
        <row r="471">
          <cell r="A471">
            <v>172210</v>
          </cell>
          <cell r="D471">
            <v>172210</v>
          </cell>
          <cell r="E471" t="str">
            <v>Current Subsidy Receivable</v>
          </cell>
          <cell r="H471">
            <v>0</v>
          </cell>
          <cell r="J471">
            <v>0</v>
          </cell>
        </row>
        <row r="472">
          <cell r="A472">
            <v>172220</v>
          </cell>
          <cell r="D472">
            <v>172220</v>
          </cell>
          <cell r="E472" t="str">
            <v>Due from Govt. - EoS Gratuitie</v>
          </cell>
          <cell r="H472">
            <v>0</v>
          </cell>
          <cell r="J472">
            <v>0</v>
          </cell>
        </row>
        <row r="473">
          <cell r="A473">
            <v>172230</v>
          </cell>
          <cell r="D473">
            <v>172230</v>
          </cell>
          <cell r="E473" t="str">
            <v>Loans to Employees</v>
          </cell>
          <cell r="H473">
            <v>0</v>
          </cell>
          <cell r="J473">
            <v>0</v>
          </cell>
        </row>
        <row r="474">
          <cell r="A474">
            <v>172240</v>
          </cell>
          <cell r="D474">
            <v>172240</v>
          </cell>
          <cell r="E474" t="str">
            <v>Compensation payments receivab</v>
          </cell>
          <cell r="H474">
            <v>0</v>
          </cell>
          <cell r="J474">
            <v>0</v>
          </cell>
        </row>
        <row r="475">
          <cell r="A475">
            <v>172250</v>
          </cell>
          <cell r="D475">
            <v>172250</v>
          </cell>
          <cell r="E475" t="str">
            <v>Due from sale of Fixed Assets</v>
          </cell>
          <cell r="H475">
            <v>0</v>
          </cell>
          <cell r="J475">
            <v>0</v>
          </cell>
        </row>
        <row r="477">
          <cell r="B477">
            <v>0</v>
          </cell>
          <cell r="C477">
            <v>0</v>
          </cell>
          <cell r="E477" t="str">
            <v>Total For Receivables</v>
          </cell>
          <cell r="F477">
            <v>0</v>
          </cell>
          <cell r="G477">
            <v>0</v>
          </cell>
          <cell r="H477">
            <v>0</v>
          </cell>
          <cell r="I477">
            <v>0</v>
          </cell>
          <cell r="J477">
            <v>0</v>
          </cell>
        </row>
        <row r="479">
          <cell r="A479">
            <v>173000</v>
          </cell>
          <cell r="D479">
            <v>173000</v>
          </cell>
          <cell r="E479" t="str">
            <v>Prepayments</v>
          </cell>
        </row>
        <row r="480">
          <cell r="A480">
            <v>173100</v>
          </cell>
          <cell r="D480">
            <v>173100</v>
          </cell>
          <cell r="E480" t="str">
            <v>Prepayments</v>
          </cell>
          <cell r="H480">
            <v>0</v>
          </cell>
          <cell r="J480">
            <v>0</v>
          </cell>
        </row>
        <row r="481">
          <cell r="A481">
            <v>173110</v>
          </cell>
          <cell r="D481">
            <v>173110</v>
          </cell>
          <cell r="E481" t="str">
            <v>Salaries paid in advance</v>
          </cell>
          <cell r="H481">
            <v>0</v>
          </cell>
          <cell r="J481">
            <v>0</v>
          </cell>
        </row>
        <row r="482">
          <cell r="A482">
            <v>173120</v>
          </cell>
          <cell r="D482">
            <v>173120</v>
          </cell>
          <cell r="E482" t="str">
            <v>Rent paid in advance</v>
          </cell>
          <cell r="H482">
            <v>0</v>
          </cell>
          <cell r="J482">
            <v>0</v>
          </cell>
        </row>
        <row r="483">
          <cell r="A483">
            <v>173130</v>
          </cell>
          <cell r="D483">
            <v>173130</v>
          </cell>
          <cell r="E483" t="str">
            <v>Payments in advance to Contrac</v>
          </cell>
          <cell r="H483">
            <v>0</v>
          </cell>
          <cell r="J483">
            <v>0</v>
          </cell>
        </row>
        <row r="484">
          <cell r="A484">
            <v>173140</v>
          </cell>
          <cell r="D484">
            <v>173140</v>
          </cell>
          <cell r="E484" t="str">
            <v>Insurance paid in advance</v>
          </cell>
          <cell r="H484">
            <v>0</v>
          </cell>
          <cell r="J484">
            <v>0</v>
          </cell>
        </row>
        <row r="485">
          <cell r="A485">
            <v>173150</v>
          </cell>
          <cell r="D485">
            <v>173150</v>
          </cell>
          <cell r="E485" t="str">
            <v>Other Prepayments</v>
          </cell>
          <cell r="H485">
            <v>0</v>
          </cell>
          <cell r="J485">
            <v>0</v>
          </cell>
        </row>
        <row r="486">
          <cell r="A486">
            <v>173160</v>
          </cell>
          <cell r="D486">
            <v>173160</v>
          </cell>
          <cell r="E486" t="str">
            <v>Software support prepayment</v>
          </cell>
          <cell r="H486">
            <v>0</v>
          </cell>
          <cell r="J486">
            <v>0</v>
          </cell>
        </row>
        <row r="487">
          <cell r="A487">
            <v>173200</v>
          </cell>
          <cell r="D487">
            <v>173200</v>
          </cell>
          <cell r="E487" t="str">
            <v>Accrued Income</v>
          </cell>
          <cell r="H487">
            <v>0</v>
          </cell>
          <cell r="J487">
            <v>0</v>
          </cell>
        </row>
        <row r="488">
          <cell r="A488">
            <v>173210</v>
          </cell>
          <cell r="D488">
            <v>173210</v>
          </cell>
          <cell r="E488" t="str">
            <v>Units consumed not yet invoice</v>
          </cell>
          <cell r="H488">
            <v>0</v>
          </cell>
          <cell r="J488">
            <v>0</v>
          </cell>
        </row>
        <row r="490">
          <cell r="B490">
            <v>0</v>
          </cell>
          <cell r="C490">
            <v>0</v>
          </cell>
          <cell r="E490" t="str">
            <v>Total for Prepayments</v>
          </cell>
          <cell r="F490">
            <v>0</v>
          </cell>
          <cell r="G490">
            <v>0</v>
          </cell>
          <cell r="H490">
            <v>0</v>
          </cell>
          <cell r="I490">
            <v>0</v>
          </cell>
          <cell r="J490">
            <v>0</v>
          </cell>
        </row>
        <row r="492">
          <cell r="A492">
            <v>174000</v>
          </cell>
          <cell r="D492">
            <v>174000</v>
          </cell>
          <cell r="E492" t="str">
            <v>Other Current Assets</v>
          </cell>
        </row>
        <row r="493">
          <cell r="A493">
            <v>174100</v>
          </cell>
          <cell r="B493">
            <v>0</v>
          </cell>
          <cell r="C493">
            <v>0</v>
          </cell>
          <cell r="D493">
            <v>174100</v>
          </cell>
          <cell r="E493" t="str">
            <v>Other Current Assets</v>
          </cell>
          <cell r="F493">
            <v>0</v>
          </cell>
          <cell r="G493">
            <v>0</v>
          </cell>
          <cell r="H493">
            <v>0</v>
          </cell>
          <cell r="I493">
            <v>0</v>
          </cell>
          <cell r="J493">
            <v>0</v>
          </cell>
        </row>
        <row r="494">
          <cell r="A494">
            <v>174110</v>
          </cell>
          <cell r="B494">
            <v>600000</v>
          </cell>
          <cell r="C494">
            <v>600000</v>
          </cell>
          <cell r="D494">
            <v>174110</v>
          </cell>
          <cell r="E494" t="str">
            <v>Furniture Allowance</v>
          </cell>
          <cell r="F494">
            <v>0</v>
          </cell>
          <cell r="G494">
            <v>0</v>
          </cell>
          <cell r="H494">
            <v>0</v>
          </cell>
          <cell r="I494">
            <v>2063500</v>
          </cell>
          <cell r="J494">
            <v>2063500</v>
          </cell>
        </row>
        <row r="495">
          <cell r="A495">
            <v>174120</v>
          </cell>
          <cell r="B495">
            <v>0</v>
          </cell>
          <cell r="C495">
            <v>0</v>
          </cell>
          <cell r="D495">
            <v>174120</v>
          </cell>
          <cell r="E495" t="str">
            <v>Training Allowance</v>
          </cell>
          <cell r="F495">
            <v>0</v>
          </cell>
          <cell r="G495">
            <v>0</v>
          </cell>
          <cell r="H495">
            <v>0</v>
          </cell>
          <cell r="I495">
            <v>0</v>
          </cell>
          <cell r="J495">
            <v>0</v>
          </cell>
        </row>
        <row r="496">
          <cell r="A496">
            <v>174130</v>
          </cell>
          <cell r="B496">
            <v>0</v>
          </cell>
          <cell r="C496">
            <v>0</v>
          </cell>
          <cell r="D496">
            <v>174130</v>
          </cell>
          <cell r="E496" t="str">
            <v>Car Loans</v>
          </cell>
          <cell r="F496">
            <v>0</v>
          </cell>
          <cell r="G496">
            <v>0</v>
          </cell>
          <cell r="H496">
            <v>0</v>
          </cell>
          <cell r="I496">
            <v>0</v>
          </cell>
          <cell r="J496">
            <v>0</v>
          </cell>
        </row>
        <row r="498">
          <cell r="B498">
            <v>600000</v>
          </cell>
          <cell r="C498">
            <v>600000</v>
          </cell>
          <cell r="E498" t="str">
            <v>Total For Plant &amp; Equipment</v>
          </cell>
          <cell r="F498">
            <v>0</v>
          </cell>
          <cell r="G498">
            <v>0</v>
          </cell>
          <cell r="H498">
            <v>0</v>
          </cell>
          <cell r="I498">
            <v>2063500</v>
          </cell>
          <cell r="J498">
            <v>2063500</v>
          </cell>
        </row>
        <row r="500">
          <cell r="A500">
            <v>175100</v>
          </cell>
          <cell r="B500">
            <v>0</v>
          </cell>
          <cell r="C500">
            <v>0</v>
          </cell>
          <cell r="D500">
            <v>175100</v>
          </cell>
          <cell r="E500" t="str">
            <v>Inter-company Accounts</v>
          </cell>
          <cell r="F500">
            <v>0</v>
          </cell>
          <cell r="G500">
            <v>0</v>
          </cell>
          <cell r="H500">
            <v>0</v>
          </cell>
          <cell r="I500">
            <v>0</v>
          </cell>
          <cell r="J500">
            <v>0</v>
          </cell>
        </row>
        <row r="502">
          <cell r="B502">
            <v>0</v>
          </cell>
          <cell r="C502">
            <v>0</v>
          </cell>
          <cell r="E502" t="str">
            <v>Total For Inter-Company</v>
          </cell>
          <cell r="F502">
            <v>0</v>
          </cell>
          <cell r="G502">
            <v>0</v>
          </cell>
          <cell r="H502">
            <v>0</v>
          </cell>
          <cell r="I502">
            <v>0</v>
          </cell>
          <cell r="J502">
            <v>0</v>
          </cell>
        </row>
        <row r="504">
          <cell r="A504">
            <v>175110</v>
          </cell>
          <cell r="B504">
            <v>0</v>
          </cell>
          <cell r="C504">
            <v>0</v>
          </cell>
          <cell r="D504">
            <v>175110</v>
          </cell>
          <cell r="E504" t="str">
            <v>Due to/from Related Companies</v>
          </cell>
          <cell r="F504">
            <v>0</v>
          </cell>
          <cell r="G504">
            <v>0</v>
          </cell>
          <cell r="H504">
            <v>0</v>
          </cell>
          <cell r="I504">
            <v>0</v>
          </cell>
          <cell r="J504">
            <v>0</v>
          </cell>
        </row>
        <row r="506">
          <cell r="B506">
            <v>0</v>
          </cell>
          <cell r="C506">
            <v>0</v>
          </cell>
          <cell r="E506" t="str">
            <v>Total For Due to/from Related Comapies</v>
          </cell>
          <cell r="F506">
            <v>0</v>
          </cell>
          <cell r="G506">
            <v>0</v>
          </cell>
          <cell r="H506">
            <v>0</v>
          </cell>
          <cell r="I506">
            <v>0</v>
          </cell>
          <cell r="J506">
            <v>0</v>
          </cell>
        </row>
        <row r="508">
          <cell r="B508">
            <v>35742194.07</v>
          </cell>
          <cell r="C508">
            <v>35742194.07</v>
          </cell>
          <cell r="E508" t="str">
            <v>Total Capital Expenses</v>
          </cell>
          <cell r="F508">
            <v>0</v>
          </cell>
          <cell r="G508">
            <v>0</v>
          </cell>
          <cell r="H508">
            <v>0</v>
          </cell>
          <cell r="I508">
            <v>53863684</v>
          </cell>
          <cell r="J508">
            <v>53863684</v>
          </cell>
        </row>
        <row r="525">
          <cell r="B525">
            <v>425899095.57999998</v>
          </cell>
          <cell r="C525">
            <v>424797909.44999999</v>
          </cell>
          <cell r="E525" t="str">
            <v>Total Opex &amp; Capex</v>
          </cell>
          <cell r="F525">
            <v>178250600</v>
          </cell>
          <cell r="G525">
            <v>188976149.59999999</v>
          </cell>
          <cell r="H525">
            <v>367226749.60000002</v>
          </cell>
          <cell r="I525">
            <v>513613180.94</v>
          </cell>
          <cell r="J525">
            <v>146386431.34</v>
          </cell>
        </row>
        <row r="527">
          <cell r="E527" t="str">
            <v>Total Projects</v>
          </cell>
          <cell r="I527">
            <v>2479136807</v>
          </cell>
        </row>
      </sheetData>
      <sheetData sheetId="23" refreshError="1"/>
      <sheetData sheetId="24" refreshError="1"/>
      <sheetData sheetId="25" refreshError="1"/>
      <sheetData sheetId="26" refreshError="1"/>
      <sheetData sheetId="27" refreshError="1">
        <row r="4">
          <cell r="A4">
            <v>112030</v>
          </cell>
          <cell r="B4" t="str">
            <v>Non-Process buildings  cost or</v>
          </cell>
          <cell r="C4">
            <v>8601100</v>
          </cell>
          <cell r="D4">
            <v>0</v>
          </cell>
          <cell r="E4">
            <v>0</v>
          </cell>
          <cell r="F4">
            <v>8601100</v>
          </cell>
        </row>
        <row r="5">
          <cell r="A5">
            <v>113010</v>
          </cell>
          <cell r="B5" t="str">
            <v>Passenger Vehicles  cost or GPV</v>
          </cell>
          <cell r="C5">
            <v>2927000</v>
          </cell>
          <cell r="D5">
            <v>778000</v>
          </cell>
          <cell r="E5">
            <v>120000</v>
          </cell>
          <cell r="F5">
            <v>3585000</v>
          </cell>
        </row>
        <row r="6">
          <cell r="A6">
            <v>114010</v>
          </cell>
          <cell r="B6" t="str">
            <v>Computer Equipt  cost or GPV</v>
          </cell>
          <cell r="C6">
            <v>6526586.7999999998</v>
          </cell>
          <cell r="D6">
            <v>220665</v>
          </cell>
          <cell r="E6">
            <v>38489.29</v>
          </cell>
          <cell r="F6">
            <v>6708762.5099999998</v>
          </cell>
        </row>
        <row r="7">
          <cell r="A7">
            <v>114020</v>
          </cell>
          <cell r="B7" t="str">
            <v>Computer Software  cost or GPV</v>
          </cell>
          <cell r="C7">
            <v>7652238.4500000002</v>
          </cell>
          <cell r="D7">
            <v>42099.89</v>
          </cell>
          <cell r="E7">
            <v>23733</v>
          </cell>
          <cell r="F7">
            <v>7670605.3399999999</v>
          </cell>
        </row>
        <row r="8">
          <cell r="A8">
            <v>114030</v>
          </cell>
          <cell r="B8" t="str">
            <v>IT Network Infrastructure  cost</v>
          </cell>
          <cell r="C8">
            <v>750044</v>
          </cell>
          <cell r="D8">
            <v>169870</v>
          </cell>
          <cell r="E8">
            <v>95240</v>
          </cell>
          <cell r="F8">
            <v>824674</v>
          </cell>
        </row>
        <row r="9">
          <cell r="A9">
            <v>114050</v>
          </cell>
          <cell r="B9" t="str">
            <v>Telecoms  cost or GPV</v>
          </cell>
          <cell r="C9">
            <v>57990</v>
          </cell>
          <cell r="D9">
            <v>27185</v>
          </cell>
          <cell r="E9">
            <v>0</v>
          </cell>
          <cell r="F9">
            <v>85175</v>
          </cell>
        </row>
        <row r="10">
          <cell r="A10">
            <v>114060</v>
          </cell>
          <cell r="B10" t="str">
            <v>Security Systems - cost or GPV</v>
          </cell>
          <cell r="C10">
            <v>0</v>
          </cell>
          <cell r="D10">
            <v>4825</v>
          </cell>
          <cell r="E10">
            <v>4825</v>
          </cell>
          <cell r="F10">
            <v>0</v>
          </cell>
        </row>
        <row r="11">
          <cell r="A11">
            <v>115010</v>
          </cell>
          <cell r="B11" t="str">
            <v>Furniture &amp; Fittings  cost or G</v>
          </cell>
          <cell r="C11">
            <v>2173002</v>
          </cell>
          <cell r="D11">
            <v>467554</v>
          </cell>
          <cell r="E11">
            <v>136162</v>
          </cell>
          <cell r="F11">
            <v>2504394</v>
          </cell>
        </row>
        <row r="12">
          <cell r="A12">
            <v>115020</v>
          </cell>
          <cell r="B12" t="str">
            <v>Office equipment cost or GPV</v>
          </cell>
          <cell r="C12">
            <v>389780</v>
          </cell>
          <cell r="D12">
            <v>104888</v>
          </cell>
          <cell r="E12">
            <v>47020</v>
          </cell>
          <cell r="F12">
            <v>447648</v>
          </cell>
        </row>
        <row r="13">
          <cell r="A13">
            <v>115510</v>
          </cell>
          <cell r="B13" t="str">
            <v>Swimming Pool Equipment- cost o</v>
          </cell>
          <cell r="C13">
            <v>84000</v>
          </cell>
          <cell r="D13">
            <v>0</v>
          </cell>
          <cell r="E13">
            <v>0</v>
          </cell>
          <cell r="F13">
            <v>84000</v>
          </cell>
        </row>
        <row r="14">
          <cell r="A14">
            <v>115520</v>
          </cell>
          <cell r="B14" t="str">
            <v>GYM Equipment - cost or GPV</v>
          </cell>
          <cell r="C14">
            <v>42000</v>
          </cell>
          <cell r="D14">
            <v>0</v>
          </cell>
          <cell r="E14">
            <v>0</v>
          </cell>
          <cell r="F14">
            <v>42000</v>
          </cell>
        </row>
        <row r="15">
          <cell r="A15">
            <v>115530</v>
          </cell>
          <cell r="B15" t="str">
            <v>SPA Equipment- cost or GPV</v>
          </cell>
          <cell r="C15">
            <v>6000</v>
          </cell>
          <cell r="D15">
            <v>0</v>
          </cell>
          <cell r="E15">
            <v>0</v>
          </cell>
          <cell r="F15">
            <v>6000</v>
          </cell>
        </row>
        <row r="16">
          <cell r="A16">
            <v>115540</v>
          </cell>
          <cell r="B16" t="str">
            <v>Stadium Equipment- cost or GPV</v>
          </cell>
          <cell r="C16">
            <v>3000</v>
          </cell>
          <cell r="D16">
            <v>0</v>
          </cell>
          <cell r="E16">
            <v>0</v>
          </cell>
          <cell r="F16">
            <v>3000</v>
          </cell>
        </row>
        <row r="17">
          <cell r="A17">
            <v>115550</v>
          </cell>
          <cell r="B17" t="str">
            <v>Other equipment- cost or GPV</v>
          </cell>
          <cell r="C17">
            <v>19000</v>
          </cell>
          <cell r="D17">
            <v>0</v>
          </cell>
          <cell r="E17">
            <v>0</v>
          </cell>
          <cell r="F17">
            <v>19000</v>
          </cell>
        </row>
        <row r="18">
          <cell r="A18">
            <v>116010</v>
          </cell>
          <cell r="B18" t="str">
            <v>Capital Work in Progress</v>
          </cell>
          <cell r="C18">
            <v>0</v>
          </cell>
          <cell r="D18">
            <v>417057.12</v>
          </cell>
          <cell r="E18">
            <v>0</v>
          </cell>
          <cell r="F18">
            <v>417057.12</v>
          </cell>
        </row>
        <row r="19">
          <cell r="A19">
            <v>118010</v>
          </cell>
          <cell r="B19" t="str">
            <v>Haydraulic Lab</v>
          </cell>
          <cell r="C19">
            <v>17735000</v>
          </cell>
          <cell r="D19">
            <v>0</v>
          </cell>
          <cell r="E19">
            <v>0</v>
          </cell>
          <cell r="F19">
            <v>17735000</v>
          </cell>
        </row>
        <row r="20">
          <cell r="A20">
            <v>118020</v>
          </cell>
          <cell r="B20" t="str">
            <v>Solar Plant</v>
          </cell>
          <cell r="C20">
            <v>3784000</v>
          </cell>
          <cell r="D20">
            <v>2900</v>
          </cell>
          <cell r="E20">
            <v>0</v>
          </cell>
          <cell r="F20">
            <v>3786900</v>
          </cell>
        </row>
        <row r="21">
          <cell r="A21">
            <v>118030</v>
          </cell>
          <cell r="B21" t="str">
            <v>Materials testing Lab</v>
          </cell>
          <cell r="C21">
            <v>2500000</v>
          </cell>
          <cell r="D21">
            <v>4825</v>
          </cell>
          <cell r="E21">
            <v>0</v>
          </cell>
          <cell r="F21">
            <v>2504825</v>
          </cell>
        </row>
        <row r="22">
          <cell r="A22">
            <v>118040</v>
          </cell>
          <cell r="B22" t="str">
            <v>Training center umm al nar</v>
          </cell>
          <cell r="C22">
            <v>5450000</v>
          </cell>
          <cell r="D22">
            <v>0</v>
          </cell>
          <cell r="E22">
            <v>0</v>
          </cell>
          <cell r="F22">
            <v>5450000</v>
          </cell>
        </row>
        <row r="23">
          <cell r="A23">
            <v>118050</v>
          </cell>
          <cell r="B23" t="str">
            <v>Elecrical Power Research Lab</v>
          </cell>
          <cell r="C23">
            <v>1012</v>
          </cell>
          <cell r="D23">
            <v>0</v>
          </cell>
          <cell r="E23">
            <v>0</v>
          </cell>
          <cell r="F23">
            <v>1012</v>
          </cell>
        </row>
        <row r="24">
          <cell r="A24">
            <v>132030</v>
          </cell>
          <cell r="B24" t="str">
            <v>Non-Process bldgs  acc dep</v>
          </cell>
          <cell r="C24">
            <v>-4017932</v>
          </cell>
          <cell r="D24">
            <v>0</v>
          </cell>
          <cell r="E24">
            <v>0</v>
          </cell>
          <cell r="F24">
            <v>-4017932</v>
          </cell>
        </row>
        <row r="25">
          <cell r="A25">
            <v>133010</v>
          </cell>
          <cell r="B25" t="str">
            <v>Passenger Vehicles  acc dep</v>
          </cell>
          <cell r="C25">
            <v>-338869.39</v>
          </cell>
          <cell r="D25">
            <v>452500</v>
          </cell>
          <cell r="E25">
            <v>452500</v>
          </cell>
          <cell r="F25">
            <v>-338869.39</v>
          </cell>
        </row>
        <row r="26">
          <cell r="A26">
            <v>134010</v>
          </cell>
          <cell r="B26" t="str">
            <v>Computer Equipt  acc dep</v>
          </cell>
          <cell r="C26">
            <v>-526826.76</v>
          </cell>
          <cell r="D26">
            <v>0</v>
          </cell>
          <cell r="E26">
            <v>0</v>
          </cell>
          <cell r="F26">
            <v>-526826.76</v>
          </cell>
        </row>
        <row r="27">
          <cell r="A27">
            <v>134020</v>
          </cell>
          <cell r="B27" t="str">
            <v>Computer Software  acc dep</v>
          </cell>
          <cell r="C27">
            <v>-84102.76</v>
          </cell>
          <cell r="D27">
            <v>0</v>
          </cell>
          <cell r="E27">
            <v>0</v>
          </cell>
          <cell r="F27">
            <v>-84102.76</v>
          </cell>
        </row>
        <row r="28">
          <cell r="A28">
            <v>134030</v>
          </cell>
          <cell r="B28" t="str">
            <v>Network Infrastructure  acc dep</v>
          </cell>
          <cell r="C28">
            <v>-103330.87</v>
          </cell>
          <cell r="D28">
            <v>0</v>
          </cell>
          <cell r="E28">
            <v>0</v>
          </cell>
          <cell r="F28">
            <v>-103330.87</v>
          </cell>
        </row>
        <row r="29">
          <cell r="A29">
            <v>134050</v>
          </cell>
          <cell r="B29" t="str">
            <v>Telecoms  acc dep</v>
          </cell>
          <cell r="C29">
            <v>-2758</v>
          </cell>
          <cell r="D29">
            <v>0</v>
          </cell>
          <cell r="E29">
            <v>0</v>
          </cell>
          <cell r="F29">
            <v>-2758</v>
          </cell>
        </row>
        <row r="30">
          <cell r="A30">
            <v>135010</v>
          </cell>
          <cell r="B30" t="str">
            <v>Furniture &amp; Fittings - acc dep</v>
          </cell>
          <cell r="C30">
            <v>-310658.03999999998</v>
          </cell>
          <cell r="D30">
            <v>72950</v>
          </cell>
          <cell r="E30">
            <v>72950</v>
          </cell>
          <cell r="F30">
            <v>-310658.03999999998</v>
          </cell>
        </row>
        <row r="31">
          <cell r="A31">
            <v>135020</v>
          </cell>
          <cell r="B31" t="str">
            <v>Office equipment - acc dep</v>
          </cell>
          <cell r="C31">
            <v>-45837.24</v>
          </cell>
          <cell r="D31">
            <v>1750</v>
          </cell>
          <cell r="E31">
            <v>1750</v>
          </cell>
          <cell r="F31">
            <v>-45837.24</v>
          </cell>
        </row>
        <row r="32">
          <cell r="A32">
            <v>135510</v>
          </cell>
          <cell r="B32" t="str">
            <v>Swimming Pool Equipment - acc d</v>
          </cell>
          <cell r="C32">
            <v>-38065</v>
          </cell>
          <cell r="D32">
            <v>0</v>
          </cell>
          <cell r="E32">
            <v>0</v>
          </cell>
          <cell r="F32">
            <v>-38065</v>
          </cell>
        </row>
        <row r="33">
          <cell r="A33">
            <v>135520</v>
          </cell>
          <cell r="B33" t="str">
            <v>GYM Equipment - acc dep</v>
          </cell>
          <cell r="C33">
            <v>-2117</v>
          </cell>
          <cell r="D33">
            <v>0</v>
          </cell>
          <cell r="E33">
            <v>0</v>
          </cell>
          <cell r="F33">
            <v>-2117</v>
          </cell>
        </row>
        <row r="34">
          <cell r="A34">
            <v>135530</v>
          </cell>
          <cell r="B34" t="str">
            <v>SPA Equipment - acc dep</v>
          </cell>
          <cell r="C34">
            <v>-304</v>
          </cell>
          <cell r="D34">
            <v>0</v>
          </cell>
          <cell r="E34">
            <v>0</v>
          </cell>
          <cell r="F34">
            <v>-304</v>
          </cell>
        </row>
        <row r="35">
          <cell r="A35">
            <v>135540</v>
          </cell>
          <cell r="B35" t="str">
            <v>Stadium Equipment - acc dep</v>
          </cell>
          <cell r="C35">
            <v>-151</v>
          </cell>
          <cell r="D35">
            <v>0</v>
          </cell>
          <cell r="E35">
            <v>0</v>
          </cell>
          <cell r="F35">
            <v>-151</v>
          </cell>
        </row>
        <row r="36">
          <cell r="A36">
            <v>135550</v>
          </cell>
          <cell r="B36" t="str">
            <v>Other equipment - acc dep</v>
          </cell>
          <cell r="C36">
            <v>-958</v>
          </cell>
          <cell r="D36">
            <v>0</v>
          </cell>
          <cell r="E36">
            <v>0</v>
          </cell>
          <cell r="F36">
            <v>-958</v>
          </cell>
        </row>
        <row r="37">
          <cell r="A37">
            <v>136010</v>
          </cell>
          <cell r="B37" t="str">
            <v>Haydraulic Lab - acc. dep.</v>
          </cell>
          <cell r="C37">
            <v>-8036627</v>
          </cell>
          <cell r="D37">
            <v>0</v>
          </cell>
          <cell r="E37">
            <v>0</v>
          </cell>
          <cell r="F37">
            <v>-8036627</v>
          </cell>
        </row>
        <row r="38">
          <cell r="A38">
            <v>136020</v>
          </cell>
          <cell r="B38" t="str">
            <v>Solar Plant   acc. dep.</v>
          </cell>
          <cell r="C38">
            <v>-1798696</v>
          </cell>
          <cell r="D38">
            <v>0</v>
          </cell>
          <cell r="E38">
            <v>0</v>
          </cell>
          <cell r="F38">
            <v>-1798696</v>
          </cell>
        </row>
        <row r="39">
          <cell r="A39">
            <v>136030</v>
          </cell>
          <cell r="B39" t="str">
            <v>Materials Testing Lab</v>
          </cell>
          <cell r="C39">
            <v>-1132877</v>
          </cell>
          <cell r="D39">
            <v>0</v>
          </cell>
          <cell r="E39">
            <v>0</v>
          </cell>
          <cell r="F39">
            <v>-1132877</v>
          </cell>
        </row>
        <row r="40">
          <cell r="A40">
            <v>136040</v>
          </cell>
          <cell r="B40" t="str">
            <v>Training center - acc dep</v>
          </cell>
          <cell r="C40">
            <v>-2469671</v>
          </cell>
          <cell r="D40">
            <v>0</v>
          </cell>
          <cell r="E40">
            <v>0</v>
          </cell>
          <cell r="F40">
            <v>-2469671</v>
          </cell>
        </row>
        <row r="41">
          <cell r="A41">
            <v>136050</v>
          </cell>
          <cell r="B41" t="str">
            <v>Elecrical Power Research Lab (a</v>
          </cell>
          <cell r="C41">
            <v>-17.190000000000001</v>
          </cell>
          <cell r="D41">
            <v>0</v>
          </cell>
          <cell r="E41">
            <v>0</v>
          </cell>
          <cell r="F41">
            <v>-17.190000000000001</v>
          </cell>
        </row>
        <row r="42">
          <cell r="A42">
            <v>152110</v>
          </cell>
          <cell r="B42" t="str">
            <v>Investment in A/D Power Corpora</v>
          </cell>
          <cell r="C42">
            <v>24983302573</v>
          </cell>
          <cell r="D42">
            <v>0</v>
          </cell>
          <cell r="E42">
            <v>0</v>
          </cell>
          <cell r="F42">
            <v>24983302573</v>
          </cell>
        </row>
        <row r="43">
          <cell r="A43">
            <v>171110</v>
          </cell>
          <cell r="B43" t="str">
            <v>Consumables Stores  - Cost</v>
          </cell>
          <cell r="C43">
            <v>0</v>
          </cell>
          <cell r="D43">
            <v>310183.38</v>
          </cell>
          <cell r="E43">
            <v>0</v>
          </cell>
          <cell r="F43">
            <v>310183.38</v>
          </cell>
        </row>
        <row r="44">
          <cell r="A44">
            <v>172220</v>
          </cell>
          <cell r="B44" t="str">
            <v>Due from Govt. - EoS Gratuities</v>
          </cell>
          <cell r="C44">
            <v>130172856</v>
          </cell>
          <cell r="D44">
            <v>0</v>
          </cell>
          <cell r="E44">
            <v>0</v>
          </cell>
          <cell r="F44">
            <v>130172856</v>
          </cell>
        </row>
        <row r="45">
          <cell r="A45">
            <v>172230</v>
          </cell>
          <cell r="B45" t="str">
            <v>Loans to Employees</v>
          </cell>
          <cell r="C45">
            <v>1800</v>
          </cell>
          <cell r="D45">
            <v>58735</v>
          </cell>
          <cell r="E45">
            <v>78754</v>
          </cell>
          <cell r="F45">
            <v>-18219</v>
          </cell>
        </row>
        <row r="46">
          <cell r="A46">
            <v>173110</v>
          </cell>
          <cell r="B46" t="str">
            <v>Salaries paid in advance</v>
          </cell>
          <cell r="C46">
            <v>82891.28</v>
          </cell>
          <cell r="D46">
            <v>1121876.68</v>
          </cell>
          <cell r="E46">
            <v>308163.13</v>
          </cell>
          <cell r="F46">
            <v>896604.83</v>
          </cell>
        </row>
        <row r="47">
          <cell r="A47">
            <v>173120</v>
          </cell>
          <cell r="B47" t="str">
            <v>Rent paid in advance</v>
          </cell>
          <cell r="C47">
            <v>6663788.3200000003</v>
          </cell>
          <cell r="D47">
            <v>11872108.9</v>
          </cell>
          <cell r="E47">
            <v>9566167.2300000004</v>
          </cell>
          <cell r="F47">
            <v>8969729.9900000002</v>
          </cell>
        </row>
        <row r="48">
          <cell r="A48">
            <v>173130</v>
          </cell>
          <cell r="B48" t="str">
            <v>Payments in advance to Contract</v>
          </cell>
          <cell r="C48">
            <v>0</v>
          </cell>
          <cell r="D48">
            <v>2737500</v>
          </cell>
          <cell r="E48">
            <v>0</v>
          </cell>
          <cell r="F48">
            <v>2737500</v>
          </cell>
        </row>
        <row r="49">
          <cell r="A49">
            <v>173150</v>
          </cell>
          <cell r="B49" t="str">
            <v>Other Prepayments</v>
          </cell>
          <cell r="C49">
            <v>60350</v>
          </cell>
          <cell r="D49">
            <v>70502.36</v>
          </cell>
          <cell r="E49">
            <v>60000</v>
          </cell>
          <cell r="F49">
            <v>70852.36</v>
          </cell>
        </row>
        <row r="50">
          <cell r="A50">
            <v>174110</v>
          </cell>
          <cell r="B50" t="str">
            <v>Furniture Allowance</v>
          </cell>
          <cell r="C50">
            <v>2623002.2400000002</v>
          </cell>
          <cell r="D50">
            <v>582885</v>
          </cell>
          <cell r="E50">
            <v>230363.96</v>
          </cell>
          <cell r="F50">
            <v>2975523.28</v>
          </cell>
        </row>
        <row r="51">
          <cell r="A51">
            <v>174130</v>
          </cell>
          <cell r="B51" t="str">
            <v>Car Loans</v>
          </cell>
          <cell r="C51">
            <v>-50661</v>
          </cell>
          <cell r="D51">
            <v>73177</v>
          </cell>
          <cell r="E51">
            <v>46785</v>
          </cell>
          <cell r="F51">
            <v>-24269</v>
          </cell>
        </row>
        <row r="52">
          <cell r="A52">
            <v>175110</v>
          </cell>
          <cell r="B52" t="str">
            <v>Due to/from Related Companies</v>
          </cell>
          <cell r="C52">
            <v>3890617574.8200002</v>
          </cell>
          <cell r="D52">
            <v>1856455005.3800001</v>
          </cell>
          <cell r="E52">
            <v>776049984.58000004</v>
          </cell>
          <cell r="F52">
            <v>4971022595.6199999</v>
          </cell>
        </row>
        <row r="53">
          <cell r="A53">
            <v>176101</v>
          </cell>
          <cell r="B53" t="str">
            <v>NBAD  Cash clearing Account</v>
          </cell>
          <cell r="C53">
            <v>614669119.35000002</v>
          </cell>
          <cell r="D53">
            <v>2031491596.8499999</v>
          </cell>
          <cell r="E53">
            <v>2686063555.52</v>
          </cell>
          <cell r="F53">
            <v>-39902839.32</v>
          </cell>
        </row>
        <row r="54">
          <cell r="A54">
            <v>176102</v>
          </cell>
          <cell r="B54" t="str">
            <v>NBAD Current Account</v>
          </cell>
          <cell r="C54">
            <v>0</v>
          </cell>
          <cell r="D54">
            <v>840578380.16999996</v>
          </cell>
          <cell r="E54">
            <v>567263629.15999997</v>
          </cell>
          <cell r="F54">
            <v>273314751.00999999</v>
          </cell>
        </row>
        <row r="55">
          <cell r="A55">
            <v>176103</v>
          </cell>
          <cell r="B55" t="str">
            <v>NBAD Insurance Account</v>
          </cell>
          <cell r="C55">
            <v>0</v>
          </cell>
          <cell r="D55">
            <v>2617283.89</v>
          </cell>
          <cell r="E55">
            <v>2613970.7999999998</v>
          </cell>
          <cell r="F55">
            <v>3313.09</v>
          </cell>
        </row>
        <row r="56">
          <cell r="A56">
            <v>176104</v>
          </cell>
          <cell r="B56" t="str">
            <v>NBAD Payroll Deduction Account</v>
          </cell>
          <cell r="C56">
            <v>0</v>
          </cell>
          <cell r="D56">
            <v>211805.24</v>
          </cell>
          <cell r="E56">
            <v>5323.21</v>
          </cell>
          <cell r="F56">
            <v>206482.03</v>
          </cell>
        </row>
        <row r="57">
          <cell r="A57">
            <v>176105</v>
          </cell>
          <cell r="B57" t="str">
            <v>NBAD Khaldia Branch- chairman o</v>
          </cell>
          <cell r="C57">
            <v>13150308.99</v>
          </cell>
          <cell r="D57">
            <v>0</v>
          </cell>
          <cell r="E57">
            <v>202229.46</v>
          </cell>
          <cell r="F57">
            <v>12948079.529999999</v>
          </cell>
        </row>
        <row r="58">
          <cell r="A58">
            <v>176121</v>
          </cell>
          <cell r="B58" t="str">
            <v>ADCB Cash clearing account</v>
          </cell>
          <cell r="C58">
            <v>409016569.98000002</v>
          </cell>
          <cell r="D58">
            <v>65433024.149999999</v>
          </cell>
          <cell r="E58">
            <v>457165822.47000003</v>
          </cell>
          <cell r="F58">
            <v>17283771.66</v>
          </cell>
        </row>
        <row r="59">
          <cell r="A59">
            <v>176131</v>
          </cell>
          <cell r="B59" t="str">
            <v>FGB Fixed Deposit</v>
          </cell>
          <cell r="C59">
            <v>0</v>
          </cell>
          <cell r="D59">
            <v>150000000</v>
          </cell>
          <cell r="E59">
            <v>0</v>
          </cell>
          <cell r="F59">
            <v>150000000</v>
          </cell>
        </row>
        <row r="60">
          <cell r="A60">
            <v>176132</v>
          </cell>
          <cell r="B60" t="str">
            <v>UNB Fixed Deposit</v>
          </cell>
          <cell r="C60">
            <v>0</v>
          </cell>
          <cell r="D60">
            <v>400000000</v>
          </cell>
          <cell r="E60">
            <v>0</v>
          </cell>
          <cell r="F60">
            <v>400000000</v>
          </cell>
        </row>
        <row r="61">
          <cell r="A61">
            <v>176133</v>
          </cell>
          <cell r="B61" t="str">
            <v>ADCB Fixed Deposit</v>
          </cell>
          <cell r="C61">
            <v>0</v>
          </cell>
          <cell r="D61">
            <v>150000000</v>
          </cell>
          <cell r="E61">
            <v>0</v>
          </cell>
          <cell r="F61">
            <v>150000000</v>
          </cell>
        </row>
        <row r="62">
          <cell r="A62">
            <v>176134</v>
          </cell>
          <cell r="B62" t="str">
            <v>NBAD Fixed Deposit</v>
          </cell>
          <cell r="C62">
            <v>0</v>
          </cell>
          <cell r="D62">
            <v>690050000</v>
          </cell>
          <cell r="E62">
            <v>590000000</v>
          </cell>
          <cell r="F62">
            <v>100050000</v>
          </cell>
        </row>
        <row r="63">
          <cell r="A63">
            <v>176210</v>
          </cell>
          <cell r="B63" t="str">
            <v>Petty Cash</v>
          </cell>
          <cell r="C63">
            <v>42074.7</v>
          </cell>
          <cell r="D63">
            <v>197662.3</v>
          </cell>
          <cell r="E63">
            <v>206710.75</v>
          </cell>
          <cell r="F63">
            <v>33026.25</v>
          </cell>
        </row>
        <row r="64">
          <cell r="A64">
            <v>176220</v>
          </cell>
          <cell r="B64" t="str">
            <v>Cash on Hand</v>
          </cell>
          <cell r="C64">
            <v>25000</v>
          </cell>
          <cell r="D64">
            <v>5540</v>
          </cell>
          <cell r="E64">
            <v>25640</v>
          </cell>
          <cell r="F64">
            <v>4900</v>
          </cell>
        </row>
        <row r="65">
          <cell r="A65">
            <v>176230</v>
          </cell>
          <cell r="B65" t="str">
            <v>Petrol Coupons</v>
          </cell>
          <cell r="C65">
            <v>4000</v>
          </cell>
          <cell r="D65">
            <v>0</v>
          </cell>
          <cell r="E65">
            <v>0</v>
          </cell>
          <cell r="F65">
            <v>4000</v>
          </cell>
        </row>
        <row r="66">
          <cell r="A66">
            <v>211030</v>
          </cell>
          <cell r="B66" t="str">
            <v>Government Subsidies</v>
          </cell>
          <cell r="C66">
            <v>-5072491139.2399998</v>
          </cell>
          <cell r="D66">
            <v>1732385901.8499999</v>
          </cell>
          <cell r="E66">
            <v>2899605445.23</v>
          </cell>
          <cell r="F66">
            <v>-6239710682.6199999</v>
          </cell>
        </row>
        <row r="67">
          <cell r="A67">
            <v>211050</v>
          </cell>
          <cell r="B67" t="str">
            <v>Government Equity A/C</v>
          </cell>
          <cell r="C67">
            <v>-25022963681</v>
          </cell>
          <cell r="D67">
            <v>0</v>
          </cell>
          <cell r="E67">
            <v>0</v>
          </cell>
          <cell r="F67">
            <v>-25022963681</v>
          </cell>
        </row>
        <row r="68">
          <cell r="A68">
            <v>212010</v>
          </cell>
          <cell r="B68" t="str">
            <v>Retd Earnings 1 Jan.</v>
          </cell>
          <cell r="C68">
            <v>141096699.37</v>
          </cell>
          <cell r="D68">
            <v>0</v>
          </cell>
          <cell r="E68">
            <v>0</v>
          </cell>
          <cell r="F68">
            <v>141096699.37</v>
          </cell>
        </row>
        <row r="69">
          <cell r="A69">
            <v>241010</v>
          </cell>
          <cell r="B69" t="str">
            <v>Non-Current EoS Provision Month</v>
          </cell>
          <cell r="C69">
            <v>-37583030.619999997</v>
          </cell>
          <cell r="D69">
            <v>0</v>
          </cell>
          <cell r="E69">
            <v>0</v>
          </cell>
          <cell r="F69">
            <v>-37583030.619999997</v>
          </cell>
        </row>
        <row r="70">
          <cell r="A70">
            <v>241020</v>
          </cell>
          <cell r="B70" t="str">
            <v>Non-Current EoS Provision Daily</v>
          </cell>
          <cell r="C70">
            <v>-2666775.6</v>
          </cell>
          <cell r="D70">
            <v>0</v>
          </cell>
          <cell r="E70">
            <v>0</v>
          </cell>
          <cell r="F70">
            <v>-2666775.6</v>
          </cell>
        </row>
        <row r="71">
          <cell r="A71">
            <v>251010</v>
          </cell>
          <cell r="B71" t="str">
            <v>Accounts Payable</v>
          </cell>
          <cell r="C71">
            <v>-60311897.350000001</v>
          </cell>
          <cell r="D71">
            <v>1812656282.74</v>
          </cell>
          <cell r="E71">
            <v>1788392873.5699999</v>
          </cell>
          <cell r="F71">
            <v>-36048488.18</v>
          </cell>
        </row>
        <row r="72">
          <cell r="A72">
            <v>251020</v>
          </cell>
          <cell r="B72" t="str">
            <v>Retention Creditors</v>
          </cell>
          <cell r="C72">
            <v>0</v>
          </cell>
          <cell r="D72">
            <v>78815.009999999995</v>
          </cell>
          <cell r="E72">
            <v>691120.1</v>
          </cell>
          <cell r="F72">
            <v>-612305.09</v>
          </cell>
        </row>
        <row r="73">
          <cell r="A73">
            <v>251030</v>
          </cell>
          <cell r="B73" t="str">
            <v>Expense AP Accruals</v>
          </cell>
          <cell r="C73">
            <v>-4704769.96</v>
          </cell>
          <cell r="D73">
            <v>947596.91</v>
          </cell>
          <cell r="E73">
            <v>12000</v>
          </cell>
          <cell r="F73">
            <v>-3769173.05</v>
          </cell>
        </row>
        <row r="74">
          <cell r="A74">
            <v>251050</v>
          </cell>
          <cell r="B74" t="str">
            <v>Suspense Acct. with Dept. of Fi</v>
          </cell>
          <cell r="C74">
            <v>-2485000</v>
          </cell>
          <cell r="D74">
            <v>0</v>
          </cell>
          <cell r="E74">
            <v>0</v>
          </cell>
          <cell r="F74">
            <v>-2485000</v>
          </cell>
        </row>
        <row r="75">
          <cell r="A75">
            <v>252030</v>
          </cell>
          <cell r="B75" t="str">
            <v>Due to Pension Fund from compan</v>
          </cell>
          <cell r="C75">
            <v>0</v>
          </cell>
          <cell r="D75">
            <v>128870.61</v>
          </cell>
          <cell r="E75">
            <v>140.69999999999999</v>
          </cell>
          <cell r="F75">
            <v>128729.91</v>
          </cell>
        </row>
        <row r="76">
          <cell r="A76">
            <v>252035</v>
          </cell>
          <cell r="B76" t="str">
            <v>Due to Pension Fund from employ</v>
          </cell>
          <cell r="C76">
            <v>-41151.49</v>
          </cell>
          <cell r="D76">
            <v>108127.22</v>
          </cell>
          <cell r="E76">
            <v>273859.73</v>
          </cell>
          <cell r="F76">
            <v>-206884</v>
          </cell>
        </row>
        <row r="77">
          <cell r="A77">
            <v>252040</v>
          </cell>
          <cell r="B77" t="str">
            <v>Other Payables</v>
          </cell>
          <cell r="C77">
            <v>-95240</v>
          </cell>
          <cell r="D77">
            <v>95240</v>
          </cell>
          <cell r="E77">
            <v>0</v>
          </cell>
          <cell r="F77">
            <v>0</v>
          </cell>
        </row>
        <row r="78">
          <cell r="A78">
            <v>252045</v>
          </cell>
          <cell r="B78" t="str">
            <v>Payroll recoverable deduction</v>
          </cell>
          <cell r="C78">
            <v>-16767.259999999998</v>
          </cell>
          <cell r="D78">
            <v>16767.259999999998</v>
          </cell>
          <cell r="E78">
            <v>0</v>
          </cell>
          <cell r="F78">
            <v>0</v>
          </cell>
        </row>
        <row r="79">
          <cell r="A79">
            <v>252090</v>
          </cell>
          <cell r="B79" t="str">
            <v>Private Housing Loan</v>
          </cell>
          <cell r="C79">
            <v>-10020</v>
          </cell>
          <cell r="D79">
            <v>10020</v>
          </cell>
          <cell r="E79">
            <v>2688</v>
          </cell>
          <cell r="F79">
            <v>-2688</v>
          </cell>
        </row>
        <row r="80">
          <cell r="A80">
            <v>253010</v>
          </cell>
          <cell r="B80" t="str">
            <v>Monthly staff Annual Leave Prov</v>
          </cell>
          <cell r="C80">
            <v>-13570942.93</v>
          </cell>
          <cell r="D80">
            <v>0</v>
          </cell>
          <cell r="E80">
            <v>1266111.01</v>
          </cell>
          <cell r="F80">
            <v>-14837053.939999999</v>
          </cell>
        </row>
        <row r="81">
          <cell r="A81">
            <v>253020</v>
          </cell>
          <cell r="B81" t="str">
            <v>Daily staff Annual Leave Provis</v>
          </cell>
          <cell r="C81">
            <v>-691989</v>
          </cell>
          <cell r="D81">
            <v>0</v>
          </cell>
          <cell r="E81">
            <v>0</v>
          </cell>
          <cell r="F81">
            <v>-691989</v>
          </cell>
        </row>
        <row r="82">
          <cell r="A82">
            <v>253030</v>
          </cell>
          <cell r="B82" t="str">
            <v>Monthly staff Current EoS Provi</v>
          </cell>
          <cell r="C82">
            <v>-12989460.5</v>
          </cell>
          <cell r="D82">
            <v>0</v>
          </cell>
          <cell r="E82">
            <v>0</v>
          </cell>
          <cell r="F82">
            <v>-12989460.5</v>
          </cell>
        </row>
        <row r="83">
          <cell r="A83">
            <v>253040</v>
          </cell>
          <cell r="B83" t="str">
            <v>Daily staff Current EoS Provisi</v>
          </cell>
          <cell r="C83">
            <v>-296308</v>
          </cell>
          <cell r="D83">
            <v>0</v>
          </cell>
          <cell r="E83">
            <v>0</v>
          </cell>
          <cell r="F83">
            <v>-296308</v>
          </cell>
        </row>
        <row r="84">
          <cell r="A84">
            <v>255010</v>
          </cell>
          <cell r="B84" t="str">
            <v>Accrued Expenses</v>
          </cell>
          <cell r="C84">
            <v>-351729.1</v>
          </cell>
          <cell r="D84">
            <v>204747.1</v>
          </cell>
          <cell r="E84">
            <v>700309.13</v>
          </cell>
          <cell r="F84">
            <v>-847291.13</v>
          </cell>
        </row>
        <row r="85">
          <cell r="A85">
            <v>413010</v>
          </cell>
          <cell r="B85" t="str">
            <v>Salaries</v>
          </cell>
          <cell r="C85">
            <v>0</v>
          </cell>
          <cell r="D85">
            <v>15087145.99</v>
          </cell>
          <cell r="E85">
            <v>55308.44</v>
          </cell>
          <cell r="F85">
            <v>15031837.550000001</v>
          </cell>
        </row>
        <row r="86">
          <cell r="A86">
            <v>413020</v>
          </cell>
          <cell r="B86" t="str">
            <v>salaries control account</v>
          </cell>
          <cell r="C86">
            <v>0</v>
          </cell>
          <cell r="D86">
            <v>11246.9</v>
          </cell>
          <cell r="E86">
            <v>11246.9</v>
          </cell>
          <cell r="F86">
            <v>0</v>
          </cell>
        </row>
        <row r="87">
          <cell r="A87">
            <v>415010</v>
          </cell>
          <cell r="B87" t="str">
            <v>Supplementary  Allowance</v>
          </cell>
          <cell r="C87">
            <v>0</v>
          </cell>
          <cell r="D87">
            <v>1984855.69</v>
          </cell>
          <cell r="E87">
            <v>2336.61</v>
          </cell>
          <cell r="F87">
            <v>1982519.08</v>
          </cell>
        </row>
        <row r="88">
          <cell r="A88">
            <v>415020</v>
          </cell>
          <cell r="B88" t="str">
            <v>Pay in Lieu of Leave</v>
          </cell>
          <cell r="C88">
            <v>0</v>
          </cell>
          <cell r="D88">
            <v>397565.76</v>
          </cell>
          <cell r="E88">
            <v>0</v>
          </cell>
          <cell r="F88">
            <v>397565.76</v>
          </cell>
        </row>
        <row r="89">
          <cell r="A89">
            <v>415030</v>
          </cell>
          <cell r="B89" t="str">
            <v>Overtime</v>
          </cell>
          <cell r="C89">
            <v>0</v>
          </cell>
          <cell r="D89">
            <v>59496.6</v>
          </cell>
          <cell r="E89">
            <v>1081.08</v>
          </cell>
          <cell r="F89">
            <v>58415.519999999997</v>
          </cell>
        </row>
        <row r="90">
          <cell r="A90">
            <v>415045</v>
          </cell>
          <cell r="B90" t="str">
            <v>Repatriation Shipment</v>
          </cell>
          <cell r="C90">
            <v>0</v>
          </cell>
          <cell r="D90">
            <v>15422</v>
          </cell>
          <cell r="E90">
            <v>381</v>
          </cell>
          <cell r="F90">
            <v>15041</v>
          </cell>
        </row>
        <row r="91">
          <cell r="A91">
            <v>415046</v>
          </cell>
          <cell r="B91" t="str">
            <v>Repatriation Insurance</v>
          </cell>
          <cell r="C91">
            <v>0</v>
          </cell>
          <cell r="D91">
            <v>5750</v>
          </cell>
          <cell r="E91">
            <v>0</v>
          </cell>
          <cell r="F91">
            <v>5750</v>
          </cell>
        </row>
        <row r="92">
          <cell r="A92">
            <v>415050</v>
          </cell>
          <cell r="B92" t="str">
            <v>Housing Allowance</v>
          </cell>
          <cell r="C92">
            <v>0</v>
          </cell>
          <cell r="D92">
            <v>800132.5</v>
          </cell>
          <cell r="E92">
            <v>69325.7</v>
          </cell>
          <cell r="F92">
            <v>730806.8</v>
          </cell>
        </row>
        <row r="93">
          <cell r="A93">
            <v>415080</v>
          </cell>
          <cell r="B93" t="str">
            <v>Child Allowance</v>
          </cell>
          <cell r="C93">
            <v>0</v>
          </cell>
          <cell r="D93">
            <v>198236.77</v>
          </cell>
          <cell r="E93">
            <v>10500</v>
          </cell>
          <cell r="F93">
            <v>187736.77</v>
          </cell>
        </row>
        <row r="94">
          <cell r="A94">
            <v>415100</v>
          </cell>
          <cell r="B94" t="str">
            <v>National Allowance</v>
          </cell>
          <cell r="C94">
            <v>0</v>
          </cell>
          <cell r="D94">
            <v>3303.23</v>
          </cell>
          <cell r="E94">
            <v>3303.23</v>
          </cell>
          <cell r="F94">
            <v>0</v>
          </cell>
        </row>
        <row r="95">
          <cell r="A95">
            <v>415110</v>
          </cell>
          <cell r="B95" t="str">
            <v>Profesional Allowance</v>
          </cell>
          <cell r="C95">
            <v>0</v>
          </cell>
          <cell r="D95">
            <v>270006.44</v>
          </cell>
          <cell r="E95">
            <v>0</v>
          </cell>
          <cell r="F95">
            <v>270006.44</v>
          </cell>
        </row>
        <row r="96">
          <cell r="A96">
            <v>415120</v>
          </cell>
          <cell r="B96" t="str">
            <v>Furniture Grant Expense</v>
          </cell>
          <cell r="C96">
            <v>0</v>
          </cell>
          <cell r="D96">
            <v>194455.96</v>
          </cell>
          <cell r="E96">
            <v>0</v>
          </cell>
          <cell r="F96">
            <v>194455.96</v>
          </cell>
        </row>
        <row r="97">
          <cell r="A97">
            <v>415160</v>
          </cell>
          <cell r="B97" t="str">
            <v>End of Service Gratuity</v>
          </cell>
          <cell r="C97">
            <v>0</v>
          </cell>
          <cell r="D97">
            <v>79323.23</v>
          </cell>
          <cell r="E97">
            <v>60000</v>
          </cell>
          <cell r="F97">
            <v>19323.23</v>
          </cell>
        </row>
        <row r="98">
          <cell r="A98">
            <v>415170</v>
          </cell>
          <cell r="B98" t="str">
            <v>Vacation allowance</v>
          </cell>
          <cell r="C98">
            <v>0</v>
          </cell>
          <cell r="D98">
            <v>652720</v>
          </cell>
          <cell r="E98">
            <v>0</v>
          </cell>
          <cell r="F98">
            <v>652720</v>
          </cell>
        </row>
        <row r="99">
          <cell r="A99">
            <v>415200</v>
          </cell>
          <cell r="B99" t="str">
            <v>Leave Exp.</v>
          </cell>
          <cell r="C99">
            <v>0</v>
          </cell>
          <cell r="D99">
            <v>1299232.98</v>
          </cell>
          <cell r="E99">
            <v>636.49</v>
          </cell>
          <cell r="F99">
            <v>1298596.49</v>
          </cell>
        </row>
        <row r="100">
          <cell r="A100">
            <v>415210</v>
          </cell>
          <cell r="B100" t="str">
            <v>Airfares for annual leave</v>
          </cell>
          <cell r="C100">
            <v>0</v>
          </cell>
          <cell r="D100">
            <v>1498276.69</v>
          </cell>
          <cell r="E100">
            <v>5560</v>
          </cell>
          <cell r="F100">
            <v>1492716.69</v>
          </cell>
        </row>
        <row r="101">
          <cell r="A101">
            <v>415220</v>
          </cell>
          <cell r="B101" t="str">
            <v>Education allowance</v>
          </cell>
          <cell r="C101">
            <v>0</v>
          </cell>
          <cell r="D101">
            <v>178654.5</v>
          </cell>
          <cell r="E101">
            <v>0</v>
          </cell>
          <cell r="F101">
            <v>178654.5</v>
          </cell>
        </row>
        <row r="102">
          <cell r="A102">
            <v>415230</v>
          </cell>
          <cell r="B102" t="str">
            <v>Remote Area Allowance</v>
          </cell>
          <cell r="C102">
            <v>0</v>
          </cell>
          <cell r="D102">
            <v>45073.84</v>
          </cell>
          <cell r="E102">
            <v>45073.84</v>
          </cell>
          <cell r="F102">
            <v>0</v>
          </cell>
        </row>
        <row r="103">
          <cell r="A103">
            <v>415231</v>
          </cell>
          <cell r="B103" t="str">
            <v>Commuting Allowance</v>
          </cell>
          <cell r="C103">
            <v>0</v>
          </cell>
          <cell r="D103">
            <v>46123.839999999997</v>
          </cell>
          <cell r="E103">
            <v>0</v>
          </cell>
          <cell r="F103">
            <v>46123.839999999997</v>
          </cell>
        </row>
        <row r="104">
          <cell r="A104">
            <v>415240</v>
          </cell>
          <cell r="B104" t="str">
            <v>Statutory Social Allowance</v>
          </cell>
          <cell r="C104">
            <v>0</v>
          </cell>
          <cell r="D104">
            <v>476328.39</v>
          </cell>
          <cell r="E104">
            <v>889.66</v>
          </cell>
          <cell r="F104">
            <v>475438.73</v>
          </cell>
        </row>
        <row r="105">
          <cell r="A105">
            <v>415250</v>
          </cell>
          <cell r="B105" t="str">
            <v>Special Car Allowance</v>
          </cell>
          <cell r="C105">
            <v>0</v>
          </cell>
          <cell r="D105">
            <v>14061</v>
          </cell>
          <cell r="E105">
            <v>14061</v>
          </cell>
          <cell r="F105">
            <v>0</v>
          </cell>
        </row>
        <row r="106">
          <cell r="A106">
            <v>415260</v>
          </cell>
          <cell r="B106" t="str">
            <v>Duty Travel Allowance</v>
          </cell>
          <cell r="C106">
            <v>0</v>
          </cell>
          <cell r="D106">
            <v>423495</v>
          </cell>
          <cell r="E106">
            <v>21565</v>
          </cell>
          <cell r="F106">
            <v>401930</v>
          </cell>
        </row>
        <row r="107">
          <cell r="A107">
            <v>415270</v>
          </cell>
          <cell r="B107" t="str">
            <v>Accomodation Shifting Grant</v>
          </cell>
          <cell r="C107">
            <v>0</v>
          </cell>
          <cell r="D107">
            <v>15000</v>
          </cell>
          <cell r="E107">
            <v>0</v>
          </cell>
          <cell r="F107">
            <v>15000</v>
          </cell>
        </row>
        <row r="108">
          <cell r="A108">
            <v>415280</v>
          </cell>
          <cell r="B108" t="str">
            <v>Merit Bonus</v>
          </cell>
          <cell r="C108">
            <v>0</v>
          </cell>
          <cell r="D108">
            <v>422000</v>
          </cell>
          <cell r="E108">
            <v>357500</v>
          </cell>
          <cell r="F108">
            <v>64500</v>
          </cell>
        </row>
        <row r="109">
          <cell r="A109">
            <v>415300</v>
          </cell>
          <cell r="B109" t="str">
            <v>Cashiers Allowance</v>
          </cell>
          <cell r="C109">
            <v>0</v>
          </cell>
          <cell r="D109">
            <v>1500</v>
          </cell>
          <cell r="E109">
            <v>0</v>
          </cell>
          <cell r="F109">
            <v>1500</v>
          </cell>
        </row>
        <row r="110">
          <cell r="A110">
            <v>415320</v>
          </cell>
          <cell r="B110" t="str">
            <v>Technical Allowance</v>
          </cell>
          <cell r="C110">
            <v>0</v>
          </cell>
          <cell r="D110">
            <v>294217.74</v>
          </cell>
          <cell r="E110">
            <v>270006.44</v>
          </cell>
          <cell r="F110">
            <v>24211.3</v>
          </cell>
        </row>
        <row r="111">
          <cell r="A111">
            <v>415330</v>
          </cell>
          <cell r="B111" t="str">
            <v>Computer Allowance</v>
          </cell>
          <cell r="C111">
            <v>0</v>
          </cell>
          <cell r="D111">
            <v>143065.79</v>
          </cell>
          <cell r="E111">
            <v>290.32</v>
          </cell>
          <cell r="F111">
            <v>142775.47</v>
          </cell>
        </row>
        <row r="112">
          <cell r="A112">
            <v>415340</v>
          </cell>
          <cell r="B112" t="str">
            <v>Repatriation Ticket</v>
          </cell>
          <cell r="C112">
            <v>0</v>
          </cell>
          <cell r="D112">
            <v>17140</v>
          </cell>
          <cell r="E112">
            <v>0</v>
          </cell>
          <cell r="F112">
            <v>17140</v>
          </cell>
        </row>
        <row r="113">
          <cell r="A113">
            <v>415350</v>
          </cell>
          <cell r="B113" t="str">
            <v>Telephone Allowance</v>
          </cell>
          <cell r="C113">
            <v>0</v>
          </cell>
          <cell r="D113">
            <v>0</v>
          </cell>
          <cell r="E113">
            <v>1617.77</v>
          </cell>
          <cell r="F113">
            <v>-1617.77</v>
          </cell>
        </row>
        <row r="114">
          <cell r="A114">
            <v>415360</v>
          </cell>
          <cell r="B114" t="str">
            <v>Specialisation Allowance</v>
          </cell>
          <cell r="C114">
            <v>0</v>
          </cell>
          <cell r="D114">
            <v>51500</v>
          </cell>
          <cell r="E114">
            <v>51500</v>
          </cell>
          <cell r="F114">
            <v>0</v>
          </cell>
        </row>
        <row r="115">
          <cell r="A115">
            <v>415370</v>
          </cell>
          <cell r="B115" t="str">
            <v>Other Allowance</v>
          </cell>
          <cell r="C115">
            <v>0</v>
          </cell>
          <cell r="D115">
            <v>88253.06</v>
          </cell>
          <cell r="E115">
            <v>0</v>
          </cell>
          <cell r="F115">
            <v>88253.06</v>
          </cell>
        </row>
        <row r="116">
          <cell r="A116">
            <v>417200</v>
          </cell>
          <cell r="B116" t="str">
            <v>Fuel Oil</v>
          </cell>
          <cell r="C116">
            <v>0</v>
          </cell>
          <cell r="D116">
            <v>1522.75</v>
          </cell>
          <cell r="E116">
            <v>1522.75</v>
          </cell>
          <cell r="F116">
            <v>0</v>
          </cell>
        </row>
        <row r="117">
          <cell r="A117">
            <v>418090</v>
          </cell>
          <cell r="B117" t="str">
            <v>Tools and Equipment Maintenance</v>
          </cell>
          <cell r="C117">
            <v>0</v>
          </cell>
          <cell r="D117">
            <v>315</v>
          </cell>
          <cell r="E117">
            <v>315</v>
          </cell>
          <cell r="F117">
            <v>0</v>
          </cell>
        </row>
        <row r="118">
          <cell r="A118">
            <v>419010</v>
          </cell>
          <cell r="B118" t="str">
            <v>Stores Usage  Works Orders</v>
          </cell>
          <cell r="C118">
            <v>0</v>
          </cell>
          <cell r="D118">
            <v>1512</v>
          </cell>
          <cell r="E118">
            <v>0</v>
          </cell>
          <cell r="F118">
            <v>1512</v>
          </cell>
        </row>
        <row r="119">
          <cell r="A119">
            <v>419030</v>
          </cell>
          <cell r="B119" t="str">
            <v>Direct purchases</v>
          </cell>
          <cell r="C119">
            <v>0</v>
          </cell>
          <cell r="D119">
            <v>17831.25</v>
          </cell>
          <cell r="E119">
            <v>0</v>
          </cell>
          <cell r="F119">
            <v>17831.25</v>
          </cell>
        </row>
        <row r="120">
          <cell r="A120">
            <v>419060</v>
          </cell>
          <cell r="B120" t="str">
            <v>Chemical Usage</v>
          </cell>
          <cell r="C120">
            <v>0</v>
          </cell>
          <cell r="D120">
            <v>8190</v>
          </cell>
          <cell r="E120">
            <v>0</v>
          </cell>
          <cell r="F120">
            <v>8190</v>
          </cell>
        </row>
        <row r="121">
          <cell r="A121">
            <v>422020</v>
          </cell>
          <cell r="B121" t="str">
            <v>Protective Clothing</v>
          </cell>
          <cell r="C121">
            <v>0</v>
          </cell>
          <cell r="D121">
            <v>75</v>
          </cell>
          <cell r="E121">
            <v>75</v>
          </cell>
          <cell r="F121">
            <v>0</v>
          </cell>
        </row>
        <row r="122">
          <cell r="A122">
            <v>422030</v>
          </cell>
          <cell r="B122" t="str">
            <v>Travel Expenses on Mission</v>
          </cell>
          <cell r="C122">
            <v>0</v>
          </cell>
          <cell r="D122">
            <v>82532</v>
          </cell>
          <cell r="E122">
            <v>0</v>
          </cell>
          <cell r="F122">
            <v>82532</v>
          </cell>
        </row>
        <row r="123">
          <cell r="A123">
            <v>422050</v>
          </cell>
          <cell r="B123" t="str">
            <v>Compassionate leave air ticket</v>
          </cell>
          <cell r="C123">
            <v>0</v>
          </cell>
          <cell r="D123">
            <v>4517.5</v>
          </cell>
          <cell r="E123">
            <v>0</v>
          </cell>
          <cell r="F123">
            <v>4517.5</v>
          </cell>
        </row>
        <row r="124">
          <cell r="A124">
            <v>422055</v>
          </cell>
          <cell r="B124" t="str">
            <v>Initial arraival Air ticket</v>
          </cell>
          <cell r="C124">
            <v>0</v>
          </cell>
          <cell r="D124">
            <v>45369.59</v>
          </cell>
          <cell r="E124">
            <v>0</v>
          </cell>
          <cell r="F124">
            <v>45369.59</v>
          </cell>
        </row>
        <row r="125">
          <cell r="A125">
            <v>422060</v>
          </cell>
          <cell r="B125" t="str">
            <v>Transport</v>
          </cell>
          <cell r="C125">
            <v>0</v>
          </cell>
          <cell r="D125">
            <v>130</v>
          </cell>
          <cell r="E125">
            <v>130</v>
          </cell>
          <cell r="F125">
            <v>0</v>
          </cell>
        </row>
        <row r="126">
          <cell r="A126">
            <v>422080</v>
          </cell>
          <cell r="B126" t="str">
            <v>Recruitment costs</v>
          </cell>
          <cell r="C126">
            <v>0</v>
          </cell>
          <cell r="D126">
            <v>25922.27</v>
          </cell>
          <cell r="E126">
            <v>0</v>
          </cell>
          <cell r="F126">
            <v>25922.27</v>
          </cell>
        </row>
        <row r="127">
          <cell r="A127">
            <v>422085</v>
          </cell>
          <cell r="B127" t="str">
            <v>Daily Allowance - New Employies</v>
          </cell>
          <cell r="C127">
            <v>0</v>
          </cell>
          <cell r="D127">
            <v>750</v>
          </cell>
          <cell r="E127">
            <v>0</v>
          </cell>
          <cell r="F127">
            <v>750</v>
          </cell>
        </row>
        <row r="128">
          <cell r="A128">
            <v>422090</v>
          </cell>
          <cell r="B128" t="str">
            <v>Medical Expenses</v>
          </cell>
          <cell r="C128">
            <v>0</v>
          </cell>
          <cell r="D128">
            <v>28317.5</v>
          </cell>
          <cell r="E128">
            <v>0</v>
          </cell>
          <cell r="F128">
            <v>28317.5</v>
          </cell>
        </row>
        <row r="129">
          <cell r="A129">
            <v>422100</v>
          </cell>
          <cell r="B129" t="str">
            <v>Sundry staff expenses</v>
          </cell>
          <cell r="C129">
            <v>0</v>
          </cell>
          <cell r="D129">
            <v>179054.5</v>
          </cell>
          <cell r="E129">
            <v>179054.5</v>
          </cell>
          <cell r="F129">
            <v>0</v>
          </cell>
        </row>
        <row r="130">
          <cell r="A130">
            <v>422110</v>
          </cell>
          <cell r="B130" t="str">
            <v>Private Telephone Expenses</v>
          </cell>
          <cell r="C130">
            <v>0</v>
          </cell>
          <cell r="D130">
            <v>300</v>
          </cell>
          <cell r="E130">
            <v>300</v>
          </cell>
          <cell r="F130">
            <v>0</v>
          </cell>
        </row>
        <row r="131">
          <cell r="A131">
            <v>422120</v>
          </cell>
          <cell r="B131" t="str">
            <v>Rent on Employees Accommodation</v>
          </cell>
          <cell r="C131">
            <v>0</v>
          </cell>
          <cell r="D131">
            <v>7046046.9699999997</v>
          </cell>
          <cell r="E131">
            <v>0</v>
          </cell>
          <cell r="F131">
            <v>7046046.9699999997</v>
          </cell>
        </row>
        <row r="132">
          <cell r="A132">
            <v>422130</v>
          </cell>
          <cell r="B132" t="str">
            <v>Staff Entertainment</v>
          </cell>
          <cell r="C132">
            <v>0</v>
          </cell>
          <cell r="D132">
            <v>24453</v>
          </cell>
          <cell r="E132">
            <v>8500</v>
          </cell>
          <cell r="F132">
            <v>15953</v>
          </cell>
        </row>
        <row r="133">
          <cell r="A133">
            <v>422140</v>
          </cell>
          <cell r="B133" t="str">
            <v>Hotel Expenses</v>
          </cell>
          <cell r="C133">
            <v>0</v>
          </cell>
          <cell r="D133">
            <v>90514.04</v>
          </cell>
          <cell r="E133">
            <v>3340.95</v>
          </cell>
          <cell r="F133">
            <v>87173.09</v>
          </cell>
        </row>
        <row r="134">
          <cell r="A134">
            <v>422150</v>
          </cell>
          <cell r="B134" t="str">
            <v>Expatriate Services</v>
          </cell>
          <cell r="C134">
            <v>0</v>
          </cell>
          <cell r="D134">
            <v>102126</v>
          </cell>
          <cell r="E134">
            <v>3530</v>
          </cell>
          <cell r="F134">
            <v>98596</v>
          </cell>
        </row>
        <row r="135">
          <cell r="A135">
            <v>422160</v>
          </cell>
          <cell r="B135" t="str">
            <v>Training courses</v>
          </cell>
          <cell r="C135">
            <v>0</v>
          </cell>
          <cell r="D135">
            <v>462642.75</v>
          </cell>
          <cell r="E135">
            <v>61815</v>
          </cell>
          <cell r="F135">
            <v>400827.75</v>
          </cell>
        </row>
        <row r="136">
          <cell r="A136">
            <v>422170</v>
          </cell>
          <cell r="B136" t="str">
            <v>Staff Training expenses</v>
          </cell>
          <cell r="C136">
            <v>0</v>
          </cell>
          <cell r="D136">
            <v>36315</v>
          </cell>
          <cell r="E136">
            <v>36315</v>
          </cell>
          <cell r="F136">
            <v>0</v>
          </cell>
        </row>
        <row r="137">
          <cell r="A137">
            <v>422180</v>
          </cell>
          <cell r="B137" t="str">
            <v>Academic Grants &amp; Scholarships</v>
          </cell>
          <cell r="C137">
            <v>0</v>
          </cell>
          <cell r="D137">
            <v>406750.45</v>
          </cell>
          <cell r="E137">
            <v>0</v>
          </cell>
          <cell r="F137">
            <v>406750.45</v>
          </cell>
        </row>
        <row r="138">
          <cell r="A138">
            <v>422190</v>
          </cell>
          <cell r="B138" t="str">
            <v>Man Power Agency Cost</v>
          </cell>
          <cell r="C138">
            <v>0</v>
          </cell>
          <cell r="D138">
            <v>19869.650000000001</v>
          </cell>
          <cell r="E138">
            <v>0</v>
          </cell>
          <cell r="F138">
            <v>19869.650000000001</v>
          </cell>
        </row>
        <row r="139">
          <cell r="A139">
            <v>424010</v>
          </cell>
          <cell r="B139" t="str">
            <v>Electricity Charges</v>
          </cell>
          <cell r="C139">
            <v>0</v>
          </cell>
          <cell r="D139">
            <v>2216.25</v>
          </cell>
          <cell r="E139">
            <v>0</v>
          </cell>
          <cell r="F139">
            <v>2216.25</v>
          </cell>
        </row>
        <row r="140">
          <cell r="A140">
            <v>424020</v>
          </cell>
          <cell r="B140" t="str">
            <v>Water Charges</v>
          </cell>
          <cell r="C140">
            <v>0</v>
          </cell>
          <cell r="D140">
            <v>8240.5</v>
          </cell>
          <cell r="E140">
            <v>8240.5</v>
          </cell>
          <cell r="F140">
            <v>0</v>
          </cell>
        </row>
        <row r="141">
          <cell r="A141">
            <v>424030</v>
          </cell>
          <cell r="B141" t="str">
            <v>Maintenance of non-process Buil</v>
          </cell>
          <cell r="C141">
            <v>0</v>
          </cell>
          <cell r="D141">
            <v>275722</v>
          </cell>
          <cell r="E141">
            <v>38230</v>
          </cell>
          <cell r="F141">
            <v>237492</v>
          </cell>
        </row>
        <row r="142">
          <cell r="A142">
            <v>424040</v>
          </cell>
          <cell r="B142" t="str">
            <v>Maintenance of Office Furn &amp; Eq</v>
          </cell>
          <cell r="C142">
            <v>0</v>
          </cell>
          <cell r="D142">
            <v>18432</v>
          </cell>
          <cell r="E142">
            <v>0</v>
          </cell>
          <cell r="F142">
            <v>18432</v>
          </cell>
        </row>
        <row r="143">
          <cell r="A143">
            <v>424041</v>
          </cell>
          <cell r="B143" t="str">
            <v>Office Rent</v>
          </cell>
          <cell r="C143">
            <v>0</v>
          </cell>
          <cell r="D143">
            <v>2142046.02</v>
          </cell>
          <cell r="E143">
            <v>0</v>
          </cell>
          <cell r="F143">
            <v>2142046.02</v>
          </cell>
        </row>
        <row r="144">
          <cell r="A144">
            <v>424050</v>
          </cell>
          <cell r="B144" t="str">
            <v>Computer Maintenance Costs</v>
          </cell>
          <cell r="C144">
            <v>0</v>
          </cell>
          <cell r="D144">
            <v>358660.17</v>
          </cell>
          <cell r="E144">
            <v>12333</v>
          </cell>
          <cell r="F144">
            <v>346327.17</v>
          </cell>
        </row>
        <row r="145">
          <cell r="A145">
            <v>424060</v>
          </cell>
          <cell r="B145" t="str">
            <v>Stationery</v>
          </cell>
          <cell r="C145">
            <v>0</v>
          </cell>
          <cell r="D145">
            <v>171533.97</v>
          </cell>
          <cell r="E145">
            <v>7205.53</v>
          </cell>
          <cell r="F145">
            <v>164328.44</v>
          </cell>
        </row>
        <row r="146">
          <cell r="A146">
            <v>424070</v>
          </cell>
          <cell r="B146" t="str">
            <v>Computer Stationery</v>
          </cell>
          <cell r="C146">
            <v>0</v>
          </cell>
          <cell r="D146">
            <v>51266.400000000001</v>
          </cell>
          <cell r="E146">
            <v>1500</v>
          </cell>
          <cell r="F146">
            <v>49766.400000000001</v>
          </cell>
        </row>
        <row r="147">
          <cell r="A147">
            <v>424080</v>
          </cell>
          <cell r="B147" t="str">
            <v>Books, Periodicals &amp; Journals</v>
          </cell>
          <cell r="C147">
            <v>0</v>
          </cell>
          <cell r="D147">
            <v>5581.07</v>
          </cell>
          <cell r="E147">
            <v>0</v>
          </cell>
          <cell r="F147">
            <v>5581.07</v>
          </cell>
        </row>
        <row r="148">
          <cell r="A148">
            <v>424090</v>
          </cell>
          <cell r="B148" t="str">
            <v>Postage</v>
          </cell>
          <cell r="C148">
            <v>0</v>
          </cell>
          <cell r="D148">
            <v>3278.5</v>
          </cell>
          <cell r="E148">
            <v>0</v>
          </cell>
          <cell r="F148">
            <v>3278.5</v>
          </cell>
        </row>
        <row r="149">
          <cell r="A149">
            <v>424100</v>
          </cell>
          <cell r="B149" t="str">
            <v>Telex &amp; Cable</v>
          </cell>
          <cell r="C149">
            <v>0</v>
          </cell>
          <cell r="D149">
            <v>1000</v>
          </cell>
          <cell r="E149">
            <v>1000</v>
          </cell>
          <cell r="F149">
            <v>0</v>
          </cell>
        </row>
        <row r="150">
          <cell r="A150">
            <v>424110</v>
          </cell>
          <cell r="B150" t="str">
            <v>Official Telephone Expenses</v>
          </cell>
          <cell r="C150">
            <v>0</v>
          </cell>
          <cell r="D150">
            <v>666870.09</v>
          </cell>
          <cell r="E150">
            <v>13507.32</v>
          </cell>
          <cell r="F150">
            <v>653362.77</v>
          </cell>
        </row>
        <row r="151">
          <cell r="A151">
            <v>424120</v>
          </cell>
          <cell r="B151" t="str">
            <v>Mobile Phone Expenses</v>
          </cell>
          <cell r="C151">
            <v>0</v>
          </cell>
          <cell r="D151">
            <v>27008.99</v>
          </cell>
          <cell r="E151">
            <v>0</v>
          </cell>
          <cell r="F151">
            <v>27008.99</v>
          </cell>
        </row>
        <row r="152">
          <cell r="A152">
            <v>424130</v>
          </cell>
          <cell r="B152" t="str">
            <v>Cleaning Expenses</v>
          </cell>
          <cell r="C152">
            <v>0</v>
          </cell>
          <cell r="D152">
            <v>65680</v>
          </cell>
          <cell r="E152">
            <v>13985</v>
          </cell>
          <cell r="F152">
            <v>51695</v>
          </cell>
        </row>
        <row r="153">
          <cell r="A153">
            <v>424140</v>
          </cell>
          <cell r="B153" t="str">
            <v>Other Minor Maintenance Costs</v>
          </cell>
          <cell r="C153">
            <v>0</v>
          </cell>
          <cell r="D153">
            <v>37140</v>
          </cell>
          <cell r="E153">
            <v>9580</v>
          </cell>
          <cell r="F153">
            <v>27560</v>
          </cell>
        </row>
        <row r="154">
          <cell r="A154">
            <v>424150</v>
          </cell>
          <cell r="B154" t="str">
            <v>Sundry Expenses</v>
          </cell>
          <cell r="C154">
            <v>0</v>
          </cell>
          <cell r="D154">
            <v>278218.25</v>
          </cell>
          <cell r="E154">
            <v>94940</v>
          </cell>
          <cell r="F154">
            <v>183278.25</v>
          </cell>
        </row>
        <row r="155">
          <cell r="A155">
            <v>425010</v>
          </cell>
          <cell r="B155" t="str">
            <v>Fuel for vehicles</v>
          </cell>
          <cell r="C155">
            <v>0</v>
          </cell>
          <cell r="D155">
            <v>142126.70000000001</v>
          </cell>
          <cell r="E155">
            <v>4121.5600000000004</v>
          </cell>
          <cell r="F155">
            <v>138005.14000000001</v>
          </cell>
        </row>
        <row r="156">
          <cell r="A156">
            <v>425020</v>
          </cell>
          <cell r="B156" t="str">
            <v>Service &amp; Repair</v>
          </cell>
          <cell r="C156">
            <v>0</v>
          </cell>
          <cell r="D156">
            <v>27068.29</v>
          </cell>
          <cell r="E156">
            <v>0</v>
          </cell>
          <cell r="F156">
            <v>27068.29</v>
          </cell>
        </row>
        <row r="157">
          <cell r="A157">
            <v>426110</v>
          </cell>
          <cell r="B157" t="str">
            <v>Audit Fees</v>
          </cell>
          <cell r="C157">
            <v>0</v>
          </cell>
          <cell r="D157">
            <v>27000</v>
          </cell>
          <cell r="E157">
            <v>27000</v>
          </cell>
          <cell r="F157">
            <v>0</v>
          </cell>
        </row>
        <row r="158">
          <cell r="A158">
            <v>426120</v>
          </cell>
          <cell r="B158" t="str">
            <v>Accounting Fees</v>
          </cell>
          <cell r="C158">
            <v>0</v>
          </cell>
          <cell r="D158">
            <v>375000</v>
          </cell>
          <cell r="E158">
            <v>375000</v>
          </cell>
          <cell r="F158">
            <v>0</v>
          </cell>
        </row>
        <row r="159">
          <cell r="A159">
            <v>426130</v>
          </cell>
          <cell r="B159" t="str">
            <v>Legal Fees  Local</v>
          </cell>
          <cell r="C159">
            <v>0</v>
          </cell>
          <cell r="D159">
            <v>125000</v>
          </cell>
          <cell r="E159">
            <v>0</v>
          </cell>
          <cell r="F159">
            <v>125000</v>
          </cell>
        </row>
        <row r="160">
          <cell r="A160">
            <v>426140</v>
          </cell>
          <cell r="B160" t="str">
            <v>Legal Fees  International</v>
          </cell>
          <cell r="C160">
            <v>0</v>
          </cell>
          <cell r="D160">
            <v>608941.89</v>
          </cell>
          <cell r="E160">
            <v>0</v>
          </cell>
          <cell r="F160">
            <v>608941.89</v>
          </cell>
        </row>
        <row r="161">
          <cell r="A161">
            <v>426150</v>
          </cell>
          <cell r="B161" t="str">
            <v>Technical Advice  Local</v>
          </cell>
          <cell r="C161">
            <v>0</v>
          </cell>
          <cell r="D161">
            <v>375928.3</v>
          </cell>
          <cell r="E161">
            <v>375928.3</v>
          </cell>
          <cell r="F161">
            <v>0</v>
          </cell>
        </row>
        <row r="162">
          <cell r="A162">
            <v>426160</v>
          </cell>
          <cell r="B162" t="str">
            <v>Technical Advice  International</v>
          </cell>
          <cell r="C162">
            <v>0</v>
          </cell>
          <cell r="D162">
            <v>4526646.5599999996</v>
          </cell>
          <cell r="E162">
            <v>418579.53</v>
          </cell>
          <cell r="F162">
            <v>4108067.03</v>
          </cell>
        </row>
        <row r="163">
          <cell r="A163">
            <v>426180</v>
          </cell>
          <cell r="B163" t="str">
            <v>Financial Advice  International</v>
          </cell>
          <cell r="C163">
            <v>0</v>
          </cell>
          <cell r="D163">
            <v>201072.4</v>
          </cell>
          <cell r="E163">
            <v>0</v>
          </cell>
          <cell r="F163">
            <v>201072.4</v>
          </cell>
        </row>
        <row r="164">
          <cell r="A164">
            <v>426190</v>
          </cell>
          <cell r="B164" t="str">
            <v>Management Consultancy Fees</v>
          </cell>
          <cell r="C164">
            <v>0</v>
          </cell>
          <cell r="D164">
            <v>5781753.2300000004</v>
          </cell>
          <cell r="E164">
            <v>3566628.5</v>
          </cell>
          <cell r="F164">
            <v>2215124.73</v>
          </cell>
        </row>
        <row r="165">
          <cell r="A165">
            <v>427010</v>
          </cell>
          <cell r="B165" t="str">
            <v>Works Services Insurance</v>
          </cell>
          <cell r="C165">
            <v>0</v>
          </cell>
          <cell r="D165">
            <v>273911</v>
          </cell>
          <cell r="E165">
            <v>273911</v>
          </cell>
          <cell r="F165">
            <v>0</v>
          </cell>
        </row>
        <row r="166">
          <cell r="A166">
            <v>427020</v>
          </cell>
          <cell r="B166" t="str">
            <v>Fire &amp; Perils Insurance</v>
          </cell>
          <cell r="C166">
            <v>0</v>
          </cell>
          <cell r="D166">
            <v>880000</v>
          </cell>
          <cell r="E166">
            <v>880000</v>
          </cell>
          <cell r="F166">
            <v>0</v>
          </cell>
        </row>
        <row r="167">
          <cell r="A167">
            <v>427025</v>
          </cell>
          <cell r="B167" t="str">
            <v>Medical Insurance</v>
          </cell>
          <cell r="C167">
            <v>0</v>
          </cell>
          <cell r="D167">
            <v>290028.21000000002</v>
          </cell>
          <cell r="E167">
            <v>23353.02</v>
          </cell>
          <cell r="F167">
            <v>266675.19</v>
          </cell>
        </row>
        <row r="168">
          <cell r="A168">
            <v>427030</v>
          </cell>
          <cell r="B168" t="str">
            <v>Other Insurances</v>
          </cell>
          <cell r="C168">
            <v>0</v>
          </cell>
          <cell r="D168">
            <v>55693</v>
          </cell>
          <cell r="E168">
            <v>55693</v>
          </cell>
          <cell r="F168">
            <v>0</v>
          </cell>
        </row>
        <row r="169">
          <cell r="A169">
            <v>428020</v>
          </cell>
          <cell r="B169" t="str">
            <v>Dep  Computer Equipment</v>
          </cell>
          <cell r="C169">
            <v>0</v>
          </cell>
          <cell r="D169">
            <v>76</v>
          </cell>
          <cell r="E169">
            <v>76</v>
          </cell>
          <cell r="F169">
            <v>0</v>
          </cell>
        </row>
        <row r="170">
          <cell r="A170">
            <v>428090</v>
          </cell>
          <cell r="B170" t="str">
            <v>Advertising Costs &amp; Sponsorship</v>
          </cell>
          <cell r="C170">
            <v>0</v>
          </cell>
          <cell r="D170">
            <v>266110</v>
          </cell>
          <cell r="E170">
            <v>0</v>
          </cell>
          <cell r="F170">
            <v>266110</v>
          </cell>
        </row>
        <row r="171">
          <cell r="A171">
            <v>428095</v>
          </cell>
          <cell r="B171" t="str">
            <v>License Fees</v>
          </cell>
          <cell r="C171">
            <v>0</v>
          </cell>
          <cell r="D171">
            <v>346327.17</v>
          </cell>
          <cell r="E171">
            <v>346327.17</v>
          </cell>
          <cell r="F171">
            <v>0</v>
          </cell>
        </row>
        <row r="172">
          <cell r="A172">
            <v>428100</v>
          </cell>
          <cell r="B172" t="str">
            <v>Hospitality</v>
          </cell>
          <cell r="C172">
            <v>0</v>
          </cell>
          <cell r="D172">
            <v>82231.3</v>
          </cell>
          <cell r="E172">
            <v>0</v>
          </cell>
          <cell r="F172">
            <v>82231.3</v>
          </cell>
        </row>
        <row r="173">
          <cell r="A173">
            <v>428140</v>
          </cell>
          <cell r="B173" t="str">
            <v>Profit/Loss on Foreign Exchange</v>
          </cell>
          <cell r="C173">
            <v>0</v>
          </cell>
          <cell r="D173">
            <v>1392457342.72</v>
          </cell>
          <cell r="E173">
            <v>1391525077.5899999</v>
          </cell>
          <cell r="F173">
            <v>932265.13</v>
          </cell>
        </row>
        <row r="174">
          <cell r="A174">
            <v>428170</v>
          </cell>
          <cell r="B174" t="str">
            <v>Miscellaneous Expenses</v>
          </cell>
          <cell r="C174">
            <v>0</v>
          </cell>
          <cell r="D174">
            <v>2879</v>
          </cell>
          <cell r="E174">
            <v>0</v>
          </cell>
          <cell r="F174">
            <v>2879</v>
          </cell>
        </row>
        <row r="175">
          <cell r="A175">
            <v>428200</v>
          </cell>
          <cell r="B175" t="str">
            <v>Bank charges</v>
          </cell>
          <cell r="C175">
            <v>0</v>
          </cell>
          <cell r="D175">
            <v>4733.1000000000004</v>
          </cell>
          <cell r="E175">
            <v>0</v>
          </cell>
          <cell r="F175">
            <v>4733.1000000000004</v>
          </cell>
        </row>
        <row r="176">
          <cell r="A176">
            <v>428220</v>
          </cell>
          <cell r="B176" t="str">
            <v>Conference Fees</v>
          </cell>
          <cell r="C176">
            <v>0</v>
          </cell>
          <cell r="D176">
            <v>282271.40000000002</v>
          </cell>
          <cell r="E176">
            <v>1652.85</v>
          </cell>
          <cell r="F176">
            <v>280618.55</v>
          </cell>
        </row>
        <row r="177">
          <cell r="A177">
            <v>611020</v>
          </cell>
          <cell r="B177" t="str">
            <v>Insurance Claims</v>
          </cell>
          <cell r="C177">
            <v>0</v>
          </cell>
          <cell r="D177">
            <v>1571086</v>
          </cell>
          <cell r="E177">
            <v>2165277</v>
          </cell>
          <cell r="F177">
            <v>-594191</v>
          </cell>
        </row>
        <row r="178">
          <cell r="A178">
            <v>611040</v>
          </cell>
          <cell r="B178" t="str">
            <v>Refunds received</v>
          </cell>
          <cell r="C178">
            <v>0</v>
          </cell>
          <cell r="D178">
            <v>0</v>
          </cell>
          <cell r="E178">
            <v>9.08</v>
          </cell>
          <cell r="F178">
            <v>-9.08</v>
          </cell>
        </row>
        <row r="179">
          <cell r="A179">
            <v>611050</v>
          </cell>
          <cell r="B179" t="str">
            <v>Miscellaneous Income</v>
          </cell>
          <cell r="C179">
            <v>0</v>
          </cell>
          <cell r="D179">
            <v>35400</v>
          </cell>
          <cell r="E179">
            <v>117080</v>
          </cell>
          <cell r="F179">
            <v>-81680</v>
          </cell>
        </row>
        <row r="180">
          <cell r="A180">
            <v>611070</v>
          </cell>
          <cell r="B180" t="str">
            <v>Penalties from suppliers</v>
          </cell>
          <cell r="C180">
            <v>0</v>
          </cell>
          <cell r="D180">
            <v>0</v>
          </cell>
          <cell r="E180">
            <v>3342.25</v>
          </cell>
          <cell r="F180">
            <v>-3342.25</v>
          </cell>
        </row>
        <row r="181">
          <cell r="A181">
            <v>611080</v>
          </cell>
          <cell r="B181" t="str">
            <v>Penalties From Contractor</v>
          </cell>
          <cell r="C181">
            <v>0</v>
          </cell>
          <cell r="D181">
            <v>0</v>
          </cell>
          <cell r="E181">
            <v>78400</v>
          </cell>
          <cell r="F181">
            <v>-78400</v>
          </cell>
        </row>
        <row r="182">
          <cell r="A182">
            <v>612010</v>
          </cell>
          <cell r="B182" t="str">
            <v>Interest Received and Receivabl</v>
          </cell>
          <cell r="C182">
            <v>0</v>
          </cell>
          <cell r="D182">
            <v>0</v>
          </cell>
          <cell r="E182">
            <v>15937489.699999999</v>
          </cell>
          <cell r="F182">
            <v>-15937489.699999999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
      <sheetName val="Summary'000"/>
      <sheetName val="Finance (2)"/>
      <sheetName val="By Dept-Summary"/>
      <sheetName val="Cons By Month"/>
      <sheetName val="By Dept"/>
      <sheetName val="Operating"/>
      <sheetName val="Capital"/>
      <sheetName val="2000-2001"/>
      <sheetName val="Cash Budget"/>
      <sheetName val=" "/>
      <sheetName val="Jun2000"/>
      <sheetName val="Adwea"/>
      <sheetName val="Taweelah"/>
      <sheetName val="Bainounah"/>
      <sheetName val="RASCO"/>
      <sheetName val="TB Table"/>
      <sheetName val="Transco"/>
      <sheetName val="Unpc"/>
      <sheetName val="Control_Sheet"/>
      <sheetName val="Finance_(2)"/>
      <sheetName val="By_Dept-Summary"/>
      <sheetName val="Cons_By_Month"/>
      <sheetName val="By_Dept"/>
      <sheetName val="Cash_Budget"/>
      <sheetName val="_"/>
      <sheetName val="TB_Table"/>
      <sheetName val="Link"/>
      <sheetName val="Control_Sheet1"/>
      <sheetName val="Finance_(2)1"/>
      <sheetName val="By_Dept-Summary1"/>
      <sheetName val="Cons_By_Month1"/>
      <sheetName val="By_Dept1"/>
      <sheetName val="Cash_Budget1"/>
      <sheetName val="_1"/>
      <sheetName val="TB_Table1"/>
      <sheetName val="Control_Sheet2"/>
      <sheetName val="Finance_(2)2"/>
      <sheetName val="By_Dept-Summary2"/>
      <sheetName val="Cons_By_Month2"/>
      <sheetName val="By_Dept2"/>
      <sheetName val="Cash_Budget2"/>
      <sheetName val="_2"/>
      <sheetName val="TB_Table2"/>
      <sheetName val="CoIT"/>
      <sheetName val="TD"/>
      <sheetName val="4"/>
      <sheetName val="4.1 Ad'l"/>
      <sheetName val="8"/>
      <sheetName val="8.1 Ad'l"/>
      <sheetName val="AT-1"/>
      <sheetName val="AT-2"/>
      <sheetName val="AT-3"/>
      <sheetName val="AT-4"/>
      <sheetName val="AT-5"/>
      <sheetName val="AT-6"/>
      <sheetName val="TB as TD"/>
      <sheetName val="TB-F"/>
      <sheetName val="TB-D"/>
      <sheetName val="TB-OFA"/>
      <sheetName val="Sheet1"/>
      <sheetName val="TB-DIS"/>
      <sheetName val="DI-S"/>
      <sheetName val="SR"/>
      <sheetName val="TDA"/>
      <sheetName val="DTB"/>
      <sheetName val="4.2 - IO &amp; MRR"/>
      <sheetName val="4_2_-_IO_&amp;_MRR"/>
      <sheetName val="Losses"/>
      <sheetName val="2020 TRANSCO"/>
      <sheetName val="2019 TRANSCO"/>
      <sheetName val="2018 TRANSCO"/>
      <sheetName val="AMPC 2018-19-20"/>
      <sheetName val="2018-2019-2020 Billed Units"/>
      <sheetName val="2019 Elc Adj Billed QTY "/>
      <sheetName val="2-EL 2011 2018"/>
      <sheetName val="TPAC Forec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9">
          <cell r="A9" t="str">
            <v>Al Tawe</v>
          </cell>
          <cell r="D9" t="str">
            <v>l Balance</v>
          </cell>
          <cell r="E9" t="str">
            <v>Report Da</v>
          </cell>
          <cell r="F9" t="str">
            <v>te:  02-OCT-2000 13:2</v>
          </cell>
        </row>
        <row r="11">
          <cell r="D11" t="str">
            <v>un-00</v>
          </cell>
          <cell r="E11" t="str">
            <v>Pa</v>
          </cell>
          <cell r="F11" t="str">
            <v>ge:      1  of</v>
          </cell>
        </row>
        <row r="29">
          <cell r="A29" t="str">
            <v>Account</v>
          </cell>
          <cell r="D29" t="str">
            <v>Debits</v>
          </cell>
          <cell r="E29" t="str">
            <v>Credits</v>
          </cell>
          <cell r="F29" t="str">
            <v>Ending Balance</v>
          </cell>
        </row>
        <row r="31">
          <cell r="A31" t="str">
            <v>-------</v>
          </cell>
          <cell r="D31" t="str">
            <v>--------------------</v>
          </cell>
          <cell r="E31" t="str">
            <v>--------------------</v>
          </cell>
          <cell r="F31" t="str">
            <v>--------------------</v>
          </cell>
        </row>
        <row r="33">
          <cell r="A33">
            <v>111010</v>
          </cell>
          <cell r="D33">
            <v>15600</v>
          </cell>
          <cell r="E33">
            <v>15600</v>
          </cell>
          <cell r="F33">
            <v>0</v>
          </cell>
        </row>
        <row r="35">
          <cell r="A35">
            <v>112030</v>
          </cell>
          <cell r="D35">
            <v>70200</v>
          </cell>
          <cell r="E35">
            <v>70200</v>
          </cell>
          <cell r="F35">
            <v>0</v>
          </cell>
        </row>
        <row r="37">
          <cell r="A37">
            <v>113010</v>
          </cell>
          <cell r="D37">
            <v>0</v>
          </cell>
          <cell r="E37">
            <v>0</v>
          </cell>
          <cell r="F37">
            <v>440500</v>
          </cell>
        </row>
        <row r="39">
          <cell r="A39">
            <v>114010</v>
          </cell>
          <cell r="D39">
            <v>0</v>
          </cell>
          <cell r="E39">
            <v>0</v>
          </cell>
          <cell r="F39">
            <v>107061</v>
          </cell>
        </row>
        <row r="41">
          <cell r="A41">
            <v>114050</v>
          </cell>
          <cell r="D41">
            <v>0</v>
          </cell>
          <cell r="E41">
            <v>0</v>
          </cell>
          <cell r="F41">
            <v>20510</v>
          </cell>
        </row>
        <row r="43">
          <cell r="A43">
            <v>115010</v>
          </cell>
          <cell r="D43">
            <v>0</v>
          </cell>
          <cell r="E43">
            <v>0</v>
          </cell>
          <cell r="F43">
            <v>55381</v>
          </cell>
        </row>
        <row r="45">
          <cell r="A45">
            <v>115020</v>
          </cell>
          <cell r="D45">
            <v>0</v>
          </cell>
          <cell r="E45">
            <v>0</v>
          </cell>
          <cell r="F45">
            <v>4850</v>
          </cell>
        </row>
        <row r="47">
          <cell r="A47">
            <v>116010</v>
          </cell>
          <cell r="D47">
            <v>78690911.5</v>
          </cell>
          <cell r="E47">
            <v>0</v>
          </cell>
          <cell r="F47">
            <v>707368385.38999999</v>
          </cell>
        </row>
        <row r="49">
          <cell r="A49">
            <v>153010</v>
          </cell>
          <cell r="D49">
            <v>0</v>
          </cell>
          <cell r="E49">
            <v>0</v>
          </cell>
          <cell r="F49">
            <v>660000</v>
          </cell>
        </row>
        <row r="51">
          <cell r="A51">
            <v>171110</v>
          </cell>
          <cell r="D51">
            <v>1619084.97</v>
          </cell>
          <cell r="E51">
            <v>10560</v>
          </cell>
          <cell r="F51">
            <v>2331151.0499999998</v>
          </cell>
        </row>
        <row r="53">
          <cell r="A53">
            <v>171210</v>
          </cell>
          <cell r="D53">
            <v>789411.6</v>
          </cell>
          <cell r="E53">
            <v>0</v>
          </cell>
          <cell r="F53">
            <v>2149391.4</v>
          </cell>
        </row>
        <row r="55">
          <cell r="A55">
            <v>171230</v>
          </cell>
          <cell r="D55">
            <v>7862064.5999999996</v>
          </cell>
          <cell r="E55">
            <v>0</v>
          </cell>
          <cell r="F55">
            <v>8963567.4000000004</v>
          </cell>
        </row>
        <row r="57">
          <cell r="A57">
            <v>171310</v>
          </cell>
          <cell r="D57">
            <v>3085959.3</v>
          </cell>
          <cell r="E57">
            <v>0</v>
          </cell>
          <cell r="F57">
            <v>4790366.08</v>
          </cell>
        </row>
        <row r="59">
          <cell r="A59">
            <v>171510</v>
          </cell>
          <cell r="D59">
            <v>11956565.630000001</v>
          </cell>
          <cell r="E59">
            <v>48310</v>
          </cell>
          <cell r="F59">
            <v>34877101.369999997</v>
          </cell>
        </row>
        <row r="61">
          <cell r="A61">
            <v>172210</v>
          </cell>
          <cell r="D61">
            <v>910.3</v>
          </cell>
          <cell r="E61">
            <v>910.3</v>
          </cell>
          <cell r="F61">
            <v>2446.0700000000002</v>
          </cell>
        </row>
        <row r="63">
          <cell r="A63">
            <v>172230</v>
          </cell>
          <cell r="D63">
            <v>53735.22</v>
          </cell>
          <cell r="E63">
            <v>22316.62</v>
          </cell>
          <cell r="F63">
            <v>31418.6</v>
          </cell>
        </row>
        <row r="65">
          <cell r="A65">
            <v>172240</v>
          </cell>
          <cell r="D65">
            <v>17210</v>
          </cell>
          <cell r="E65">
            <v>159179.20000000001</v>
          </cell>
          <cell r="F65">
            <v>0</v>
          </cell>
        </row>
        <row r="67">
          <cell r="A67">
            <v>173110</v>
          </cell>
          <cell r="D67">
            <v>1551442.45</v>
          </cell>
          <cell r="E67">
            <v>979928.2</v>
          </cell>
          <cell r="F67">
            <v>646650.68999999994</v>
          </cell>
        </row>
        <row r="69">
          <cell r="A69">
            <v>173120</v>
          </cell>
          <cell r="D69">
            <v>5346512</v>
          </cell>
          <cell r="E69">
            <v>0</v>
          </cell>
          <cell r="F69">
            <v>3561213</v>
          </cell>
        </row>
        <row r="71">
          <cell r="A71">
            <v>173130</v>
          </cell>
          <cell r="D71">
            <v>0</v>
          </cell>
          <cell r="E71">
            <v>6539592.8499999996</v>
          </cell>
          <cell r="F71">
            <v>-69319684.209999993</v>
          </cell>
        </row>
        <row r="73">
          <cell r="A73">
            <v>173140</v>
          </cell>
          <cell r="D73">
            <v>400</v>
          </cell>
          <cell r="E73">
            <v>0</v>
          </cell>
          <cell r="F73">
            <v>16425</v>
          </cell>
        </row>
        <row r="75">
          <cell r="A75">
            <v>173150</v>
          </cell>
          <cell r="D75">
            <v>0</v>
          </cell>
          <cell r="E75">
            <v>0</v>
          </cell>
          <cell r="F75">
            <v>-20842614.530000001</v>
          </cell>
        </row>
        <row r="77">
          <cell r="A77">
            <v>173210</v>
          </cell>
          <cell r="D77">
            <v>0</v>
          </cell>
          <cell r="E77">
            <v>19140</v>
          </cell>
          <cell r="F77">
            <v>0</v>
          </cell>
        </row>
        <row r="79">
          <cell r="A79">
            <v>174110</v>
          </cell>
          <cell r="D79">
            <v>75000</v>
          </cell>
          <cell r="E79">
            <v>0</v>
          </cell>
          <cell r="F79">
            <v>75000</v>
          </cell>
        </row>
        <row r="81">
          <cell r="A81">
            <v>175110</v>
          </cell>
          <cell r="D81">
            <v>17276645.550000001</v>
          </cell>
          <cell r="E81">
            <v>146805433.28</v>
          </cell>
          <cell r="F81">
            <v>-475373337.56</v>
          </cell>
        </row>
        <row r="83">
          <cell r="A83">
            <v>176102</v>
          </cell>
          <cell r="D83">
            <v>29349202.100000001</v>
          </cell>
          <cell r="E83">
            <v>28984469.739999998</v>
          </cell>
          <cell r="F83">
            <v>876129.64</v>
          </cell>
        </row>
        <row r="85">
          <cell r="A85">
            <v>176210</v>
          </cell>
          <cell r="D85">
            <v>0</v>
          </cell>
          <cell r="E85">
            <v>0</v>
          </cell>
          <cell r="F85">
            <v>25000</v>
          </cell>
        </row>
        <row r="87">
          <cell r="A87">
            <v>212010</v>
          </cell>
          <cell r="D87">
            <v>0</v>
          </cell>
          <cell r="E87">
            <v>0</v>
          </cell>
          <cell r="F87">
            <v>-247229860.49000001</v>
          </cell>
        </row>
        <row r="89">
          <cell r="A89">
            <v>251010</v>
          </cell>
          <cell r="D89">
            <v>138798276.50999999</v>
          </cell>
          <cell r="E89">
            <v>130751401.84</v>
          </cell>
          <cell r="F89">
            <v>-41868783.530000001</v>
          </cell>
        </row>
        <row r="91">
          <cell r="A91">
            <v>251020</v>
          </cell>
          <cell r="D91">
            <v>3570618.8</v>
          </cell>
          <cell r="E91">
            <v>5494856.3499999996</v>
          </cell>
          <cell r="F91">
            <v>6875593.7400000002</v>
          </cell>
        </row>
        <row r="93">
          <cell r="A93">
            <v>251030</v>
          </cell>
          <cell r="D93">
            <v>430698.15</v>
          </cell>
          <cell r="E93">
            <v>44617</v>
          </cell>
          <cell r="F93">
            <v>64679129.57</v>
          </cell>
        </row>
        <row r="95">
          <cell r="A95">
            <v>252030</v>
          </cell>
          <cell r="D95">
            <v>0</v>
          </cell>
          <cell r="E95">
            <v>25038</v>
          </cell>
          <cell r="F95">
            <v>-25038</v>
          </cell>
        </row>
        <row r="97">
          <cell r="A97">
            <v>252035</v>
          </cell>
          <cell r="D97">
            <v>53514.55</v>
          </cell>
          <cell r="E97">
            <v>31124.69</v>
          </cell>
          <cell r="F97">
            <v>-5563.48</v>
          </cell>
        </row>
        <row r="99">
          <cell r="A99">
            <v>252040</v>
          </cell>
          <cell r="D99">
            <v>46700</v>
          </cell>
          <cell r="E99">
            <v>0</v>
          </cell>
          <cell r="F99">
            <v>0</v>
          </cell>
        </row>
        <row r="101">
          <cell r="A101">
            <v>252046</v>
          </cell>
          <cell r="D101">
            <v>26142.240000000002</v>
          </cell>
          <cell r="E101">
            <v>26875.24</v>
          </cell>
          <cell r="F101">
            <v>-30918</v>
          </cell>
        </row>
        <row r="103">
          <cell r="A103">
            <v>252050</v>
          </cell>
          <cell r="D103">
            <v>147379.54</v>
          </cell>
          <cell r="E103">
            <v>138388.24</v>
          </cell>
          <cell r="F103">
            <v>-42766.25</v>
          </cell>
        </row>
        <row r="105">
          <cell r="A105">
            <v>252060</v>
          </cell>
          <cell r="D105">
            <v>4167.45</v>
          </cell>
          <cell r="E105">
            <v>8334.9</v>
          </cell>
          <cell r="F105">
            <v>-10815.72</v>
          </cell>
        </row>
        <row r="107">
          <cell r="A107">
            <v>252090</v>
          </cell>
          <cell r="D107">
            <v>3340</v>
          </cell>
          <cell r="E107">
            <v>3340</v>
          </cell>
          <cell r="F107">
            <v>0</v>
          </cell>
        </row>
        <row r="109">
          <cell r="A109">
            <v>253010</v>
          </cell>
          <cell r="D109">
            <v>371042.28</v>
          </cell>
          <cell r="E109">
            <v>0</v>
          </cell>
          <cell r="F109">
            <v>-376851.28</v>
          </cell>
        </row>
        <row r="111">
          <cell r="A111">
            <v>253030</v>
          </cell>
          <cell r="D111">
            <v>45091.95</v>
          </cell>
          <cell r="E111">
            <v>6815</v>
          </cell>
          <cell r="F111">
            <v>-2359642.71</v>
          </cell>
        </row>
        <row r="113">
          <cell r="A113">
            <v>413010</v>
          </cell>
          <cell r="D113">
            <v>8703357.0299999993</v>
          </cell>
          <cell r="E113">
            <v>51798.78</v>
          </cell>
          <cell r="F113">
            <v>8651558.25</v>
          </cell>
        </row>
        <row r="115">
          <cell r="A115">
            <v>415010</v>
          </cell>
          <cell r="D115">
            <v>1740539.41</v>
          </cell>
          <cell r="E115">
            <v>7881.37</v>
          </cell>
          <cell r="F115">
            <v>1732658.04</v>
          </cell>
        </row>
        <row r="117">
          <cell r="A117" t="str">
            <v>_x000C_</v>
          </cell>
        </row>
        <row r="125">
          <cell r="A125" t="str">
            <v>Al Tawe</v>
          </cell>
          <cell r="D125" t="str">
            <v>l Balance</v>
          </cell>
          <cell r="E125" t="str">
            <v>Report Da</v>
          </cell>
          <cell r="F125" t="str">
            <v>te:  02-OCT-2000 13:2</v>
          </cell>
        </row>
        <row r="127">
          <cell r="D127" t="str">
            <v>un-00</v>
          </cell>
          <cell r="E127" t="str">
            <v>Pa</v>
          </cell>
          <cell r="F127" t="str">
            <v>ge:      2  of</v>
          </cell>
        </row>
        <row r="145">
          <cell r="A145" t="str">
            <v>Account</v>
          </cell>
          <cell r="D145" t="str">
            <v>Debits</v>
          </cell>
          <cell r="E145" t="str">
            <v>Credits</v>
          </cell>
          <cell r="F145" t="str">
            <v>Ending Balance</v>
          </cell>
        </row>
        <row r="147">
          <cell r="A147" t="str">
            <v>-------</v>
          </cell>
          <cell r="D147" t="str">
            <v>--------------------</v>
          </cell>
          <cell r="E147" t="str">
            <v>--------------------</v>
          </cell>
          <cell r="F147" t="str">
            <v>--------------------</v>
          </cell>
        </row>
        <row r="149">
          <cell r="A149">
            <v>415020</v>
          </cell>
          <cell r="D149">
            <v>16405.02</v>
          </cell>
          <cell r="E149">
            <v>0</v>
          </cell>
          <cell r="F149">
            <v>16405.02</v>
          </cell>
        </row>
        <row r="151">
          <cell r="A151">
            <v>415030</v>
          </cell>
          <cell r="D151">
            <v>434536.96000000002</v>
          </cell>
          <cell r="E151">
            <v>0</v>
          </cell>
          <cell r="F151">
            <v>434536.96000000002</v>
          </cell>
        </row>
        <row r="153">
          <cell r="A153">
            <v>415040</v>
          </cell>
          <cell r="D153">
            <v>6914</v>
          </cell>
          <cell r="E153">
            <v>1266</v>
          </cell>
          <cell r="F153">
            <v>5648</v>
          </cell>
        </row>
        <row r="155">
          <cell r="A155">
            <v>415045</v>
          </cell>
          <cell r="D155">
            <v>20723.8</v>
          </cell>
          <cell r="E155">
            <v>11843.8</v>
          </cell>
          <cell r="F155">
            <v>8880</v>
          </cell>
        </row>
        <row r="157">
          <cell r="A157">
            <v>415046</v>
          </cell>
          <cell r="D157">
            <v>6500</v>
          </cell>
          <cell r="E157">
            <v>2000</v>
          </cell>
          <cell r="F157">
            <v>4500</v>
          </cell>
        </row>
        <row r="159">
          <cell r="A159">
            <v>415050</v>
          </cell>
          <cell r="D159">
            <v>997490.17</v>
          </cell>
          <cell r="E159">
            <v>20954.900000000001</v>
          </cell>
          <cell r="F159">
            <v>976535.27</v>
          </cell>
        </row>
        <row r="161">
          <cell r="A161">
            <v>415060</v>
          </cell>
          <cell r="D161">
            <v>624481.61</v>
          </cell>
          <cell r="E161">
            <v>4798.28</v>
          </cell>
          <cell r="F161">
            <v>619683.32999999996</v>
          </cell>
        </row>
        <row r="163">
          <cell r="A163">
            <v>415080</v>
          </cell>
          <cell r="D163">
            <v>126580.9</v>
          </cell>
          <cell r="E163">
            <v>0</v>
          </cell>
          <cell r="F163">
            <v>126580.9</v>
          </cell>
        </row>
        <row r="165">
          <cell r="A165">
            <v>415100</v>
          </cell>
          <cell r="D165">
            <v>637087.12</v>
          </cell>
          <cell r="E165">
            <v>302691.28999999998</v>
          </cell>
          <cell r="F165">
            <v>334395.83</v>
          </cell>
        </row>
        <row r="167">
          <cell r="A167">
            <v>415120</v>
          </cell>
          <cell r="D167">
            <v>78000</v>
          </cell>
          <cell r="E167">
            <v>8000</v>
          </cell>
          <cell r="F167">
            <v>70000</v>
          </cell>
        </row>
        <row r="169">
          <cell r="A169">
            <v>415160</v>
          </cell>
          <cell r="D169">
            <v>11229.81</v>
          </cell>
          <cell r="E169">
            <v>2464.6</v>
          </cell>
          <cell r="F169">
            <v>8765.2099999999991</v>
          </cell>
        </row>
        <row r="171">
          <cell r="A171">
            <v>415170</v>
          </cell>
          <cell r="D171">
            <v>297930</v>
          </cell>
          <cell r="E171">
            <v>0</v>
          </cell>
          <cell r="F171">
            <v>297930</v>
          </cell>
        </row>
        <row r="173">
          <cell r="A173">
            <v>415180</v>
          </cell>
          <cell r="D173">
            <v>25038</v>
          </cell>
          <cell r="E173">
            <v>0</v>
          </cell>
          <cell r="F173">
            <v>25038</v>
          </cell>
        </row>
        <row r="175">
          <cell r="A175">
            <v>415200</v>
          </cell>
          <cell r="D175">
            <v>7238.12</v>
          </cell>
          <cell r="E175">
            <v>7238.12</v>
          </cell>
          <cell r="F175">
            <v>0</v>
          </cell>
        </row>
        <row r="177">
          <cell r="A177">
            <v>415210</v>
          </cell>
          <cell r="D177">
            <v>1410595.91</v>
          </cell>
          <cell r="E177">
            <v>4382</v>
          </cell>
          <cell r="F177">
            <v>1406213.91</v>
          </cell>
        </row>
        <row r="179">
          <cell r="A179">
            <v>415220</v>
          </cell>
          <cell r="D179">
            <v>57794.75</v>
          </cell>
          <cell r="E179">
            <v>0</v>
          </cell>
          <cell r="F179">
            <v>57464.75</v>
          </cell>
        </row>
        <row r="181">
          <cell r="A181">
            <v>415260</v>
          </cell>
          <cell r="D181">
            <v>8350</v>
          </cell>
          <cell r="E181">
            <v>2050</v>
          </cell>
          <cell r="F181">
            <v>6300</v>
          </cell>
        </row>
        <row r="183">
          <cell r="A183">
            <v>415270</v>
          </cell>
          <cell r="D183">
            <v>68000</v>
          </cell>
          <cell r="E183">
            <v>0</v>
          </cell>
          <cell r="F183">
            <v>68000</v>
          </cell>
        </row>
        <row r="185">
          <cell r="A185">
            <v>415280</v>
          </cell>
          <cell r="D185">
            <v>8000</v>
          </cell>
          <cell r="E185">
            <v>0</v>
          </cell>
          <cell r="F185">
            <v>8000</v>
          </cell>
        </row>
        <row r="187">
          <cell r="A187">
            <v>415290</v>
          </cell>
          <cell r="D187">
            <v>418955.87</v>
          </cell>
          <cell r="E187">
            <v>14197.7</v>
          </cell>
          <cell r="F187">
            <v>404758.17</v>
          </cell>
        </row>
        <row r="189">
          <cell r="A189">
            <v>415300</v>
          </cell>
          <cell r="D189">
            <v>3000</v>
          </cell>
          <cell r="E189">
            <v>0</v>
          </cell>
          <cell r="F189">
            <v>3000</v>
          </cell>
        </row>
        <row r="191">
          <cell r="A191">
            <v>415310</v>
          </cell>
          <cell r="D191">
            <v>33000</v>
          </cell>
          <cell r="E191">
            <v>0</v>
          </cell>
          <cell r="F191">
            <v>33000</v>
          </cell>
        </row>
        <row r="193">
          <cell r="A193">
            <v>415320</v>
          </cell>
          <cell r="D193">
            <v>76500</v>
          </cell>
          <cell r="E193">
            <v>0</v>
          </cell>
          <cell r="F193">
            <v>76500</v>
          </cell>
        </row>
        <row r="195">
          <cell r="A195">
            <v>415330</v>
          </cell>
          <cell r="D195">
            <v>41000</v>
          </cell>
          <cell r="E195">
            <v>1000</v>
          </cell>
          <cell r="F195">
            <v>40000</v>
          </cell>
        </row>
        <row r="197">
          <cell r="A197">
            <v>415340</v>
          </cell>
          <cell r="D197">
            <v>15483.8</v>
          </cell>
          <cell r="E197">
            <v>0</v>
          </cell>
          <cell r="F197">
            <v>15483.8</v>
          </cell>
        </row>
        <row r="199">
          <cell r="A199">
            <v>415360</v>
          </cell>
          <cell r="D199">
            <v>9000</v>
          </cell>
          <cell r="E199">
            <v>9000</v>
          </cell>
          <cell r="F199">
            <v>0</v>
          </cell>
        </row>
        <row r="201">
          <cell r="A201">
            <v>418020</v>
          </cell>
          <cell r="D201">
            <v>6250</v>
          </cell>
          <cell r="E201">
            <v>0</v>
          </cell>
          <cell r="F201">
            <v>6250</v>
          </cell>
        </row>
        <row r="203">
          <cell r="A203">
            <v>418090</v>
          </cell>
          <cell r="D203">
            <v>22405</v>
          </cell>
          <cell r="E203">
            <v>0</v>
          </cell>
          <cell r="F203">
            <v>22405</v>
          </cell>
        </row>
        <row r="205">
          <cell r="A205">
            <v>418130</v>
          </cell>
          <cell r="D205">
            <v>34860</v>
          </cell>
          <cell r="E205">
            <v>0</v>
          </cell>
          <cell r="F205">
            <v>34860</v>
          </cell>
        </row>
        <row r="207">
          <cell r="A207">
            <v>418140</v>
          </cell>
          <cell r="D207">
            <v>1264730</v>
          </cell>
          <cell r="E207">
            <v>0</v>
          </cell>
          <cell r="F207">
            <v>1264730</v>
          </cell>
        </row>
        <row r="209">
          <cell r="A209">
            <v>418150</v>
          </cell>
          <cell r="D209">
            <v>238847.39</v>
          </cell>
          <cell r="E209">
            <v>0</v>
          </cell>
          <cell r="F209">
            <v>238847.39</v>
          </cell>
        </row>
        <row r="211">
          <cell r="A211">
            <v>418160</v>
          </cell>
          <cell r="D211">
            <v>1085819.57</v>
          </cell>
          <cell r="E211">
            <v>138000</v>
          </cell>
          <cell r="F211">
            <v>947819.57</v>
          </cell>
        </row>
        <row r="213">
          <cell r="A213">
            <v>418170</v>
          </cell>
          <cell r="D213">
            <v>19260</v>
          </cell>
          <cell r="E213">
            <v>19260</v>
          </cell>
          <cell r="F213">
            <v>0</v>
          </cell>
        </row>
        <row r="215">
          <cell r="A215">
            <v>419010</v>
          </cell>
          <cell r="D215">
            <v>6375</v>
          </cell>
          <cell r="E215">
            <v>0</v>
          </cell>
          <cell r="F215">
            <v>6375</v>
          </cell>
        </row>
        <row r="217">
          <cell r="A217">
            <v>419020</v>
          </cell>
          <cell r="D217">
            <v>24196</v>
          </cell>
          <cell r="E217">
            <v>24196</v>
          </cell>
          <cell r="F217">
            <v>0</v>
          </cell>
        </row>
        <row r="219">
          <cell r="A219">
            <v>419030</v>
          </cell>
          <cell r="D219">
            <v>9789.9699999999993</v>
          </cell>
          <cell r="E219">
            <v>0</v>
          </cell>
          <cell r="F219">
            <v>9789.9699999999993</v>
          </cell>
        </row>
        <row r="221">
          <cell r="A221">
            <v>419060</v>
          </cell>
          <cell r="D221">
            <v>3105</v>
          </cell>
          <cell r="E221">
            <v>0</v>
          </cell>
          <cell r="F221">
            <v>3105</v>
          </cell>
        </row>
        <row r="223">
          <cell r="A223">
            <v>422030</v>
          </cell>
          <cell r="D223">
            <v>10950</v>
          </cell>
          <cell r="E223">
            <v>0</v>
          </cell>
          <cell r="F223">
            <v>10950</v>
          </cell>
        </row>
        <row r="225">
          <cell r="A225">
            <v>422050</v>
          </cell>
          <cell r="D225">
            <v>6990</v>
          </cell>
          <cell r="E225">
            <v>0</v>
          </cell>
          <cell r="F225">
            <v>6990</v>
          </cell>
        </row>
        <row r="227">
          <cell r="A227">
            <v>422055</v>
          </cell>
          <cell r="D227">
            <v>5185</v>
          </cell>
          <cell r="E227">
            <v>0</v>
          </cell>
          <cell r="F227">
            <v>5185</v>
          </cell>
        </row>
        <row r="229">
          <cell r="A229">
            <v>422060</v>
          </cell>
          <cell r="D229">
            <v>100</v>
          </cell>
          <cell r="E229">
            <v>0</v>
          </cell>
          <cell r="F229">
            <v>100</v>
          </cell>
        </row>
        <row r="231">
          <cell r="A231">
            <v>422090</v>
          </cell>
          <cell r="D231">
            <v>70338</v>
          </cell>
          <cell r="E231">
            <v>2400</v>
          </cell>
          <cell r="F231">
            <v>67938</v>
          </cell>
        </row>
        <row r="233">
          <cell r="A233" t="str">
            <v>_x000C_</v>
          </cell>
        </row>
        <row r="241">
          <cell r="A241" t="str">
            <v>Al Tawe</v>
          </cell>
          <cell r="D241" t="str">
            <v>l Balance</v>
          </cell>
          <cell r="E241" t="str">
            <v>Report Da</v>
          </cell>
          <cell r="F241" t="str">
            <v>te:  02-OCT-2000 13:2</v>
          </cell>
        </row>
        <row r="243">
          <cell r="D243" t="str">
            <v>un-00</v>
          </cell>
          <cell r="E243" t="str">
            <v>Pa</v>
          </cell>
          <cell r="F243" t="str">
            <v>ge:      3  of</v>
          </cell>
        </row>
        <row r="261">
          <cell r="A261" t="str">
            <v>Account</v>
          </cell>
          <cell r="D261" t="str">
            <v>Debits</v>
          </cell>
          <cell r="E261" t="str">
            <v>Credits</v>
          </cell>
          <cell r="F261" t="str">
            <v>Ending Balance</v>
          </cell>
        </row>
        <row r="263">
          <cell r="A263" t="str">
            <v>-------</v>
          </cell>
          <cell r="D263" t="str">
            <v>--------------------</v>
          </cell>
          <cell r="E263" t="str">
            <v>--------------------</v>
          </cell>
          <cell r="F263" t="str">
            <v>--------------------</v>
          </cell>
        </row>
        <row r="265">
          <cell r="A265">
            <v>422100</v>
          </cell>
          <cell r="D265">
            <v>80</v>
          </cell>
          <cell r="E265">
            <v>80</v>
          </cell>
          <cell r="F265">
            <v>0</v>
          </cell>
        </row>
        <row r="267">
          <cell r="A267">
            <v>422110</v>
          </cell>
          <cell r="D267">
            <v>85</v>
          </cell>
          <cell r="E267">
            <v>85</v>
          </cell>
          <cell r="F267">
            <v>0</v>
          </cell>
        </row>
        <row r="269">
          <cell r="A269">
            <v>422120</v>
          </cell>
          <cell r="D269">
            <v>44617</v>
          </cell>
          <cell r="E269">
            <v>0</v>
          </cell>
          <cell r="F269">
            <v>44617</v>
          </cell>
        </row>
        <row r="271">
          <cell r="A271">
            <v>422130</v>
          </cell>
          <cell r="D271">
            <v>53408.75</v>
          </cell>
          <cell r="E271">
            <v>0</v>
          </cell>
          <cell r="F271">
            <v>53408.75</v>
          </cell>
        </row>
        <row r="273">
          <cell r="A273">
            <v>422140</v>
          </cell>
          <cell r="D273">
            <v>46125.35</v>
          </cell>
          <cell r="E273">
            <v>0</v>
          </cell>
          <cell r="F273">
            <v>46125.35</v>
          </cell>
        </row>
        <row r="275">
          <cell r="A275">
            <v>422150</v>
          </cell>
          <cell r="D275">
            <v>91517.5</v>
          </cell>
          <cell r="E275">
            <v>18600</v>
          </cell>
          <cell r="F275">
            <v>72917.5</v>
          </cell>
        </row>
        <row r="277">
          <cell r="A277">
            <v>422160</v>
          </cell>
          <cell r="D277">
            <v>45118.37</v>
          </cell>
          <cell r="E277">
            <v>0</v>
          </cell>
          <cell r="F277">
            <v>45118.37</v>
          </cell>
        </row>
        <row r="279">
          <cell r="A279">
            <v>422170</v>
          </cell>
          <cell r="D279">
            <v>2650</v>
          </cell>
          <cell r="E279">
            <v>0</v>
          </cell>
          <cell r="F279">
            <v>2650</v>
          </cell>
        </row>
        <row r="281">
          <cell r="A281">
            <v>422180</v>
          </cell>
          <cell r="D281">
            <v>0</v>
          </cell>
          <cell r="E281">
            <v>0</v>
          </cell>
          <cell r="F281">
            <v>330</v>
          </cell>
        </row>
        <row r="283">
          <cell r="A283">
            <v>424030</v>
          </cell>
          <cell r="D283">
            <v>70200</v>
          </cell>
          <cell r="E283">
            <v>0</v>
          </cell>
          <cell r="F283">
            <v>70200</v>
          </cell>
        </row>
        <row r="285">
          <cell r="A285">
            <v>424040</v>
          </cell>
          <cell r="D285">
            <v>8169.1</v>
          </cell>
          <cell r="E285">
            <v>0</v>
          </cell>
          <cell r="F285">
            <v>8169.1</v>
          </cell>
        </row>
        <row r="287">
          <cell r="A287">
            <v>424050</v>
          </cell>
          <cell r="D287">
            <v>1500</v>
          </cell>
          <cell r="E287">
            <v>0</v>
          </cell>
          <cell r="F287">
            <v>1500</v>
          </cell>
        </row>
        <row r="289">
          <cell r="A289">
            <v>424060</v>
          </cell>
          <cell r="D289">
            <v>15121</v>
          </cell>
          <cell r="E289">
            <v>0</v>
          </cell>
          <cell r="F289">
            <v>15121</v>
          </cell>
        </row>
        <row r="291">
          <cell r="A291">
            <v>424070</v>
          </cell>
          <cell r="D291">
            <v>734</v>
          </cell>
          <cell r="E291">
            <v>0</v>
          </cell>
          <cell r="F291">
            <v>734</v>
          </cell>
        </row>
        <row r="293">
          <cell r="A293">
            <v>424080</v>
          </cell>
          <cell r="D293">
            <v>3899.51</v>
          </cell>
          <cell r="E293">
            <v>0</v>
          </cell>
          <cell r="F293">
            <v>3899.51</v>
          </cell>
        </row>
        <row r="295">
          <cell r="A295">
            <v>424090</v>
          </cell>
          <cell r="D295">
            <v>809.5</v>
          </cell>
          <cell r="E295">
            <v>0</v>
          </cell>
          <cell r="F295">
            <v>809.5</v>
          </cell>
        </row>
        <row r="297">
          <cell r="A297">
            <v>424100</v>
          </cell>
          <cell r="D297">
            <v>4018.3</v>
          </cell>
          <cell r="E297">
            <v>4018.3</v>
          </cell>
          <cell r="F297">
            <v>0</v>
          </cell>
        </row>
        <row r="299">
          <cell r="A299">
            <v>424110</v>
          </cell>
          <cell r="D299">
            <v>115709.2</v>
          </cell>
          <cell r="E299">
            <v>22200.74</v>
          </cell>
          <cell r="F299">
            <v>93508.46</v>
          </cell>
        </row>
        <row r="301">
          <cell r="A301">
            <v>424120</v>
          </cell>
          <cell r="D301">
            <v>42123.88</v>
          </cell>
          <cell r="E301">
            <v>5893.87</v>
          </cell>
          <cell r="F301">
            <v>36230.01</v>
          </cell>
        </row>
        <row r="303">
          <cell r="A303">
            <v>424150</v>
          </cell>
          <cell r="D303">
            <v>133532</v>
          </cell>
          <cell r="E303">
            <v>0</v>
          </cell>
          <cell r="F303">
            <v>133532</v>
          </cell>
        </row>
        <row r="305">
          <cell r="A305">
            <v>425010</v>
          </cell>
          <cell r="D305">
            <v>83503.460000000006</v>
          </cell>
          <cell r="E305">
            <v>0</v>
          </cell>
          <cell r="F305">
            <v>83503.460000000006</v>
          </cell>
        </row>
        <row r="307">
          <cell r="A307">
            <v>425020</v>
          </cell>
          <cell r="D307">
            <v>1710</v>
          </cell>
          <cell r="E307">
            <v>280</v>
          </cell>
          <cell r="F307">
            <v>1430</v>
          </cell>
        </row>
        <row r="309">
          <cell r="A309">
            <v>425050</v>
          </cell>
          <cell r="D309">
            <v>188389.5</v>
          </cell>
          <cell r="E309">
            <v>0</v>
          </cell>
          <cell r="F309">
            <v>188389.5</v>
          </cell>
        </row>
        <row r="311">
          <cell r="A311">
            <v>425060</v>
          </cell>
          <cell r="D311">
            <v>1550</v>
          </cell>
          <cell r="E311">
            <v>0</v>
          </cell>
          <cell r="F311">
            <v>1550</v>
          </cell>
        </row>
        <row r="313">
          <cell r="A313">
            <v>425070</v>
          </cell>
          <cell r="D313">
            <v>23</v>
          </cell>
          <cell r="E313">
            <v>0</v>
          </cell>
          <cell r="F313">
            <v>23</v>
          </cell>
        </row>
        <row r="315">
          <cell r="A315">
            <v>428100</v>
          </cell>
          <cell r="D315">
            <v>10361.299999999999</v>
          </cell>
          <cell r="E315">
            <v>0</v>
          </cell>
          <cell r="F315">
            <v>10361.299999999999</v>
          </cell>
        </row>
        <row r="317">
          <cell r="A317">
            <v>428170</v>
          </cell>
          <cell r="D317">
            <v>24950</v>
          </cell>
          <cell r="E317">
            <v>24950</v>
          </cell>
          <cell r="F317">
            <v>0</v>
          </cell>
        </row>
        <row r="319">
          <cell r="A319">
            <v>428200</v>
          </cell>
          <cell r="D319">
            <v>20</v>
          </cell>
          <cell r="E319">
            <v>20</v>
          </cell>
          <cell r="F319">
            <v>0</v>
          </cell>
        </row>
        <row r="321">
          <cell r="A321">
            <v>611050</v>
          </cell>
          <cell r="D321">
            <v>0</v>
          </cell>
          <cell r="E321">
            <v>8367.73</v>
          </cell>
          <cell r="F321">
            <v>-8367.73</v>
          </cell>
        </row>
        <row r="323">
          <cell r="A323">
            <v>612010</v>
          </cell>
          <cell r="D323">
            <v>0</v>
          </cell>
          <cell r="E323">
            <v>34335.69</v>
          </cell>
          <cell r="F323">
            <v>-34335.69</v>
          </cell>
        </row>
        <row r="325">
          <cell r="D325" t="str">
            <v>--------------------</v>
          </cell>
          <cell r="E325" t="str">
            <v>--------------------</v>
          </cell>
          <cell r="F325" t="str">
            <v>--------------------</v>
          </cell>
        </row>
        <row r="327">
          <cell r="D327">
            <v>320940685.62</v>
          </cell>
          <cell r="E327">
            <v>320940685.62</v>
          </cell>
          <cell r="F327">
            <v>0</v>
          </cell>
        </row>
        <row r="329">
          <cell r="A329">
            <v>415120</v>
          </cell>
          <cell r="D329">
            <v>-70000</v>
          </cell>
          <cell r="E329">
            <v>0</v>
          </cell>
          <cell r="F329">
            <v>-70000</v>
          </cell>
        </row>
        <row r="330">
          <cell r="A330">
            <v>174110</v>
          </cell>
          <cell r="D330">
            <v>70000</v>
          </cell>
          <cell r="E330">
            <v>0</v>
          </cell>
          <cell r="F330">
            <v>70000</v>
          </cell>
        </row>
        <row r="331">
          <cell r="A331">
            <v>415120</v>
          </cell>
          <cell r="F331">
            <v>124500</v>
          </cell>
        </row>
        <row r="332">
          <cell r="A332">
            <v>418020</v>
          </cell>
          <cell r="F332">
            <v>-6250</v>
          </cell>
        </row>
        <row r="333">
          <cell r="A333">
            <v>422180</v>
          </cell>
          <cell r="F333">
            <v>-330</v>
          </cell>
        </row>
        <row r="334">
          <cell r="A334">
            <v>419060</v>
          </cell>
          <cell r="F334">
            <v>3211890</v>
          </cell>
        </row>
        <row r="335">
          <cell r="A335">
            <v>419010</v>
          </cell>
          <cell r="F335">
            <v>1920690</v>
          </cell>
        </row>
        <row r="336">
          <cell r="A336">
            <v>419020</v>
          </cell>
          <cell r="F336">
            <v>318136</v>
          </cell>
        </row>
        <row r="337">
          <cell r="A337">
            <v>419030</v>
          </cell>
          <cell r="F337">
            <v>125</v>
          </cell>
        </row>
        <row r="338">
          <cell r="A338">
            <v>418220</v>
          </cell>
          <cell r="F338">
            <v>4662000</v>
          </cell>
        </row>
        <row r="339">
          <cell r="A339">
            <v>422020</v>
          </cell>
          <cell r="F339">
            <v>88566</v>
          </cell>
        </row>
        <row r="340">
          <cell r="A340">
            <v>424060</v>
          </cell>
          <cell r="F340">
            <v>21047</v>
          </cell>
        </row>
        <row r="341">
          <cell r="A341">
            <v>424070</v>
          </cell>
          <cell r="F341">
            <v>20134</v>
          </cell>
        </row>
        <row r="342">
          <cell r="A342">
            <v>424150</v>
          </cell>
          <cell r="F342">
            <v>-120000</v>
          </cell>
        </row>
        <row r="343">
          <cell r="A343">
            <v>428095</v>
          </cell>
          <cell r="F343">
            <v>120000</v>
          </cell>
        </row>
        <row r="344">
          <cell r="A344">
            <v>424150</v>
          </cell>
          <cell r="F344">
            <v>30017</v>
          </cell>
        </row>
        <row r="345">
          <cell r="A345">
            <v>418090</v>
          </cell>
          <cell r="F345">
            <v>734575</v>
          </cell>
        </row>
        <row r="346">
          <cell r="A346">
            <v>425020</v>
          </cell>
          <cell r="F346">
            <v>4022</v>
          </cell>
        </row>
        <row r="347">
          <cell r="A347">
            <v>422060</v>
          </cell>
          <cell r="F347">
            <v>-100</v>
          </cell>
        </row>
        <row r="348">
          <cell r="A348">
            <v>428100</v>
          </cell>
          <cell r="F348">
            <v>150</v>
          </cell>
        </row>
        <row r="349">
          <cell r="A349">
            <v>172230</v>
          </cell>
          <cell r="E349">
            <v>31418.6</v>
          </cell>
        </row>
        <row r="350">
          <cell r="A350">
            <v>172240</v>
          </cell>
          <cell r="D350">
            <v>141969.20000000001</v>
          </cell>
        </row>
        <row r="351">
          <cell r="A351">
            <v>173210</v>
          </cell>
          <cell r="D351">
            <v>19140</v>
          </cell>
        </row>
        <row r="352">
          <cell r="A352">
            <v>175110</v>
          </cell>
          <cell r="D352">
            <v>129528787.73</v>
          </cell>
        </row>
        <row r="353">
          <cell r="A353">
            <v>173110</v>
          </cell>
          <cell r="E353">
            <v>571514</v>
          </cell>
        </row>
        <row r="354">
          <cell r="A354">
            <v>173130</v>
          </cell>
          <cell r="E354">
            <v>-6539592.8499999996</v>
          </cell>
        </row>
        <row r="2645">
          <cell r="A2645">
            <v>176111</v>
          </cell>
        </row>
        <row r="2646">
          <cell r="A2646">
            <v>176112</v>
          </cell>
        </row>
        <row r="2647">
          <cell r="A2647">
            <v>611030</v>
          </cell>
        </row>
        <row r="2648">
          <cell r="A2648">
            <v>110000</v>
          </cell>
        </row>
        <row r="2649">
          <cell r="A2649">
            <v>110009</v>
          </cell>
        </row>
        <row r="2650">
          <cell r="A2650">
            <v>111000</v>
          </cell>
        </row>
        <row r="2651">
          <cell r="A2651">
            <v>111010</v>
          </cell>
        </row>
        <row r="2652">
          <cell r="A2652">
            <v>111020</v>
          </cell>
        </row>
        <row r="2653">
          <cell r="A2653">
            <v>111030</v>
          </cell>
        </row>
        <row r="2654">
          <cell r="A2654">
            <v>111040</v>
          </cell>
        </row>
        <row r="2655">
          <cell r="A2655">
            <v>111041</v>
          </cell>
        </row>
        <row r="2656">
          <cell r="A2656">
            <v>111042</v>
          </cell>
        </row>
        <row r="2657">
          <cell r="A2657">
            <v>111043</v>
          </cell>
        </row>
        <row r="2658">
          <cell r="A2658">
            <v>111044</v>
          </cell>
        </row>
        <row r="2659">
          <cell r="A2659">
            <v>111050</v>
          </cell>
        </row>
        <row r="2660">
          <cell r="A2660">
            <v>111051</v>
          </cell>
        </row>
        <row r="2661">
          <cell r="A2661">
            <v>111052</v>
          </cell>
        </row>
        <row r="2662">
          <cell r="A2662">
            <v>111053</v>
          </cell>
        </row>
        <row r="2663">
          <cell r="A2663">
            <v>111060</v>
          </cell>
        </row>
        <row r="2664">
          <cell r="A2664">
            <v>111070</v>
          </cell>
        </row>
        <row r="2665">
          <cell r="A2665">
            <v>111080</v>
          </cell>
        </row>
        <row r="2666">
          <cell r="A2666">
            <v>111090</v>
          </cell>
        </row>
        <row r="2667">
          <cell r="A2667">
            <v>111100</v>
          </cell>
        </row>
        <row r="2668">
          <cell r="A2668">
            <v>111110</v>
          </cell>
        </row>
        <row r="2669">
          <cell r="A2669">
            <v>111120</v>
          </cell>
        </row>
        <row r="2670">
          <cell r="A2670">
            <v>111130</v>
          </cell>
        </row>
        <row r="2671">
          <cell r="A2671">
            <v>111140</v>
          </cell>
        </row>
        <row r="2672">
          <cell r="A2672">
            <v>111150</v>
          </cell>
        </row>
        <row r="2673">
          <cell r="A2673">
            <v>111160</v>
          </cell>
        </row>
        <row r="2674">
          <cell r="A2674">
            <v>111170</v>
          </cell>
        </row>
        <row r="2675">
          <cell r="A2675">
            <v>111180</v>
          </cell>
        </row>
        <row r="2676">
          <cell r="A2676">
            <v>111190</v>
          </cell>
        </row>
        <row r="2677">
          <cell r="A2677">
            <v>111200</v>
          </cell>
        </row>
        <row r="2678">
          <cell r="A2678">
            <v>111210</v>
          </cell>
        </row>
        <row r="2679">
          <cell r="A2679">
            <v>111400</v>
          </cell>
        </row>
        <row r="2680">
          <cell r="A2680">
            <v>111410</v>
          </cell>
        </row>
        <row r="2681">
          <cell r="A2681">
            <v>111411</v>
          </cell>
        </row>
        <row r="2682">
          <cell r="A2682">
            <v>111412</v>
          </cell>
        </row>
        <row r="2683">
          <cell r="A2683">
            <v>111413</v>
          </cell>
        </row>
        <row r="2684">
          <cell r="A2684">
            <v>111420</v>
          </cell>
        </row>
        <row r="2685">
          <cell r="A2685">
            <v>111421</v>
          </cell>
        </row>
        <row r="2686">
          <cell r="A2686">
            <v>111422</v>
          </cell>
        </row>
        <row r="2687">
          <cell r="A2687">
            <v>111423</v>
          </cell>
        </row>
        <row r="2688">
          <cell r="A2688">
            <v>111430</v>
          </cell>
        </row>
        <row r="2689">
          <cell r="A2689">
            <v>111431</v>
          </cell>
        </row>
        <row r="2690">
          <cell r="A2690">
            <v>111432</v>
          </cell>
        </row>
        <row r="2691">
          <cell r="A2691">
            <v>111433</v>
          </cell>
        </row>
        <row r="2692">
          <cell r="A2692">
            <v>111500</v>
          </cell>
        </row>
        <row r="2693">
          <cell r="A2693">
            <v>111510</v>
          </cell>
        </row>
        <row r="2694">
          <cell r="A2694">
            <v>111511</v>
          </cell>
        </row>
        <row r="2695">
          <cell r="A2695">
            <v>111512</v>
          </cell>
        </row>
        <row r="2696">
          <cell r="A2696">
            <v>111520</v>
          </cell>
        </row>
        <row r="2697">
          <cell r="A2697">
            <v>111521</v>
          </cell>
        </row>
        <row r="2698">
          <cell r="A2698">
            <v>111522</v>
          </cell>
        </row>
        <row r="2699">
          <cell r="A2699">
            <v>111523</v>
          </cell>
        </row>
        <row r="2700">
          <cell r="A2700">
            <v>111524</v>
          </cell>
        </row>
        <row r="2701">
          <cell r="A2701">
            <v>111525</v>
          </cell>
        </row>
        <row r="2702">
          <cell r="A2702">
            <v>111526</v>
          </cell>
        </row>
        <row r="2703">
          <cell r="A2703">
            <v>111600</v>
          </cell>
        </row>
        <row r="2704">
          <cell r="A2704">
            <v>111610</v>
          </cell>
        </row>
        <row r="2705">
          <cell r="A2705">
            <v>111611</v>
          </cell>
        </row>
        <row r="2706">
          <cell r="A2706">
            <v>111612</v>
          </cell>
        </row>
        <row r="2707">
          <cell r="A2707">
            <v>111613</v>
          </cell>
        </row>
        <row r="2708">
          <cell r="A2708">
            <v>111700</v>
          </cell>
        </row>
        <row r="2709">
          <cell r="A2709">
            <v>111710</v>
          </cell>
        </row>
        <row r="2710">
          <cell r="A2710">
            <v>111711</v>
          </cell>
        </row>
        <row r="2711">
          <cell r="A2711">
            <v>111712</v>
          </cell>
        </row>
        <row r="2712">
          <cell r="A2712">
            <v>111713</v>
          </cell>
        </row>
        <row r="2713">
          <cell r="A2713">
            <v>111714</v>
          </cell>
        </row>
        <row r="2714">
          <cell r="A2714">
            <v>111715</v>
          </cell>
        </row>
        <row r="2715">
          <cell r="A2715">
            <v>112000</v>
          </cell>
        </row>
        <row r="2716">
          <cell r="A2716">
            <v>112010</v>
          </cell>
        </row>
        <row r="2717">
          <cell r="A2717">
            <v>112020</v>
          </cell>
        </row>
        <row r="2718">
          <cell r="A2718">
            <v>112030</v>
          </cell>
        </row>
        <row r="2719">
          <cell r="A2719">
            <v>113000</v>
          </cell>
        </row>
        <row r="2720">
          <cell r="A2720">
            <v>113010</v>
          </cell>
        </row>
        <row r="2721">
          <cell r="A2721">
            <v>113020</v>
          </cell>
        </row>
        <row r="2722">
          <cell r="A2722">
            <v>114000</v>
          </cell>
        </row>
        <row r="2723">
          <cell r="A2723">
            <v>114010</v>
          </cell>
        </row>
        <row r="2724">
          <cell r="A2724">
            <v>114020</v>
          </cell>
        </row>
        <row r="2725">
          <cell r="A2725">
            <v>114030</v>
          </cell>
        </row>
        <row r="2726">
          <cell r="A2726">
            <v>114040</v>
          </cell>
        </row>
        <row r="2727">
          <cell r="A2727">
            <v>114050</v>
          </cell>
        </row>
        <row r="2728">
          <cell r="A2728">
            <v>114060</v>
          </cell>
        </row>
        <row r="2729">
          <cell r="A2729">
            <v>115000</v>
          </cell>
        </row>
        <row r="2730">
          <cell r="A2730">
            <v>115010</v>
          </cell>
        </row>
        <row r="2731">
          <cell r="A2731">
            <v>115020</v>
          </cell>
        </row>
        <row r="2732">
          <cell r="A2732">
            <v>116000</v>
          </cell>
        </row>
        <row r="2733">
          <cell r="A2733">
            <v>116010</v>
          </cell>
        </row>
        <row r="2734">
          <cell r="A2734">
            <v>117000</v>
          </cell>
        </row>
        <row r="2735">
          <cell r="A2735">
            <v>117010</v>
          </cell>
        </row>
        <row r="2736">
          <cell r="A2736">
            <v>117500</v>
          </cell>
        </row>
        <row r="2737">
          <cell r="A2737">
            <v>117510</v>
          </cell>
        </row>
        <row r="2738">
          <cell r="A2738">
            <v>117520</v>
          </cell>
        </row>
        <row r="2739">
          <cell r="A2739">
            <v>118000</v>
          </cell>
        </row>
        <row r="2740">
          <cell r="A2740">
            <v>118010</v>
          </cell>
        </row>
        <row r="2741">
          <cell r="A2741">
            <v>118020</v>
          </cell>
        </row>
        <row r="2742">
          <cell r="A2742">
            <v>118030</v>
          </cell>
        </row>
        <row r="2743">
          <cell r="A2743">
            <v>118040</v>
          </cell>
        </row>
        <row r="2744">
          <cell r="A2744">
            <v>118050</v>
          </cell>
        </row>
        <row r="2745">
          <cell r="A2745">
            <v>118060</v>
          </cell>
        </row>
        <row r="2746">
          <cell r="A2746">
            <v>120000</v>
          </cell>
        </row>
        <row r="2747">
          <cell r="A2747">
            <v>121000</v>
          </cell>
        </row>
        <row r="2748">
          <cell r="A2748">
            <v>121010</v>
          </cell>
        </row>
        <row r="2749">
          <cell r="A2749">
            <v>121020</v>
          </cell>
        </row>
        <row r="2750">
          <cell r="A2750">
            <v>130000</v>
          </cell>
        </row>
        <row r="2751">
          <cell r="A2751">
            <v>131000</v>
          </cell>
        </row>
        <row r="2752">
          <cell r="A2752">
            <v>131010</v>
          </cell>
        </row>
        <row r="2753">
          <cell r="A2753">
            <v>131020</v>
          </cell>
        </row>
        <row r="2754">
          <cell r="A2754">
            <v>131030</v>
          </cell>
        </row>
        <row r="2755">
          <cell r="A2755">
            <v>131040</v>
          </cell>
        </row>
        <row r="2756">
          <cell r="A2756">
            <v>131041</v>
          </cell>
        </row>
        <row r="2757">
          <cell r="A2757">
            <v>131042</v>
          </cell>
        </row>
        <row r="2758">
          <cell r="A2758">
            <v>131043</v>
          </cell>
        </row>
        <row r="2759">
          <cell r="A2759">
            <v>131044</v>
          </cell>
        </row>
        <row r="2760">
          <cell r="A2760">
            <v>131050</v>
          </cell>
        </row>
        <row r="2761">
          <cell r="A2761">
            <v>131051</v>
          </cell>
        </row>
        <row r="2762">
          <cell r="A2762">
            <v>131052</v>
          </cell>
        </row>
        <row r="2763">
          <cell r="A2763">
            <v>131053</v>
          </cell>
        </row>
        <row r="2764">
          <cell r="A2764">
            <v>131060</v>
          </cell>
        </row>
        <row r="2765">
          <cell r="A2765">
            <v>131070</v>
          </cell>
        </row>
        <row r="2766">
          <cell r="A2766">
            <v>131080</v>
          </cell>
        </row>
        <row r="2767">
          <cell r="A2767">
            <v>131090</v>
          </cell>
        </row>
        <row r="2768">
          <cell r="A2768">
            <v>131100</v>
          </cell>
        </row>
        <row r="2769">
          <cell r="A2769">
            <v>131110</v>
          </cell>
        </row>
        <row r="2770">
          <cell r="A2770">
            <v>131120</v>
          </cell>
        </row>
        <row r="2771">
          <cell r="A2771">
            <v>131130</v>
          </cell>
        </row>
        <row r="2772">
          <cell r="A2772">
            <v>131140</v>
          </cell>
        </row>
        <row r="2773">
          <cell r="A2773">
            <v>131150</v>
          </cell>
        </row>
        <row r="2774">
          <cell r="A2774">
            <v>131160</v>
          </cell>
        </row>
        <row r="2775">
          <cell r="A2775">
            <v>131170</v>
          </cell>
        </row>
        <row r="2776">
          <cell r="A2776">
            <v>131180</v>
          </cell>
        </row>
        <row r="2777">
          <cell r="A2777">
            <v>131190</v>
          </cell>
        </row>
        <row r="2778">
          <cell r="A2778">
            <v>131200</v>
          </cell>
        </row>
        <row r="2779">
          <cell r="A2779">
            <v>131210</v>
          </cell>
        </row>
        <row r="2780">
          <cell r="A2780">
            <v>131400</v>
          </cell>
        </row>
        <row r="2781">
          <cell r="A2781">
            <v>131410</v>
          </cell>
        </row>
        <row r="2782">
          <cell r="A2782">
            <v>131411</v>
          </cell>
        </row>
        <row r="2783">
          <cell r="A2783">
            <v>131412</v>
          </cell>
        </row>
        <row r="2784">
          <cell r="A2784">
            <v>131413</v>
          </cell>
        </row>
        <row r="2785">
          <cell r="A2785">
            <v>131420</v>
          </cell>
        </row>
        <row r="2786">
          <cell r="A2786">
            <v>131421</v>
          </cell>
        </row>
        <row r="2787">
          <cell r="A2787">
            <v>131422</v>
          </cell>
        </row>
        <row r="2788">
          <cell r="A2788">
            <v>131423</v>
          </cell>
        </row>
        <row r="2789">
          <cell r="A2789">
            <v>131430</v>
          </cell>
        </row>
        <row r="2790">
          <cell r="A2790">
            <v>131431</v>
          </cell>
        </row>
        <row r="2791">
          <cell r="A2791">
            <v>131432</v>
          </cell>
        </row>
        <row r="2792">
          <cell r="A2792">
            <v>131433</v>
          </cell>
        </row>
        <row r="2793">
          <cell r="A2793">
            <v>131500</v>
          </cell>
        </row>
        <row r="2794">
          <cell r="A2794">
            <v>131510</v>
          </cell>
        </row>
        <row r="2795">
          <cell r="A2795">
            <v>131511</v>
          </cell>
        </row>
        <row r="2796">
          <cell r="A2796">
            <v>131512</v>
          </cell>
        </row>
        <row r="2797">
          <cell r="A2797">
            <v>131520</v>
          </cell>
        </row>
        <row r="2798">
          <cell r="A2798">
            <v>131521</v>
          </cell>
        </row>
        <row r="2799">
          <cell r="A2799">
            <v>131522</v>
          </cell>
        </row>
        <row r="2800">
          <cell r="A2800">
            <v>131523</v>
          </cell>
        </row>
        <row r="2801">
          <cell r="A2801">
            <v>131524</v>
          </cell>
        </row>
        <row r="2802">
          <cell r="A2802">
            <v>131525</v>
          </cell>
        </row>
        <row r="2803">
          <cell r="A2803">
            <v>131526</v>
          </cell>
        </row>
        <row r="2804">
          <cell r="A2804">
            <v>131600</v>
          </cell>
        </row>
        <row r="2805">
          <cell r="A2805">
            <v>131610</v>
          </cell>
        </row>
        <row r="2806">
          <cell r="A2806">
            <v>131611</v>
          </cell>
        </row>
        <row r="2807">
          <cell r="A2807">
            <v>131612</v>
          </cell>
        </row>
        <row r="2808">
          <cell r="A2808">
            <v>131613</v>
          </cell>
        </row>
        <row r="2809">
          <cell r="A2809">
            <v>131700</v>
          </cell>
        </row>
        <row r="2810">
          <cell r="A2810">
            <v>131710</v>
          </cell>
        </row>
        <row r="2811">
          <cell r="A2811">
            <v>132000</v>
          </cell>
        </row>
        <row r="2812">
          <cell r="A2812">
            <v>132010</v>
          </cell>
        </row>
        <row r="2813">
          <cell r="A2813">
            <v>132020</v>
          </cell>
        </row>
        <row r="2814">
          <cell r="A2814">
            <v>132030</v>
          </cell>
        </row>
        <row r="2815">
          <cell r="A2815">
            <v>133000</v>
          </cell>
        </row>
        <row r="2816">
          <cell r="A2816">
            <v>133010</v>
          </cell>
        </row>
        <row r="2817">
          <cell r="A2817">
            <v>133020</v>
          </cell>
        </row>
        <row r="2818">
          <cell r="A2818">
            <v>134000</v>
          </cell>
        </row>
        <row r="2819">
          <cell r="A2819">
            <v>134010</v>
          </cell>
        </row>
        <row r="2820">
          <cell r="A2820">
            <v>134020</v>
          </cell>
        </row>
        <row r="2821">
          <cell r="A2821">
            <v>134030</v>
          </cell>
        </row>
        <row r="2822">
          <cell r="A2822">
            <v>134040</v>
          </cell>
        </row>
        <row r="2823">
          <cell r="A2823">
            <v>134050</v>
          </cell>
        </row>
        <row r="2824">
          <cell r="A2824">
            <v>134060</v>
          </cell>
        </row>
        <row r="2825">
          <cell r="A2825">
            <v>135000</v>
          </cell>
        </row>
        <row r="2826">
          <cell r="A2826">
            <v>135010</v>
          </cell>
        </row>
        <row r="2827">
          <cell r="A2827">
            <v>135020</v>
          </cell>
        </row>
        <row r="2828">
          <cell r="A2828">
            <v>136000</v>
          </cell>
        </row>
        <row r="2829">
          <cell r="A2829">
            <v>136010</v>
          </cell>
        </row>
        <row r="2830">
          <cell r="A2830">
            <v>136020</v>
          </cell>
        </row>
        <row r="2831">
          <cell r="A2831">
            <v>136030</v>
          </cell>
        </row>
        <row r="2832">
          <cell r="A2832">
            <v>136040</v>
          </cell>
        </row>
        <row r="2833">
          <cell r="A2833">
            <v>136050</v>
          </cell>
        </row>
        <row r="2834">
          <cell r="A2834">
            <v>136060</v>
          </cell>
        </row>
        <row r="2835">
          <cell r="A2835">
            <v>140000</v>
          </cell>
        </row>
        <row r="2836">
          <cell r="A2836">
            <v>141000</v>
          </cell>
        </row>
        <row r="2837">
          <cell r="A2837">
            <v>141010</v>
          </cell>
        </row>
        <row r="2838">
          <cell r="A2838">
            <v>141020</v>
          </cell>
        </row>
        <row r="2839">
          <cell r="A2839">
            <v>150000</v>
          </cell>
        </row>
        <row r="2840">
          <cell r="A2840">
            <v>151000</v>
          </cell>
        </row>
        <row r="2841">
          <cell r="A2841">
            <v>151010</v>
          </cell>
        </row>
        <row r="2842">
          <cell r="A2842">
            <v>151020</v>
          </cell>
        </row>
        <row r="2843">
          <cell r="A2843">
            <v>152000</v>
          </cell>
        </row>
        <row r="2844">
          <cell r="A2844">
            <v>152010</v>
          </cell>
        </row>
        <row r="2845">
          <cell r="A2845">
            <v>152020</v>
          </cell>
        </row>
        <row r="2846">
          <cell r="A2846">
            <v>152030</v>
          </cell>
        </row>
        <row r="2847">
          <cell r="A2847">
            <v>152040</v>
          </cell>
        </row>
        <row r="2848">
          <cell r="A2848">
            <v>152050</v>
          </cell>
        </row>
        <row r="2849">
          <cell r="A2849">
            <v>152060</v>
          </cell>
        </row>
        <row r="2850">
          <cell r="A2850">
            <v>152070</v>
          </cell>
        </row>
        <row r="2851">
          <cell r="A2851">
            <v>152080</v>
          </cell>
        </row>
        <row r="2852">
          <cell r="A2852">
            <v>152090</v>
          </cell>
        </row>
        <row r="2853">
          <cell r="A2853">
            <v>152100</v>
          </cell>
        </row>
        <row r="2854">
          <cell r="A2854">
            <v>153000</v>
          </cell>
        </row>
        <row r="2855">
          <cell r="A2855">
            <v>153010</v>
          </cell>
        </row>
        <row r="2856">
          <cell r="A2856">
            <v>170000</v>
          </cell>
        </row>
        <row r="2857">
          <cell r="A2857">
            <v>171000</v>
          </cell>
        </row>
        <row r="2858">
          <cell r="A2858">
            <v>171100</v>
          </cell>
        </row>
        <row r="2859">
          <cell r="A2859">
            <v>171110</v>
          </cell>
        </row>
        <row r="2860">
          <cell r="A2860">
            <v>171120</v>
          </cell>
        </row>
        <row r="2861">
          <cell r="A2861">
            <v>171130</v>
          </cell>
        </row>
        <row r="2862">
          <cell r="A2862">
            <v>171140</v>
          </cell>
        </row>
        <row r="2863">
          <cell r="A2863">
            <v>171200</v>
          </cell>
        </row>
        <row r="2864">
          <cell r="A2864">
            <v>171210</v>
          </cell>
        </row>
        <row r="2865">
          <cell r="A2865">
            <v>171220</v>
          </cell>
        </row>
        <row r="2866">
          <cell r="A2866">
            <v>171230</v>
          </cell>
        </row>
        <row r="2867">
          <cell r="A2867">
            <v>171240</v>
          </cell>
        </row>
        <row r="2868">
          <cell r="A2868">
            <v>171250</v>
          </cell>
        </row>
        <row r="2869">
          <cell r="A2869">
            <v>171260</v>
          </cell>
        </row>
        <row r="2870">
          <cell r="A2870">
            <v>171270</v>
          </cell>
        </row>
        <row r="2871">
          <cell r="A2871">
            <v>171300</v>
          </cell>
        </row>
        <row r="2872">
          <cell r="A2872">
            <v>171310</v>
          </cell>
        </row>
        <row r="2873">
          <cell r="A2873">
            <v>171320</v>
          </cell>
        </row>
        <row r="2874">
          <cell r="A2874">
            <v>171330</v>
          </cell>
        </row>
        <row r="2875">
          <cell r="A2875">
            <v>171400</v>
          </cell>
        </row>
        <row r="2876">
          <cell r="A2876">
            <v>171410</v>
          </cell>
        </row>
        <row r="2877">
          <cell r="A2877">
            <v>171411</v>
          </cell>
        </row>
        <row r="2878">
          <cell r="A2878">
            <v>171412</v>
          </cell>
        </row>
        <row r="2879">
          <cell r="A2879">
            <v>171420</v>
          </cell>
        </row>
        <row r="2880">
          <cell r="A2880">
            <v>171421</v>
          </cell>
        </row>
        <row r="2881">
          <cell r="A2881">
            <v>171422</v>
          </cell>
        </row>
        <row r="2882">
          <cell r="A2882">
            <v>171430</v>
          </cell>
        </row>
        <row r="2883">
          <cell r="A2883">
            <v>171431</v>
          </cell>
        </row>
        <row r="2884">
          <cell r="A2884">
            <v>171432</v>
          </cell>
        </row>
        <row r="2885">
          <cell r="A2885">
            <v>171440</v>
          </cell>
        </row>
        <row r="2886">
          <cell r="A2886">
            <v>171441</v>
          </cell>
        </row>
        <row r="2887">
          <cell r="A2887">
            <v>171442</v>
          </cell>
        </row>
        <row r="2888">
          <cell r="A2888">
            <v>171450</v>
          </cell>
        </row>
        <row r="2889">
          <cell r="A2889">
            <v>171451</v>
          </cell>
        </row>
        <row r="2890">
          <cell r="A2890">
            <v>171452</v>
          </cell>
        </row>
        <row r="2891">
          <cell r="A2891">
            <v>171500</v>
          </cell>
        </row>
        <row r="2892">
          <cell r="A2892">
            <v>171510</v>
          </cell>
        </row>
        <row r="2893">
          <cell r="A2893">
            <v>171520</v>
          </cell>
        </row>
        <row r="2894">
          <cell r="A2894">
            <v>171600</v>
          </cell>
        </row>
        <row r="2895">
          <cell r="A2895">
            <v>171610</v>
          </cell>
        </row>
        <row r="2896">
          <cell r="A2896">
            <v>171700</v>
          </cell>
        </row>
        <row r="2897">
          <cell r="A2897">
            <v>171710</v>
          </cell>
        </row>
        <row r="2898">
          <cell r="A2898">
            <v>171711</v>
          </cell>
        </row>
        <row r="2899">
          <cell r="A2899">
            <v>171712</v>
          </cell>
        </row>
        <row r="2900">
          <cell r="A2900">
            <v>171713</v>
          </cell>
        </row>
        <row r="2901">
          <cell r="A2901">
            <v>171714</v>
          </cell>
        </row>
        <row r="2902">
          <cell r="A2902">
            <v>171719</v>
          </cell>
        </row>
        <row r="2903">
          <cell r="A2903">
            <v>171720</v>
          </cell>
        </row>
        <row r="2904">
          <cell r="A2904">
            <v>171721</v>
          </cell>
        </row>
        <row r="2905">
          <cell r="A2905">
            <v>171722</v>
          </cell>
        </row>
        <row r="2906">
          <cell r="A2906">
            <v>171723</v>
          </cell>
        </row>
        <row r="2907">
          <cell r="A2907">
            <v>171724</v>
          </cell>
        </row>
        <row r="2908">
          <cell r="A2908">
            <v>171729</v>
          </cell>
        </row>
        <row r="2909">
          <cell r="A2909">
            <v>172000</v>
          </cell>
        </row>
        <row r="2910">
          <cell r="A2910">
            <v>172100</v>
          </cell>
        </row>
        <row r="2911">
          <cell r="A2911">
            <v>172110</v>
          </cell>
        </row>
        <row r="2912">
          <cell r="A2912">
            <v>172120</v>
          </cell>
        </row>
        <row r="2913">
          <cell r="A2913">
            <v>172130</v>
          </cell>
        </row>
        <row r="2914">
          <cell r="A2914">
            <v>172140</v>
          </cell>
        </row>
        <row r="2915">
          <cell r="A2915">
            <v>172150</v>
          </cell>
        </row>
        <row r="2916">
          <cell r="A2916">
            <v>172160</v>
          </cell>
        </row>
        <row r="2917">
          <cell r="A2917">
            <v>172200</v>
          </cell>
        </row>
        <row r="2918">
          <cell r="A2918">
            <v>172210</v>
          </cell>
        </row>
        <row r="2919">
          <cell r="A2919">
            <v>172220</v>
          </cell>
        </row>
        <row r="2920">
          <cell r="A2920">
            <v>172230</v>
          </cell>
        </row>
        <row r="2921">
          <cell r="A2921">
            <v>172240</v>
          </cell>
        </row>
        <row r="2922">
          <cell r="A2922">
            <v>172250</v>
          </cell>
        </row>
        <row r="2923">
          <cell r="A2923">
            <v>173000</v>
          </cell>
        </row>
        <row r="2924">
          <cell r="A2924">
            <v>173100</v>
          </cell>
        </row>
        <row r="2925">
          <cell r="A2925">
            <v>173110</v>
          </cell>
        </row>
        <row r="2926">
          <cell r="A2926">
            <v>173115</v>
          </cell>
        </row>
        <row r="2927">
          <cell r="A2927">
            <v>173120</v>
          </cell>
        </row>
        <row r="2928">
          <cell r="A2928">
            <v>173130</v>
          </cell>
        </row>
        <row r="2929">
          <cell r="A2929">
            <v>173140</v>
          </cell>
        </row>
        <row r="2930">
          <cell r="A2930">
            <v>173150</v>
          </cell>
        </row>
        <row r="2931">
          <cell r="A2931">
            <v>173160</v>
          </cell>
        </row>
        <row r="2932">
          <cell r="A2932">
            <v>173200</v>
          </cell>
        </row>
        <row r="2933">
          <cell r="A2933">
            <v>173210</v>
          </cell>
        </row>
        <row r="2934">
          <cell r="A2934">
            <v>174000</v>
          </cell>
        </row>
        <row r="2935">
          <cell r="A2935">
            <v>174100</v>
          </cell>
        </row>
        <row r="2936">
          <cell r="A2936">
            <v>174110</v>
          </cell>
        </row>
        <row r="2937">
          <cell r="A2937">
            <v>174120</v>
          </cell>
        </row>
        <row r="2938">
          <cell r="A2938">
            <v>174130</v>
          </cell>
        </row>
        <row r="2939">
          <cell r="A2939">
            <v>175000</v>
          </cell>
        </row>
        <row r="2940">
          <cell r="A2940">
            <v>175100</v>
          </cell>
        </row>
        <row r="2941">
          <cell r="A2941">
            <v>175110</v>
          </cell>
        </row>
        <row r="2942">
          <cell r="A2942">
            <v>176000</v>
          </cell>
        </row>
        <row r="2943">
          <cell r="A2943">
            <v>176100</v>
          </cell>
        </row>
        <row r="2944">
          <cell r="A2944">
            <v>176101</v>
          </cell>
        </row>
        <row r="2945">
          <cell r="A2945">
            <v>176102</v>
          </cell>
        </row>
        <row r="2946">
          <cell r="A2946">
            <v>176103</v>
          </cell>
        </row>
        <row r="2947">
          <cell r="A2947">
            <v>176104</v>
          </cell>
        </row>
        <row r="2948">
          <cell r="A2948">
            <v>176105</v>
          </cell>
        </row>
        <row r="2949">
          <cell r="A2949">
            <v>176121</v>
          </cell>
        </row>
        <row r="2950">
          <cell r="A2950">
            <v>176122</v>
          </cell>
        </row>
        <row r="2951">
          <cell r="A2951">
            <v>176130</v>
          </cell>
        </row>
        <row r="2952">
          <cell r="A2952">
            <v>176131</v>
          </cell>
        </row>
        <row r="2953">
          <cell r="A2953">
            <v>176132</v>
          </cell>
        </row>
        <row r="2954">
          <cell r="A2954">
            <v>176133</v>
          </cell>
        </row>
        <row r="2955">
          <cell r="A2955">
            <v>176134</v>
          </cell>
        </row>
        <row r="2956">
          <cell r="A2956">
            <v>176200</v>
          </cell>
        </row>
        <row r="2957">
          <cell r="A2957">
            <v>176210</v>
          </cell>
        </row>
        <row r="2958">
          <cell r="A2958">
            <v>176220</v>
          </cell>
        </row>
        <row r="2959">
          <cell r="A2959">
            <v>176230</v>
          </cell>
        </row>
        <row r="2960">
          <cell r="A2960">
            <v>210000</v>
          </cell>
        </row>
        <row r="2961">
          <cell r="A2961">
            <v>211000</v>
          </cell>
        </row>
        <row r="2962">
          <cell r="A2962">
            <v>211010</v>
          </cell>
        </row>
        <row r="2963">
          <cell r="A2963">
            <v>211020</v>
          </cell>
        </row>
        <row r="2964">
          <cell r="A2964">
            <v>211030</v>
          </cell>
        </row>
        <row r="2965">
          <cell r="A2965">
            <v>212000</v>
          </cell>
        </row>
        <row r="2966">
          <cell r="A2966">
            <v>212010</v>
          </cell>
        </row>
        <row r="2967">
          <cell r="A2967">
            <v>212020</v>
          </cell>
        </row>
        <row r="2968">
          <cell r="A2968">
            <v>220000</v>
          </cell>
        </row>
        <row r="2969">
          <cell r="A2969">
            <v>221000</v>
          </cell>
        </row>
        <row r="2970">
          <cell r="A2970">
            <v>221010</v>
          </cell>
        </row>
        <row r="2971">
          <cell r="A2971">
            <v>221020</v>
          </cell>
        </row>
        <row r="2972">
          <cell r="A2972">
            <v>221030</v>
          </cell>
        </row>
        <row r="2973">
          <cell r="A2973">
            <v>221040</v>
          </cell>
        </row>
        <row r="2974">
          <cell r="A2974">
            <v>230000</v>
          </cell>
        </row>
        <row r="2975">
          <cell r="A2975">
            <v>230009</v>
          </cell>
        </row>
        <row r="2976">
          <cell r="A2976">
            <v>231000</v>
          </cell>
        </row>
        <row r="2977">
          <cell r="A2977">
            <v>231010</v>
          </cell>
        </row>
        <row r="2978">
          <cell r="A2978">
            <v>231020</v>
          </cell>
        </row>
        <row r="2979">
          <cell r="A2979">
            <v>231030</v>
          </cell>
        </row>
        <row r="2980">
          <cell r="A2980">
            <v>231040</v>
          </cell>
        </row>
        <row r="2981">
          <cell r="A2981">
            <v>231050</v>
          </cell>
        </row>
        <row r="2982">
          <cell r="A2982">
            <v>231060</v>
          </cell>
        </row>
        <row r="2983">
          <cell r="A2983">
            <v>231070</v>
          </cell>
        </row>
        <row r="2984">
          <cell r="A2984">
            <v>240000</v>
          </cell>
        </row>
        <row r="2985">
          <cell r="A2985">
            <v>241000</v>
          </cell>
        </row>
        <row r="2986">
          <cell r="A2986">
            <v>241010</v>
          </cell>
        </row>
        <row r="2987">
          <cell r="A2987">
            <v>241020</v>
          </cell>
        </row>
        <row r="2988">
          <cell r="A2988">
            <v>241030</v>
          </cell>
        </row>
        <row r="2989">
          <cell r="A2989">
            <v>241040</v>
          </cell>
        </row>
        <row r="2990">
          <cell r="A2990">
            <v>250000</v>
          </cell>
        </row>
        <row r="2991">
          <cell r="A2991">
            <v>251000</v>
          </cell>
        </row>
        <row r="2992">
          <cell r="A2992">
            <v>251010</v>
          </cell>
        </row>
        <row r="2993">
          <cell r="A2993">
            <v>251020</v>
          </cell>
        </row>
        <row r="2994">
          <cell r="A2994">
            <v>251030</v>
          </cell>
        </row>
        <row r="2995">
          <cell r="A2995">
            <v>251040</v>
          </cell>
        </row>
        <row r="2996">
          <cell r="A2996">
            <v>251050</v>
          </cell>
        </row>
        <row r="2997">
          <cell r="A2997">
            <v>252000</v>
          </cell>
        </row>
        <row r="2998">
          <cell r="A2998">
            <v>252010</v>
          </cell>
        </row>
        <row r="2999">
          <cell r="A2999">
            <v>252020</v>
          </cell>
        </row>
        <row r="3000">
          <cell r="A3000">
            <v>252030</v>
          </cell>
        </row>
        <row r="3001">
          <cell r="A3001">
            <v>252035</v>
          </cell>
        </row>
        <row r="3002">
          <cell r="A3002">
            <v>252040</v>
          </cell>
        </row>
        <row r="3003">
          <cell r="A3003">
            <v>252045</v>
          </cell>
        </row>
        <row r="3004">
          <cell r="A3004">
            <v>252046</v>
          </cell>
        </row>
        <row r="3005">
          <cell r="A3005">
            <v>252050</v>
          </cell>
        </row>
        <row r="3006">
          <cell r="A3006">
            <v>252060</v>
          </cell>
        </row>
        <row r="3007">
          <cell r="A3007">
            <v>252070</v>
          </cell>
        </row>
        <row r="3008">
          <cell r="A3008">
            <v>252080</v>
          </cell>
        </row>
        <row r="3009">
          <cell r="A3009">
            <v>252090</v>
          </cell>
        </row>
        <row r="3010">
          <cell r="A3010">
            <v>253000</v>
          </cell>
        </row>
        <row r="3011">
          <cell r="A3011">
            <v>253010</v>
          </cell>
        </row>
        <row r="3012">
          <cell r="A3012">
            <v>253020</v>
          </cell>
        </row>
        <row r="3013">
          <cell r="A3013">
            <v>253030</v>
          </cell>
        </row>
        <row r="3014">
          <cell r="A3014">
            <v>253040</v>
          </cell>
        </row>
        <row r="3015">
          <cell r="A3015">
            <v>253050</v>
          </cell>
        </row>
        <row r="3016">
          <cell r="A3016">
            <v>253060</v>
          </cell>
        </row>
        <row r="3017">
          <cell r="A3017">
            <v>254000</v>
          </cell>
        </row>
        <row r="3018">
          <cell r="A3018">
            <v>254010</v>
          </cell>
        </row>
        <row r="3019">
          <cell r="A3019">
            <v>254020</v>
          </cell>
        </row>
        <row r="3020">
          <cell r="A3020">
            <v>254030</v>
          </cell>
        </row>
        <row r="3021">
          <cell r="A3021">
            <v>310000</v>
          </cell>
        </row>
        <row r="3022">
          <cell r="A3022">
            <v>311000</v>
          </cell>
        </row>
        <row r="3023">
          <cell r="A3023">
            <v>311110</v>
          </cell>
        </row>
        <row r="3024">
          <cell r="A3024">
            <v>311210</v>
          </cell>
        </row>
        <row r="3025">
          <cell r="A3025">
            <v>312000</v>
          </cell>
        </row>
        <row r="3026">
          <cell r="A3026">
            <v>312110</v>
          </cell>
        </row>
        <row r="3027">
          <cell r="A3027">
            <v>313000</v>
          </cell>
        </row>
        <row r="3028">
          <cell r="A3028">
            <v>313100</v>
          </cell>
        </row>
        <row r="3029">
          <cell r="A3029">
            <v>313110</v>
          </cell>
        </row>
        <row r="3030">
          <cell r="A3030">
            <v>313120</v>
          </cell>
        </row>
        <row r="3031">
          <cell r="A3031">
            <v>313130</v>
          </cell>
        </row>
        <row r="3032">
          <cell r="A3032">
            <v>313140</v>
          </cell>
        </row>
        <row r="3033">
          <cell r="A3033">
            <v>313150</v>
          </cell>
        </row>
        <row r="3034">
          <cell r="A3034">
            <v>313160</v>
          </cell>
        </row>
        <row r="3035">
          <cell r="A3035">
            <v>313170</v>
          </cell>
        </row>
        <row r="3036">
          <cell r="A3036">
            <v>313180</v>
          </cell>
        </row>
        <row r="3037">
          <cell r="A3037">
            <v>313190</v>
          </cell>
        </row>
        <row r="3038">
          <cell r="A3038">
            <v>313200</v>
          </cell>
        </row>
        <row r="3039">
          <cell r="A3039">
            <v>313210</v>
          </cell>
        </row>
        <row r="3040">
          <cell r="A3040">
            <v>313220</v>
          </cell>
        </row>
        <row r="3041">
          <cell r="A3041">
            <v>313230</v>
          </cell>
        </row>
        <row r="3042">
          <cell r="A3042">
            <v>313240</v>
          </cell>
        </row>
        <row r="3043">
          <cell r="A3043">
            <v>313250</v>
          </cell>
        </row>
        <row r="3044">
          <cell r="A3044">
            <v>313300</v>
          </cell>
        </row>
        <row r="3045">
          <cell r="A3045">
            <v>313310</v>
          </cell>
        </row>
        <row r="3046">
          <cell r="A3046">
            <v>313320</v>
          </cell>
        </row>
        <row r="3047">
          <cell r="A3047">
            <v>313400</v>
          </cell>
        </row>
        <row r="3048">
          <cell r="A3048">
            <v>313410</v>
          </cell>
        </row>
        <row r="3049">
          <cell r="A3049">
            <v>314000</v>
          </cell>
        </row>
        <row r="3050">
          <cell r="A3050">
            <v>314110</v>
          </cell>
        </row>
        <row r="3051">
          <cell r="A3051">
            <v>315000</v>
          </cell>
        </row>
        <row r="3052">
          <cell r="A3052">
            <v>315110</v>
          </cell>
        </row>
        <row r="3053">
          <cell r="A3053">
            <v>315111</v>
          </cell>
        </row>
        <row r="3054">
          <cell r="A3054">
            <v>315112</v>
          </cell>
        </row>
        <row r="3055">
          <cell r="A3055">
            <v>315113</v>
          </cell>
        </row>
        <row r="3056">
          <cell r="A3056">
            <v>315120</v>
          </cell>
        </row>
        <row r="3057">
          <cell r="A3057">
            <v>315130</v>
          </cell>
        </row>
        <row r="3058">
          <cell r="A3058">
            <v>316000</v>
          </cell>
        </row>
        <row r="3059">
          <cell r="A3059">
            <v>316110</v>
          </cell>
        </row>
        <row r="3060">
          <cell r="A3060">
            <v>316120</v>
          </cell>
        </row>
        <row r="3061">
          <cell r="A3061">
            <v>316130</v>
          </cell>
        </row>
        <row r="3062">
          <cell r="A3062">
            <v>316140</v>
          </cell>
        </row>
        <row r="3063">
          <cell r="A3063">
            <v>316150</v>
          </cell>
        </row>
        <row r="3064">
          <cell r="A3064">
            <v>317000</v>
          </cell>
        </row>
        <row r="3065">
          <cell r="A3065">
            <v>317110</v>
          </cell>
        </row>
        <row r="3066">
          <cell r="A3066">
            <v>317120</v>
          </cell>
        </row>
        <row r="3067">
          <cell r="A3067">
            <v>318000</v>
          </cell>
        </row>
        <row r="3068">
          <cell r="A3068">
            <v>318110</v>
          </cell>
        </row>
        <row r="3069">
          <cell r="A3069">
            <v>318120</v>
          </cell>
        </row>
        <row r="3070">
          <cell r="A3070">
            <v>319000</v>
          </cell>
        </row>
        <row r="3071">
          <cell r="A3071">
            <v>319110</v>
          </cell>
        </row>
        <row r="3072">
          <cell r="A3072">
            <v>410000</v>
          </cell>
        </row>
        <row r="3073">
          <cell r="A3073">
            <v>411000</v>
          </cell>
        </row>
        <row r="3074">
          <cell r="A3074">
            <v>411010</v>
          </cell>
        </row>
        <row r="3075">
          <cell r="A3075">
            <v>411020</v>
          </cell>
        </row>
        <row r="3076">
          <cell r="A3076">
            <v>411030</v>
          </cell>
        </row>
        <row r="3077">
          <cell r="A3077">
            <v>411040</v>
          </cell>
        </row>
        <row r="3078">
          <cell r="A3078">
            <v>411041</v>
          </cell>
        </row>
        <row r="3079">
          <cell r="A3079">
            <v>411042</v>
          </cell>
        </row>
        <row r="3080">
          <cell r="A3080">
            <v>411043</v>
          </cell>
        </row>
        <row r="3081">
          <cell r="A3081">
            <v>411044</v>
          </cell>
        </row>
        <row r="3082">
          <cell r="A3082">
            <v>411050</v>
          </cell>
        </row>
        <row r="3083">
          <cell r="A3083">
            <v>411051</v>
          </cell>
        </row>
        <row r="3084">
          <cell r="A3084">
            <v>411052</v>
          </cell>
        </row>
        <row r="3085">
          <cell r="A3085">
            <v>411053</v>
          </cell>
        </row>
        <row r="3086">
          <cell r="A3086">
            <v>411060</v>
          </cell>
        </row>
        <row r="3087">
          <cell r="A3087">
            <v>411070</v>
          </cell>
        </row>
        <row r="3088">
          <cell r="A3088">
            <v>411080</v>
          </cell>
        </row>
        <row r="3089">
          <cell r="A3089">
            <v>411090</v>
          </cell>
        </row>
        <row r="3090">
          <cell r="A3090">
            <v>411100</v>
          </cell>
        </row>
        <row r="3091">
          <cell r="A3091">
            <v>411110</v>
          </cell>
        </row>
        <row r="3092">
          <cell r="A3092">
            <v>411120</v>
          </cell>
        </row>
        <row r="3093">
          <cell r="A3093">
            <v>411130</v>
          </cell>
        </row>
        <row r="3094">
          <cell r="A3094">
            <v>411140</v>
          </cell>
        </row>
        <row r="3095">
          <cell r="A3095">
            <v>411150</v>
          </cell>
        </row>
        <row r="3096">
          <cell r="A3096">
            <v>411160</v>
          </cell>
        </row>
        <row r="3097">
          <cell r="A3097">
            <v>411170</v>
          </cell>
        </row>
        <row r="3098">
          <cell r="A3098">
            <v>411180</v>
          </cell>
        </row>
        <row r="3099">
          <cell r="A3099">
            <v>411190</v>
          </cell>
        </row>
        <row r="3100">
          <cell r="A3100">
            <v>411200</v>
          </cell>
        </row>
        <row r="3101">
          <cell r="A3101">
            <v>411210</v>
          </cell>
        </row>
        <row r="3102">
          <cell r="A3102">
            <v>411400</v>
          </cell>
        </row>
        <row r="3103">
          <cell r="A3103">
            <v>411410</v>
          </cell>
        </row>
        <row r="3104">
          <cell r="A3104">
            <v>411411</v>
          </cell>
        </row>
        <row r="3105">
          <cell r="A3105">
            <v>411412</v>
          </cell>
        </row>
        <row r="3106">
          <cell r="A3106">
            <v>411413</v>
          </cell>
        </row>
        <row r="3107">
          <cell r="A3107">
            <v>411420</v>
          </cell>
        </row>
        <row r="3108">
          <cell r="A3108">
            <v>411421</v>
          </cell>
        </row>
        <row r="3109">
          <cell r="A3109">
            <v>411422</v>
          </cell>
        </row>
        <row r="3110">
          <cell r="A3110">
            <v>411423</v>
          </cell>
        </row>
        <row r="3111">
          <cell r="A3111">
            <v>411430</v>
          </cell>
        </row>
        <row r="3112">
          <cell r="A3112">
            <v>411431</v>
          </cell>
        </row>
        <row r="3113">
          <cell r="A3113">
            <v>411432</v>
          </cell>
        </row>
        <row r="3114">
          <cell r="A3114">
            <v>411433</v>
          </cell>
        </row>
        <row r="3115">
          <cell r="A3115">
            <v>411500</v>
          </cell>
        </row>
        <row r="3116">
          <cell r="A3116">
            <v>411510</v>
          </cell>
        </row>
        <row r="3117">
          <cell r="A3117">
            <v>411511</v>
          </cell>
        </row>
        <row r="3118">
          <cell r="A3118">
            <v>411512</v>
          </cell>
        </row>
        <row r="3119">
          <cell r="A3119">
            <v>411520</v>
          </cell>
        </row>
        <row r="3120">
          <cell r="A3120">
            <v>411521</v>
          </cell>
        </row>
        <row r="3121">
          <cell r="A3121">
            <v>411522</v>
          </cell>
        </row>
        <row r="3122">
          <cell r="A3122">
            <v>411523</v>
          </cell>
        </row>
        <row r="3123">
          <cell r="A3123">
            <v>411524</v>
          </cell>
        </row>
        <row r="3124">
          <cell r="A3124">
            <v>411525</v>
          </cell>
        </row>
        <row r="3125">
          <cell r="A3125">
            <v>411526</v>
          </cell>
        </row>
        <row r="3126">
          <cell r="A3126">
            <v>411600</v>
          </cell>
        </row>
        <row r="3127">
          <cell r="A3127">
            <v>411610</v>
          </cell>
        </row>
        <row r="3128">
          <cell r="A3128">
            <v>411611</v>
          </cell>
        </row>
        <row r="3129">
          <cell r="A3129">
            <v>411612</v>
          </cell>
        </row>
        <row r="3130">
          <cell r="A3130">
            <v>411613</v>
          </cell>
        </row>
        <row r="3131">
          <cell r="A3131">
            <v>411700</v>
          </cell>
        </row>
        <row r="3132">
          <cell r="A3132">
            <v>411710</v>
          </cell>
        </row>
        <row r="3133">
          <cell r="A3133">
            <v>411711</v>
          </cell>
        </row>
        <row r="3134">
          <cell r="A3134">
            <v>411800</v>
          </cell>
        </row>
        <row r="3135">
          <cell r="A3135">
            <v>411810</v>
          </cell>
        </row>
        <row r="3136">
          <cell r="A3136">
            <v>411811</v>
          </cell>
        </row>
        <row r="3137">
          <cell r="A3137">
            <v>412000</v>
          </cell>
        </row>
        <row r="3138">
          <cell r="A3138">
            <v>412010</v>
          </cell>
        </row>
        <row r="3139">
          <cell r="A3139">
            <v>412020</v>
          </cell>
        </row>
        <row r="3140">
          <cell r="A3140">
            <v>412030</v>
          </cell>
        </row>
        <row r="3141">
          <cell r="A3141">
            <v>413000</v>
          </cell>
        </row>
        <row r="3142">
          <cell r="A3142">
            <v>413010</v>
          </cell>
        </row>
        <row r="3143">
          <cell r="A3143">
            <v>413020</v>
          </cell>
        </row>
        <row r="3144">
          <cell r="A3144">
            <v>413030</v>
          </cell>
        </row>
        <row r="3145">
          <cell r="A3145">
            <v>415000</v>
          </cell>
        </row>
        <row r="3146">
          <cell r="A3146">
            <v>415010</v>
          </cell>
        </row>
        <row r="3147">
          <cell r="A3147">
            <v>415020</v>
          </cell>
        </row>
        <row r="3148">
          <cell r="A3148">
            <v>415030</v>
          </cell>
        </row>
        <row r="3149">
          <cell r="A3149">
            <v>415040</v>
          </cell>
        </row>
        <row r="3150">
          <cell r="A3150">
            <v>415045</v>
          </cell>
        </row>
        <row r="3151">
          <cell r="A3151">
            <v>415046</v>
          </cell>
        </row>
        <row r="3152">
          <cell r="A3152">
            <v>415050</v>
          </cell>
        </row>
        <row r="3153">
          <cell r="A3153">
            <v>415056</v>
          </cell>
        </row>
        <row r="3154">
          <cell r="A3154">
            <v>415060</v>
          </cell>
        </row>
        <row r="3155">
          <cell r="A3155">
            <v>415070</v>
          </cell>
        </row>
        <row r="3156">
          <cell r="A3156">
            <v>415080</v>
          </cell>
        </row>
        <row r="3157">
          <cell r="A3157">
            <v>415090</v>
          </cell>
        </row>
        <row r="3158">
          <cell r="A3158">
            <v>415100</v>
          </cell>
        </row>
        <row r="3159">
          <cell r="A3159">
            <v>415110</v>
          </cell>
        </row>
        <row r="3160">
          <cell r="A3160">
            <v>415120</v>
          </cell>
        </row>
        <row r="3161">
          <cell r="A3161">
            <v>415130</v>
          </cell>
        </row>
        <row r="3162">
          <cell r="A3162">
            <v>415140</v>
          </cell>
        </row>
        <row r="3163">
          <cell r="A3163">
            <v>415150</v>
          </cell>
        </row>
        <row r="3164">
          <cell r="A3164">
            <v>415160</v>
          </cell>
        </row>
        <row r="3165">
          <cell r="A3165">
            <v>415170</v>
          </cell>
        </row>
        <row r="3166">
          <cell r="A3166">
            <v>415180</v>
          </cell>
        </row>
        <row r="3167">
          <cell r="A3167">
            <v>415190</v>
          </cell>
        </row>
        <row r="3168">
          <cell r="A3168">
            <v>415200</v>
          </cell>
        </row>
        <row r="3169">
          <cell r="A3169">
            <v>415205</v>
          </cell>
        </row>
        <row r="3170">
          <cell r="A3170">
            <v>415210</v>
          </cell>
        </row>
        <row r="3171">
          <cell r="A3171">
            <v>415220</v>
          </cell>
        </row>
        <row r="3172">
          <cell r="A3172">
            <v>415230</v>
          </cell>
        </row>
        <row r="3173">
          <cell r="A3173">
            <v>415231</v>
          </cell>
        </row>
        <row r="3174">
          <cell r="A3174">
            <v>415240</v>
          </cell>
        </row>
        <row r="3175">
          <cell r="A3175">
            <v>415250</v>
          </cell>
        </row>
        <row r="3176">
          <cell r="A3176">
            <v>415260</v>
          </cell>
        </row>
        <row r="3177">
          <cell r="A3177">
            <v>415270</v>
          </cell>
        </row>
        <row r="3178">
          <cell r="A3178">
            <v>415280</v>
          </cell>
        </row>
        <row r="3179">
          <cell r="A3179">
            <v>415290</v>
          </cell>
        </row>
        <row r="3180">
          <cell r="A3180">
            <v>415300</v>
          </cell>
        </row>
        <row r="3181">
          <cell r="A3181">
            <v>415310</v>
          </cell>
        </row>
        <row r="3182">
          <cell r="A3182">
            <v>415320</v>
          </cell>
        </row>
        <row r="3183">
          <cell r="A3183">
            <v>415330</v>
          </cell>
        </row>
        <row r="3184">
          <cell r="A3184">
            <v>415340</v>
          </cell>
        </row>
        <row r="3185">
          <cell r="A3185">
            <v>415350</v>
          </cell>
        </row>
        <row r="3186">
          <cell r="A3186">
            <v>415360</v>
          </cell>
        </row>
        <row r="3187">
          <cell r="A3187">
            <v>415370</v>
          </cell>
        </row>
        <row r="3188">
          <cell r="A3188">
            <v>417000</v>
          </cell>
        </row>
        <row r="3189">
          <cell r="A3189">
            <v>417100</v>
          </cell>
        </row>
        <row r="3190">
          <cell r="A3190">
            <v>417200</v>
          </cell>
        </row>
        <row r="3191">
          <cell r="A3191">
            <v>417300</v>
          </cell>
        </row>
        <row r="3192">
          <cell r="A3192">
            <v>417400</v>
          </cell>
        </row>
        <row r="3193">
          <cell r="A3193">
            <v>417410</v>
          </cell>
        </row>
        <row r="3194">
          <cell r="A3194">
            <v>417420</v>
          </cell>
        </row>
        <row r="3195">
          <cell r="A3195">
            <v>417500</v>
          </cell>
        </row>
        <row r="3196">
          <cell r="A3196">
            <v>418000</v>
          </cell>
        </row>
        <row r="3197">
          <cell r="A3197">
            <v>418010</v>
          </cell>
        </row>
        <row r="3198">
          <cell r="A3198">
            <v>418020</v>
          </cell>
        </row>
        <row r="3199">
          <cell r="A3199">
            <v>418030</v>
          </cell>
        </row>
        <row r="3200">
          <cell r="A3200">
            <v>418040</v>
          </cell>
        </row>
        <row r="3201">
          <cell r="A3201">
            <v>418050</v>
          </cell>
        </row>
        <row r="3202">
          <cell r="A3202">
            <v>418060</v>
          </cell>
        </row>
        <row r="3203">
          <cell r="A3203">
            <v>418070</v>
          </cell>
        </row>
        <row r="3204">
          <cell r="A3204">
            <v>418080</v>
          </cell>
        </row>
        <row r="3205">
          <cell r="A3205">
            <v>418090</v>
          </cell>
        </row>
        <row r="3206">
          <cell r="A3206">
            <v>418100</v>
          </cell>
        </row>
        <row r="3207">
          <cell r="A3207">
            <v>418110</v>
          </cell>
        </row>
        <row r="3208">
          <cell r="A3208">
            <v>418120</v>
          </cell>
        </row>
        <row r="3209">
          <cell r="A3209">
            <v>418130</v>
          </cell>
        </row>
        <row r="3210">
          <cell r="A3210">
            <v>418140</v>
          </cell>
        </row>
        <row r="3211">
          <cell r="A3211">
            <v>418150</v>
          </cell>
        </row>
        <row r="3212">
          <cell r="A3212">
            <v>418160</v>
          </cell>
        </row>
        <row r="3213">
          <cell r="A3213">
            <v>418170</v>
          </cell>
        </row>
        <row r="3214">
          <cell r="A3214">
            <v>418180</v>
          </cell>
        </row>
        <row r="3215">
          <cell r="A3215">
            <v>418190</v>
          </cell>
        </row>
        <row r="3216">
          <cell r="A3216">
            <v>418200</v>
          </cell>
        </row>
        <row r="3217">
          <cell r="A3217">
            <v>418210</v>
          </cell>
        </row>
        <row r="3218">
          <cell r="A3218">
            <v>418220</v>
          </cell>
        </row>
        <row r="3219">
          <cell r="A3219">
            <v>418230</v>
          </cell>
        </row>
        <row r="3220">
          <cell r="A3220">
            <v>418240</v>
          </cell>
        </row>
        <row r="3221">
          <cell r="A3221">
            <v>418250</v>
          </cell>
        </row>
        <row r="3222">
          <cell r="A3222">
            <v>418260</v>
          </cell>
        </row>
        <row r="3223">
          <cell r="A3223">
            <v>418270</v>
          </cell>
        </row>
        <row r="3224">
          <cell r="A3224">
            <v>418280</v>
          </cell>
        </row>
        <row r="3225">
          <cell r="A3225">
            <v>418290</v>
          </cell>
        </row>
        <row r="3226">
          <cell r="A3226">
            <v>418300</v>
          </cell>
        </row>
        <row r="3227">
          <cell r="A3227">
            <v>418400</v>
          </cell>
        </row>
        <row r="3228">
          <cell r="A3228">
            <v>418410</v>
          </cell>
        </row>
        <row r="3229">
          <cell r="A3229">
            <v>418420</v>
          </cell>
        </row>
        <row r="3230">
          <cell r="A3230">
            <v>418430</v>
          </cell>
        </row>
        <row r="3231">
          <cell r="A3231">
            <v>418500</v>
          </cell>
        </row>
        <row r="3232">
          <cell r="A3232">
            <v>418510</v>
          </cell>
        </row>
        <row r="3233">
          <cell r="A3233">
            <v>418520</v>
          </cell>
        </row>
        <row r="3234">
          <cell r="A3234">
            <v>418610</v>
          </cell>
        </row>
        <row r="3235">
          <cell r="A3235">
            <v>418620</v>
          </cell>
        </row>
        <row r="3236">
          <cell r="A3236">
            <v>418630</v>
          </cell>
        </row>
        <row r="3237">
          <cell r="A3237">
            <v>418640</v>
          </cell>
        </row>
        <row r="3238">
          <cell r="A3238">
            <v>419000</v>
          </cell>
        </row>
        <row r="3239">
          <cell r="A3239">
            <v>419010</v>
          </cell>
        </row>
        <row r="3240">
          <cell r="A3240">
            <v>419020</v>
          </cell>
        </row>
        <row r="3241">
          <cell r="A3241">
            <v>419030</v>
          </cell>
        </row>
        <row r="3242">
          <cell r="A3242">
            <v>419040</v>
          </cell>
        </row>
        <row r="3243">
          <cell r="A3243">
            <v>419050</v>
          </cell>
        </row>
        <row r="3244">
          <cell r="A3244">
            <v>419060</v>
          </cell>
        </row>
        <row r="3245">
          <cell r="A3245">
            <v>419070</v>
          </cell>
        </row>
        <row r="3246">
          <cell r="A3246">
            <v>420000</v>
          </cell>
        </row>
        <row r="3247">
          <cell r="A3247">
            <v>420010</v>
          </cell>
        </row>
        <row r="3248">
          <cell r="A3248">
            <v>420020</v>
          </cell>
        </row>
        <row r="3249">
          <cell r="A3249">
            <v>421000</v>
          </cell>
        </row>
        <row r="3250">
          <cell r="A3250">
            <v>421110</v>
          </cell>
        </row>
        <row r="3251">
          <cell r="A3251">
            <v>421120</v>
          </cell>
        </row>
        <row r="3252">
          <cell r="A3252">
            <v>421130</v>
          </cell>
        </row>
        <row r="3253">
          <cell r="A3253">
            <v>421140</v>
          </cell>
        </row>
        <row r="3254">
          <cell r="A3254">
            <v>421150</v>
          </cell>
        </row>
        <row r="3255">
          <cell r="A3255">
            <v>421160</v>
          </cell>
        </row>
        <row r="3256">
          <cell r="A3256">
            <v>421210</v>
          </cell>
        </row>
        <row r="3257">
          <cell r="A3257">
            <v>421220</v>
          </cell>
        </row>
        <row r="3258">
          <cell r="A3258">
            <v>421230</v>
          </cell>
        </row>
        <row r="3259">
          <cell r="A3259">
            <v>421240</v>
          </cell>
        </row>
        <row r="3260">
          <cell r="A3260">
            <v>421250</v>
          </cell>
        </row>
        <row r="3261">
          <cell r="A3261">
            <v>421260</v>
          </cell>
        </row>
        <row r="3262">
          <cell r="A3262">
            <v>421310</v>
          </cell>
        </row>
        <row r="3263">
          <cell r="A3263">
            <v>422000</v>
          </cell>
        </row>
        <row r="3264">
          <cell r="A3264">
            <v>422010</v>
          </cell>
        </row>
        <row r="3265">
          <cell r="A3265">
            <v>422020</v>
          </cell>
        </row>
        <row r="3266">
          <cell r="A3266">
            <v>422030</v>
          </cell>
        </row>
        <row r="3267">
          <cell r="A3267">
            <v>422040</v>
          </cell>
        </row>
        <row r="3268">
          <cell r="A3268">
            <v>422050</v>
          </cell>
        </row>
        <row r="3269">
          <cell r="A3269">
            <v>422055</v>
          </cell>
        </row>
        <row r="3270">
          <cell r="A3270">
            <v>422056</v>
          </cell>
        </row>
        <row r="3271">
          <cell r="A3271">
            <v>422060</v>
          </cell>
        </row>
        <row r="3272">
          <cell r="A3272">
            <v>422070</v>
          </cell>
        </row>
        <row r="3273">
          <cell r="A3273">
            <v>422080</v>
          </cell>
        </row>
        <row r="3274">
          <cell r="A3274">
            <v>422090</v>
          </cell>
        </row>
        <row r="3275">
          <cell r="A3275">
            <v>422100</v>
          </cell>
        </row>
        <row r="3276">
          <cell r="A3276">
            <v>422110</v>
          </cell>
        </row>
        <row r="3277">
          <cell r="A3277">
            <v>422120</v>
          </cell>
        </row>
        <row r="3278">
          <cell r="A3278">
            <v>422130</v>
          </cell>
        </row>
        <row r="3279">
          <cell r="A3279">
            <v>422140</v>
          </cell>
        </row>
        <row r="3280">
          <cell r="A3280">
            <v>422150</v>
          </cell>
        </row>
        <row r="3281">
          <cell r="A3281">
            <v>422160</v>
          </cell>
        </row>
        <row r="3282">
          <cell r="A3282">
            <v>422170</v>
          </cell>
        </row>
        <row r="3283">
          <cell r="A3283">
            <v>422180</v>
          </cell>
        </row>
        <row r="3284">
          <cell r="A3284">
            <v>422190</v>
          </cell>
        </row>
        <row r="3285">
          <cell r="A3285">
            <v>423000</v>
          </cell>
        </row>
        <row r="3286">
          <cell r="A3286">
            <v>423110</v>
          </cell>
        </row>
        <row r="3287">
          <cell r="A3287">
            <v>423120</v>
          </cell>
        </row>
        <row r="3288">
          <cell r="A3288">
            <v>423130</v>
          </cell>
        </row>
        <row r="3289">
          <cell r="A3289">
            <v>423140</v>
          </cell>
        </row>
        <row r="3290">
          <cell r="A3290">
            <v>423150</v>
          </cell>
        </row>
        <row r="3291">
          <cell r="A3291">
            <v>424000</v>
          </cell>
        </row>
        <row r="3292">
          <cell r="A3292">
            <v>424010</v>
          </cell>
        </row>
        <row r="3293">
          <cell r="A3293">
            <v>424020</v>
          </cell>
        </row>
        <row r="3294">
          <cell r="A3294">
            <v>424030</v>
          </cell>
        </row>
        <row r="3295">
          <cell r="A3295">
            <v>424040</v>
          </cell>
        </row>
        <row r="3296">
          <cell r="A3296">
            <v>424041</v>
          </cell>
        </row>
        <row r="3297">
          <cell r="A3297">
            <v>424050</v>
          </cell>
        </row>
        <row r="3298">
          <cell r="A3298">
            <v>424060</v>
          </cell>
        </row>
        <row r="3299">
          <cell r="A3299">
            <v>424070</v>
          </cell>
        </row>
        <row r="3300">
          <cell r="A3300">
            <v>424080</v>
          </cell>
        </row>
        <row r="3301">
          <cell r="A3301">
            <v>424090</v>
          </cell>
        </row>
        <row r="3302">
          <cell r="A3302">
            <v>424100</v>
          </cell>
        </row>
        <row r="3303">
          <cell r="A3303">
            <v>424110</v>
          </cell>
        </row>
        <row r="3304">
          <cell r="A3304">
            <v>424120</v>
          </cell>
        </row>
        <row r="3305">
          <cell r="A3305">
            <v>424130</v>
          </cell>
        </row>
        <row r="3306">
          <cell r="A3306">
            <v>424140</v>
          </cell>
        </row>
        <row r="3307">
          <cell r="A3307">
            <v>424150</v>
          </cell>
        </row>
        <row r="3308">
          <cell r="A3308">
            <v>425000</v>
          </cell>
        </row>
        <row r="3309">
          <cell r="A3309">
            <v>425010</v>
          </cell>
        </row>
        <row r="3310">
          <cell r="A3310">
            <v>425020</v>
          </cell>
        </row>
        <row r="3311">
          <cell r="A3311">
            <v>425030</v>
          </cell>
        </row>
        <row r="3312">
          <cell r="A3312">
            <v>425040</v>
          </cell>
        </row>
        <row r="3313">
          <cell r="A3313">
            <v>425050</v>
          </cell>
        </row>
        <row r="3314">
          <cell r="A3314">
            <v>425060</v>
          </cell>
        </row>
        <row r="3315">
          <cell r="A3315">
            <v>425070</v>
          </cell>
        </row>
        <row r="3316">
          <cell r="A3316">
            <v>425080</v>
          </cell>
        </row>
        <row r="3317">
          <cell r="A3317">
            <v>426000</v>
          </cell>
        </row>
        <row r="3318">
          <cell r="A3318">
            <v>426110</v>
          </cell>
        </row>
        <row r="3319">
          <cell r="A3319">
            <v>426120</v>
          </cell>
        </row>
        <row r="3320">
          <cell r="A3320">
            <v>426130</v>
          </cell>
        </row>
        <row r="3321">
          <cell r="A3321">
            <v>426140</v>
          </cell>
        </row>
        <row r="3322">
          <cell r="A3322">
            <v>426150</v>
          </cell>
        </row>
        <row r="3323">
          <cell r="A3323">
            <v>426160</v>
          </cell>
        </row>
        <row r="3324">
          <cell r="A3324">
            <v>426170</v>
          </cell>
        </row>
        <row r="3325">
          <cell r="A3325">
            <v>426180</v>
          </cell>
        </row>
        <row r="3326">
          <cell r="A3326">
            <v>426190</v>
          </cell>
        </row>
        <row r="3327">
          <cell r="A3327">
            <v>427000</v>
          </cell>
        </row>
        <row r="3328">
          <cell r="A3328">
            <v>427010</v>
          </cell>
        </row>
        <row r="3329">
          <cell r="A3329">
            <v>427020</v>
          </cell>
        </row>
        <row r="3330">
          <cell r="A3330">
            <v>427025</v>
          </cell>
        </row>
        <row r="3331">
          <cell r="A3331">
            <v>427030</v>
          </cell>
        </row>
        <row r="3332">
          <cell r="A3332">
            <v>428000</v>
          </cell>
        </row>
        <row r="3333">
          <cell r="A3333">
            <v>428010</v>
          </cell>
        </row>
        <row r="3334">
          <cell r="A3334">
            <v>428015</v>
          </cell>
        </row>
        <row r="3335">
          <cell r="A3335">
            <v>428020</v>
          </cell>
        </row>
        <row r="3336">
          <cell r="A3336">
            <v>428030</v>
          </cell>
        </row>
        <row r="3337">
          <cell r="A3337">
            <v>428040</v>
          </cell>
        </row>
        <row r="3338">
          <cell r="A3338">
            <v>428050</v>
          </cell>
        </row>
        <row r="3339">
          <cell r="A3339">
            <v>428051</v>
          </cell>
        </row>
        <row r="3340">
          <cell r="A3340">
            <v>428052</v>
          </cell>
        </row>
        <row r="3341">
          <cell r="A3341">
            <v>428053</v>
          </cell>
        </row>
        <row r="3342">
          <cell r="A3342">
            <v>428060</v>
          </cell>
        </row>
        <row r="3343">
          <cell r="A3343">
            <v>428070</v>
          </cell>
        </row>
        <row r="3344">
          <cell r="A3344">
            <v>428080</v>
          </cell>
        </row>
        <row r="3345">
          <cell r="A3345">
            <v>428081</v>
          </cell>
        </row>
        <row r="3346">
          <cell r="A3346">
            <v>428090</v>
          </cell>
        </row>
        <row r="3347">
          <cell r="A3347">
            <v>428095</v>
          </cell>
        </row>
        <row r="3348">
          <cell r="A3348">
            <v>428100</v>
          </cell>
        </row>
        <row r="3349">
          <cell r="A3349">
            <v>428110</v>
          </cell>
        </row>
        <row r="3350">
          <cell r="A3350">
            <v>428120</v>
          </cell>
        </row>
        <row r="3351">
          <cell r="A3351">
            <v>428130</v>
          </cell>
        </row>
        <row r="3352">
          <cell r="A3352">
            <v>428140</v>
          </cell>
        </row>
        <row r="3353">
          <cell r="A3353">
            <v>428150</v>
          </cell>
        </row>
        <row r="3354">
          <cell r="A3354">
            <v>428160</v>
          </cell>
        </row>
        <row r="3355">
          <cell r="A3355">
            <v>428170</v>
          </cell>
        </row>
        <row r="3356">
          <cell r="A3356">
            <v>428180</v>
          </cell>
        </row>
        <row r="3357">
          <cell r="A3357">
            <v>428190</v>
          </cell>
        </row>
        <row r="3358">
          <cell r="A3358">
            <v>428200</v>
          </cell>
        </row>
        <row r="3359">
          <cell r="A3359">
            <v>428210</v>
          </cell>
        </row>
        <row r="3360">
          <cell r="A3360">
            <v>428220</v>
          </cell>
        </row>
        <row r="3361">
          <cell r="A3361">
            <v>429000</v>
          </cell>
        </row>
        <row r="3362">
          <cell r="A3362">
            <v>429010</v>
          </cell>
        </row>
        <row r="3363">
          <cell r="A3363">
            <v>430000</v>
          </cell>
        </row>
        <row r="3364">
          <cell r="A3364">
            <v>430010</v>
          </cell>
        </row>
        <row r="3365">
          <cell r="A3365">
            <v>430020</v>
          </cell>
        </row>
        <row r="3366">
          <cell r="A3366">
            <v>610000</v>
          </cell>
        </row>
        <row r="3367">
          <cell r="A3367">
            <v>611000</v>
          </cell>
        </row>
        <row r="3368">
          <cell r="A3368">
            <v>611010</v>
          </cell>
        </row>
        <row r="3369">
          <cell r="A3369">
            <v>611020</v>
          </cell>
        </row>
        <row r="3370">
          <cell r="A3370">
            <v>611040</v>
          </cell>
        </row>
        <row r="3371">
          <cell r="A3371">
            <v>611050</v>
          </cell>
        </row>
        <row r="3372">
          <cell r="A3372">
            <v>611060</v>
          </cell>
        </row>
        <row r="3373">
          <cell r="A3373">
            <v>611070</v>
          </cell>
        </row>
        <row r="3374">
          <cell r="A3374">
            <v>611080</v>
          </cell>
        </row>
        <row r="3375">
          <cell r="A3375">
            <v>611090</v>
          </cell>
        </row>
        <row r="3376">
          <cell r="A3376">
            <v>612000</v>
          </cell>
        </row>
        <row r="3377">
          <cell r="A3377">
            <v>612010</v>
          </cell>
        </row>
        <row r="3378">
          <cell r="A3378">
            <v>613000</v>
          </cell>
        </row>
        <row r="3379">
          <cell r="A3379">
            <v>613010</v>
          </cell>
        </row>
        <row r="3380">
          <cell r="A3380">
            <v>710000</v>
          </cell>
        </row>
        <row r="3381">
          <cell r="A3381">
            <v>711000</v>
          </cell>
        </row>
        <row r="3382">
          <cell r="A3382">
            <v>711010</v>
          </cell>
        </row>
        <row r="3384">
          <cell r="A3384">
            <v>111716</v>
          </cell>
        </row>
        <row r="3385">
          <cell r="A3385">
            <v>115500</v>
          </cell>
        </row>
        <row r="3386">
          <cell r="A3386">
            <v>115510</v>
          </cell>
        </row>
        <row r="3387">
          <cell r="A3387">
            <v>115520</v>
          </cell>
        </row>
        <row r="3388">
          <cell r="A3388">
            <v>115530</v>
          </cell>
        </row>
        <row r="3389">
          <cell r="A3389">
            <v>115540</v>
          </cell>
        </row>
        <row r="3390">
          <cell r="A3390">
            <v>115550</v>
          </cell>
        </row>
        <row r="3391">
          <cell r="A3391">
            <v>135500</v>
          </cell>
        </row>
        <row r="3392">
          <cell r="A3392">
            <v>135510</v>
          </cell>
        </row>
        <row r="3393">
          <cell r="A3393">
            <v>135520</v>
          </cell>
        </row>
        <row r="3394">
          <cell r="A3394">
            <v>135530</v>
          </cell>
        </row>
        <row r="3395">
          <cell r="A3395">
            <v>135540</v>
          </cell>
        </row>
        <row r="3396">
          <cell r="A3396">
            <v>135550</v>
          </cell>
        </row>
        <row r="3397">
          <cell r="A3397">
            <v>152110</v>
          </cell>
        </row>
        <row r="3398">
          <cell r="A3398">
            <v>176106</v>
          </cell>
        </row>
        <row r="3399">
          <cell r="A3399">
            <v>176300</v>
          </cell>
        </row>
        <row r="3400">
          <cell r="A3400">
            <v>176310</v>
          </cell>
        </row>
        <row r="3401">
          <cell r="A3401">
            <v>211050</v>
          </cell>
        </row>
        <row r="3402">
          <cell r="A3402">
            <v>255000</v>
          </cell>
        </row>
        <row r="3403">
          <cell r="A3403">
            <v>255010</v>
          </cell>
        </row>
        <row r="3404">
          <cell r="A3404">
            <v>416000</v>
          </cell>
        </row>
        <row r="3405">
          <cell r="A3405">
            <v>416010</v>
          </cell>
        </row>
        <row r="3406">
          <cell r="A3406">
            <v>416020</v>
          </cell>
        </row>
        <row r="3407">
          <cell r="A3407">
            <v>422085</v>
          </cell>
        </row>
        <row r="3408">
          <cell r="A3408">
            <v>424160</v>
          </cell>
        </row>
        <row r="3409">
          <cell r="A3409">
            <v>428016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row r="9">
          <cell r="A9" t="str">
            <v>Al Tawe</v>
          </cell>
        </row>
      </sheetData>
      <sheetData sheetId="34">
        <row r="9">
          <cell r="A9" t="str">
            <v>Al Tawe</v>
          </cell>
        </row>
      </sheetData>
      <sheetData sheetId="35"/>
      <sheetData sheetId="36"/>
      <sheetData sheetId="37"/>
      <sheetData sheetId="38"/>
      <sheetData sheetId="39"/>
      <sheetData sheetId="40"/>
      <sheetData sheetId="41">
        <row r="9">
          <cell r="A9" t="str">
            <v>Al Tawe</v>
          </cell>
        </row>
      </sheetData>
      <sheetData sheetId="42">
        <row r="9">
          <cell r="A9" t="str">
            <v>Al Tawe</v>
          </cell>
        </row>
      </sheetData>
      <sheetData sheetId="43"/>
      <sheetData sheetId="44"/>
      <sheetData sheetId="45"/>
      <sheetData sheetId="46"/>
      <sheetData sheetId="47"/>
      <sheetData sheetId="48"/>
      <sheetData sheetId="49"/>
      <sheetData sheetId="50"/>
      <sheetData sheetId="51">
        <row r="1">
          <cell r="A1" t="str">
            <v>SETE Energy Saudia for Industrial Projects LTD</v>
          </cell>
        </row>
      </sheetData>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3">
          <cell r="A3">
            <v>0</v>
          </cell>
        </row>
      </sheetData>
      <sheetData sheetId="67">
        <row r="3">
          <cell r="A3">
            <v>0</v>
          </cell>
        </row>
      </sheetData>
      <sheetData sheetId="68"/>
      <sheetData sheetId="69">
        <row r="1">
          <cell r="A1" t="str">
            <v xml:space="preserve">TOTAL ADDC ENERGY KWH </v>
          </cell>
        </row>
      </sheetData>
      <sheetData sheetId="70"/>
      <sheetData sheetId="71"/>
      <sheetData sheetId="72"/>
      <sheetData sheetId="73"/>
      <sheetData sheetId="74"/>
      <sheetData sheetId="75"/>
      <sheetData sheetId="76">
        <row r="2">
          <cell r="D2" t="str">
            <v>-</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S Act YTD 06"/>
      <sheetName val="FMS 05 YTD"/>
      <sheetName val="FMS Prpl"/>
      <sheetName val="FMS(ODCs)"/>
      <sheetName val="FMS(ODCs) (2)"/>
      <sheetName val="FMS(ODCs) w G&amp;A"/>
      <sheetName val="FMS_Act_YTD_06"/>
      <sheetName val="FMS_05_YTD"/>
      <sheetName val="FMS_Prpl"/>
      <sheetName val="FMS(ODCs)_(2)"/>
      <sheetName val="FMS(ODCs)_w_G&amp;A"/>
      <sheetName val="ProfitProv"/>
      <sheetName val="FMS_Act_YTD_061"/>
      <sheetName val="FMS_05_YTD1"/>
      <sheetName val="FMS_Prpl1"/>
      <sheetName val="FMS(ODCs)_(2)1"/>
      <sheetName val="FMS(ODCs)_w_G&amp;A1"/>
    </sheetNames>
    <sheetDataSet>
      <sheetData sheetId="0">
        <row r="1">
          <cell r="A1" t="str">
            <v>ACCOUNT</v>
          </cell>
          <cell r="B1" t="str">
            <v>Account Name</v>
          </cell>
          <cell r="C1" t="str">
            <v>EXP CATEG</v>
          </cell>
          <cell r="D1" t="str">
            <v>Category Name</v>
          </cell>
          <cell r="E1" t="str">
            <v>Total</v>
          </cell>
        </row>
        <row r="2">
          <cell r="A2">
            <v>18500</v>
          </cell>
          <cell r="B2" t="str">
            <v>Employee Morale Events</v>
          </cell>
          <cell r="C2" t="str">
            <v>250</v>
          </cell>
          <cell r="D2" t="str">
            <v>Other Employee Related Expenses</v>
          </cell>
          <cell r="E2">
            <v>2740.72</v>
          </cell>
        </row>
        <row r="3">
          <cell r="A3">
            <v>18600</v>
          </cell>
          <cell r="B3" t="str">
            <v>Plant Equipment</v>
          </cell>
          <cell r="C3" t="str">
            <v>015</v>
          </cell>
          <cell r="D3" t="str">
            <v>Plant Equipment</v>
          </cell>
          <cell r="E3">
            <v>14398.253333333334</v>
          </cell>
        </row>
        <row r="4">
          <cell r="A4">
            <v>18900</v>
          </cell>
          <cell r="B4" t="str">
            <v>Dues &amp; Memberships</v>
          </cell>
          <cell r="C4" t="str">
            <v>390</v>
          </cell>
          <cell r="D4" t="str">
            <v>Dues &amp; Memberships</v>
          </cell>
          <cell r="E4">
            <v>445.33333333333331</v>
          </cell>
        </row>
        <row r="5">
          <cell r="A5">
            <v>19000</v>
          </cell>
          <cell r="B5" t="str">
            <v>Lube, Solvents, Gasoline, Etc.</v>
          </cell>
          <cell r="C5" t="str">
            <v>450</v>
          </cell>
          <cell r="D5" t="str">
            <v>Manufacturing Supplies</v>
          </cell>
          <cell r="E5">
            <v>1634.8266666666666</v>
          </cell>
        </row>
        <row r="6">
          <cell r="A6">
            <v>19200</v>
          </cell>
          <cell r="B6" t="str">
            <v>Welding Supplies &amp; Gases</v>
          </cell>
          <cell r="C6" t="str">
            <v>450</v>
          </cell>
          <cell r="D6" t="str">
            <v>Manufacturing Supplies</v>
          </cell>
          <cell r="E6">
            <v>5860.293333333334</v>
          </cell>
        </row>
        <row r="7">
          <cell r="A7">
            <v>19300</v>
          </cell>
          <cell r="B7" t="str">
            <v>Tool Stores</v>
          </cell>
          <cell r="C7" t="str">
            <v>450</v>
          </cell>
          <cell r="D7" t="str">
            <v>Manufacturing Supplies</v>
          </cell>
          <cell r="E7">
            <v>7594.698666666668</v>
          </cell>
        </row>
        <row r="8">
          <cell r="A8">
            <v>19400</v>
          </cell>
          <cell r="B8" t="str">
            <v>Hand Tools</v>
          </cell>
          <cell r="C8" t="str">
            <v>450</v>
          </cell>
          <cell r="D8" t="str">
            <v>Manufacturing Supplies</v>
          </cell>
          <cell r="E8">
            <v>332</v>
          </cell>
        </row>
        <row r="9">
          <cell r="A9">
            <v>19600</v>
          </cell>
          <cell r="B9" t="str">
            <v>Paint &amp; Painting Supplies</v>
          </cell>
          <cell r="C9" t="str">
            <v>450</v>
          </cell>
          <cell r="D9" t="str">
            <v>Manufacturing Supplies</v>
          </cell>
          <cell r="E9">
            <v>769.33333333333326</v>
          </cell>
        </row>
        <row r="10">
          <cell r="A10">
            <v>19700</v>
          </cell>
          <cell r="B10" t="str">
            <v>Cutting Tools, Attachments &amp; Tooling</v>
          </cell>
          <cell r="C10" t="str">
            <v>450</v>
          </cell>
          <cell r="D10" t="str">
            <v>Manufacturing Supplies</v>
          </cell>
          <cell r="E10">
            <v>0</v>
          </cell>
        </row>
        <row r="11">
          <cell r="A11">
            <v>19800</v>
          </cell>
          <cell r="B11" t="str">
            <v>Low Value Material &amp; Supplies</v>
          </cell>
          <cell r="C11" t="str">
            <v>450</v>
          </cell>
          <cell r="D11" t="str">
            <v>Manufacturing Supplies</v>
          </cell>
          <cell r="E11">
            <v>2470.92</v>
          </cell>
        </row>
        <row r="12">
          <cell r="A12">
            <v>20000</v>
          </cell>
          <cell r="B12" t="str">
            <v>Container Expense</v>
          </cell>
          <cell r="C12" t="str">
            <v>450</v>
          </cell>
          <cell r="D12" t="str">
            <v>Manufacturing Supplies</v>
          </cell>
          <cell r="E12">
            <v>1880</v>
          </cell>
        </row>
        <row r="13">
          <cell r="A13">
            <v>20200</v>
          </cell>
          <cell r="B13" t="str">
            <v>Purchased Services:  Printing &amp; Reproduction</v>
          </cell>
          <cell r="C13" t="str">
            <v>500</v>
          </cell>
          <cell r="D13" t="str">
            <v>Business, Maintenance &amp; Contract Services</v>
          </cell>
          <cell r="E13">
            <v>981.7493333333332</v>
          </cell>
        </row>
        <row r="14">
          <cell r="A14">
            <v>20300</v>
          </cell>
          <cell r="B14" t="str">
            <v>Office Supplies &amp; Expenses</v>
          </cell>
          <cell r="C14" t="str">
            <v>455</v>
          </cell>
          <cell r="D14" t="str">
            <v>Office &amp; Administrative Supplies</v>
          </cell>
          <cell r="E14">
            <v>7410.5146666666651</v>
          </cell>
        </row>
        <row r="15">
          <cell r="A15">
            <v>20400</v>
          </cell>
          <cell r="B15" t="str">
            <v>Purchased Services:  Maintenance &amp; Repair (General)</v>
          </cell>
          <cell r="C15" t="str">
            <v>500</v>
          </cell>
          <cell r="D15" t="str">
            <v>Business, Maintenance &amp; Contract Services</v>
          </cell>
          <cell r="E15">
            <v>20389.333333333332</v>
          </cell>
        </row>
        <row r="16">
          <cell r="A16">
            <v>21500</v>
          </cell>
          <cell r="B16" t="str">
            <v>Security Equipment</v>
          </cell>
          <cell r="C16" t="str">
            <v>450</v>
          </cell>
          <cell r="D16" t="str">
            <v>Manufacturing Supplies</v>
          </cell>
          <cell r="E16">
            <v>4922.3999999999996</v>
          </cell>
        </row>
        <row r="17">
          <cell r="A17">
            <v>21600</v>
          </cell>
          <cell r="B17" t="str">
            <v>Safety Equipment</v>
          </cell>
          <cell r="C17" t="str">
            <v>450</v>
          </cell>
          <cell r="D17" t="str">
            <v>Manufacturing Supplies</v>
          </cell>
          <cell r="E17">
            <v>6195.1946666666663</v>
          </cell>
        </row>
        <row r="18">
          <cell r="A18">
            <v>21700</v>
          </cell>
          <cell r="B18" t="str">
            <v>Kitchen Supplies</v>
          </cell>
          <cell r="C18" t="str">
            <v>455</v>
          </cell>
          <cell r="D18" t="str">
            <v>Office &amp; Administrative Supplies</v>
          </cell>
          <cell r="E18">
            <v>6299.0533333333324</v>
          </cell>
        </row>
        <row r="19">
          <cell r="A19">
            <v>22000</v>
          </cell>
          <cell r="B19" t="str">
            <v>Propane, Diesel &amp; Natural Gas</v>
          </cell>
          <cell r="C19" t="str">
            <v>450</v>
          </cell>
          <cell r="D19" t="str">
            <v>Manufacturing Supplies</v>
          </cell>
          <cell r="E19">
            <v>116171.75733333334</v>
          </cell>
        </row>
        <row r="20">
          <cell r="A20">
            <v>22300</v>
          </cell>
          <cell r="B20" t="str">
            <v>Insurance</v>
          </cell>
          <cell r="C20" t="str">
            <v>610</v>
          </cell>
          <cell r="D20" t="str">
            <v>Insurance</v>
          </cell>
          <cell r="E20">
            <v>1610.7120000000002</v>
          </cell>
        </row>
        <row r="21">
          <cell r="A21">
            <v>22800</v>
          </cell>
          <cell r="B21" t="str">
            <v>Business Travel:  Business Meetings &amp; Conferences</v>
          </cell>
          <cell r="C21" t="str">
            <v>300</v>
          </cell>
          <cell r="D21" t="str">
            <v>Business Travel</v>
          </cell>
          <cell r="E21">
            <v>131.89600000000002</v>
          </cell>
        </row>
        <row r="22">
          <cell r="A22">
            <v>22900</v>
          </cell>
          <cell r="B22" t="str">
            <v>Business Travel:  Airfare</v>
          </cell>
          <cell r="C22" t="str">
            <v>300</v>
          </cell>
          <cell r="D22" t="str">
            <v>Business Travel</v>
          </cell>
          <cell r="E22">
            <v>16104.490666666668</v>
          </cell>
        </row>
        <row r="23">
          <cell r="A23">
            <v>23000</v>
          </cell>
          <cell r="B23" t="str">
            <v>Business Travel:  Auto Rental &amp; Expense</v>
          </cell>
          <cell r="C23" t="str">
            <v>300</v>
          </cell>
          <cell r="D23" t="str">
            <v>Business Travel</v>
          </cell>
          <cell r="E23">
            <v>2469.1840000000002</v>
          </cell>
        </row>
        <row r="24">
          <cell r="A24">
            <v>23100</v>
          </cell>
          <cell r="B24" t="str">
            <v>Business Travel:  Meals</v>
          </cell>
          <cell r="C24" t="str">
            <v>300</v>
          </cell>
          <cell r="D24" t="str">
            <v>Business Travel</v>
          </cell>
          <cell r="E24">
            <v>1060.0320000000002</v>
          </cell>
        </row>
        <row r="25">
          <cell r="A25">
            <v>23200</v>
          </cell>
          <cell r="B25" t="str">
            <v>Business Travel:  Telephone &amp; Fax</v>
          </cell>
          <cell r="C25" t="str">
            <v>300</v>
          </cell>
          <cell r="D25" t="str">
            <v>Business Travel</v>
          </cell>
          <cell r="E25">
            <v>151.14400000000001</v>
          </cell>
        </row>
        <row r="26">
          <cell r="A26">
            <v>23300</v>
          </cell>
          <cell r="B26" t="str">
            <v>Business Travel:  Lodging</v>
          </cell>
          <cell r="C26" t="str">
            <v>300</v>
          </cell>
          <cell r="D26" t="str">
            <v>Business Travel</v>
          </cell>
          <cell r="E26">
            <v>2695.1120000000001</v>
          </cell>
        </row>
        <row r="27">
          <cell r="A27">
            <v>23400</v>
          </cell>
          <cell r="B27" t="str">
            <v>Business Travel:  Valet/Laundry</v>
          </cell>
          <cell r="C27" t="str">
            <v>300</v>
          </cell>
          <cell r="D27" t="str">
            <v>Business Travel</v>
          </cell>
          <cell r="E27">
            <v>82.12</v>
          </cell>
        </row>
        <row r="28">
          <cell r="A28">
            <v>23500</v>
          </cell>
          <cell r="B28" t="str">
            <v>Business Travel:  Taxi &amp; Limo</v>
          </cell>
          <cell r="C28" t="str">
            <v>300</v>
          </cell>
          <cell r="D28" t="str">
            <v>Business Travel</v>
          </cell>
          <cell r="E28">
            <v>64.8</v>
          </cell>
        </row>
        <row r="29">
          <cell r="A29">
            <v>23700</v>
          </cell>
          <cell r="B29" t="str">
            <v>Business Travel:  Other</v>
          </cell>
          <cell r="C29" t="str">
            <v>300</v>
          </cell>
          <cell r="D29" t="str">
            <v>Business Travel</v>
          </cell>
          <cell r="E29">
            <v>173.63733333333332</v>
          </cell>
        </row>
        <row r="30">
          <cell r="A30">
            <v>24100</v>
          </cell>
          <cell r="B30" t="str">
            <v>Other Consultant Services</v>
          </cell>
          <cell r="C30" t="str">
            <v>530</v>
          </cell>
          <cell r="D30" t="str">
            <v>Outside Professional Consulting</v>
          </cell>
          <cell r="E30">
            <v>30066.288</v>
          </cell>
        </row>
        <row r="31">
          <cell r="A31">
            <v>24200</v>
          </cell>
          <cell r="B31" t="str">
            <v>Business Development &amp; Support</v>
          </cell>
          <cell r="C31" t="str">
            <v>780</v>
          </cell>
          <cell r="D31" t="str">
            <v>Advertising and Promotion</v>
          </cell>
          <cell r="E31">
            <v>749.49866666666662</v>
          </cell>
        </row>
        <row r="32">
          <cell r="A32">
            <v>24300</v>
          </cell>
          <cell r="B32" t="str">
            <v>Telephone, Fax &amp; E-Mail</v>
          </cell>
          <cell r="C32" t="str">
            <v>420</v>
          </cell>
          <cell r="D32" t="str">
            <v>Communications</v>
          </cell>
          <cell r="E32">
            <v>55633.965333333348</v>
          </cell>
        </row>
        <row r="33">
          <cell r="A33">
            <v>24400</v>
          </cell>
          <cell r="B33" t="str">
            <v>Postage, DHL &amp; Federal Express</v>
          </cell>
          <cell r="C33" t="str">
            <v>420</v>
          </cell>
          <cell r="D33" t="str">
            <v>Communications</v>
          </cell>
          <cell r="E33">
            <v>27013.770666666667</v>
          </cell>
        </row>
        <row r="34">
          <cell r="A34">
            <v>24500</v>
          </cell>
          <cell r="B34" t="str">
            <v>Books, Publications &amp; Subscriptions</v>
          </cell>
          <cell r="C34" t="str">
            <v>460</v>
          </cell>
          <cell r="D34" t="str">
            <v>Books, Publications &amp; Subscriptions</v>
          </cell>
          <cell r="E34">
            <v>207.26666666666665</v>
          </cell>
        </row>
        <row r="35">
          <cell r="A35">
            <v>24600</v>
          </cell>
          <cell r="B35" t="str">
            <v>Computer Hardware</v>
          </cell>
          <cell r="C35" t="str">
            <v>025</v>
          </cell>
          <cell r="D35" t="str">
            <v>Computer Hardware and Software</v>
          </cell>
          <cell r="E35">
            <v>3927.6826666666661</v>
          </cell>
        </row>
        <row r="36">
          <cell r="A36">
            <v>24700</v>
          </cell>
          <cell r="B36" t="str">
            <v>Computer Software</v>
          </cell>
          <cell r="C36" t="str">
            <v>025</v>
          </cell>
          <cell r="D36" t="str">
            <v>Computer Hardware and Software</v>
          </cell>
          <cell r="E36">
            <v>12550.666666666668</v>
          </cell>
        </row>
        <row r="37">
          <cell r="A37">
            <v>24800</v>
          </cell>
          <cell r="B37" t="str">
            <v>Computer Maintenance</v>
          </cell>
          <cell r="C37" t="str">
            <v>500</v>
          </cell>
          <cell r="D37" t="str">
            <v>Business, Maintenance &amp; Contract Services</v>
          </cell>
          <cell r="E37">
            <v>8778.101333333334</v>
          </cell>
        </row>
        <row r="38">
          <cell r="A38">
            <v>25900</v>
          </cell>
          <cell r="B38" t="str">
            <v>Vendor Special Charges</v>
          </cell>
          <cell r="C38" t="str">
            <v>045</v>
          </cell>
          <cell r="D38" t="str">
            <v>Material</v>
          </cell>
          <cell r="E38">
            <v>354</v>
          </cell>
        </row>
        <row r="39">
          <cell r="A39">
            <v>26000</v>
          </cell>
          <cell r="B39" t="str">
            <v>Freight to Forwarder</v>
          </cell>
          <cell r="C39" t="str">
            <v>047</v>
          </cell>
          <cell r="D39" t="str">
            <v>Miscelleneous Freight Charges</v>
          </cell>
          <cell r="E39">
            <v>1884.9093333333333</v>
          </cell>
        </row>
        <row r="40">
          <cell r="A40">
            <v>26100</v>
          </cell>
          <cell r="B40" t="str">
            <v>Maintenance:  Grounds, Building &amp; Lighting</v>
          </cell>
          <cell r="C40" t="str">
            <v>500</v>
          </cell>
          <cell r="D40" t="str">
            <v>Business, Maintenance &amp; Contract Services</v>
          </cell>
          <cell r="E40">
            <v>39474.453333333346</v>
          </cell>
        </row>
        <row r="41">
          <cell r="A41">
            <v>26200</v>
          </cell>
          <cell r="B41" t="str">
            <v>Maintenance:  Heating, Ventilation &amp; Air Conditioning</v>
          </cell>
          <cell r="C41" t="str">
            <v>500</v>
          </cell>
          <cell r="D41" t="str">
            <v>Business, Maintenance &amp; Contract Services</v>
          </cell>
          <cell r="E41">
            <v>301.06666666666666</v>
          </cell>
        </row>
        <row r="42">
          <cell r="A42">
            <v>26500</v>
          </cell>
          <cell r="B42" t="str">
            <v>Maintenance:  Plant Equipment</v>
          </cell>
          <cell r="C42" t="str">
            <v>500</v>
          </cell>
          <cell r="D42" t="str">
            <v>Business, Maintenance &amp; Contract Services</v>
          </cell>
          <cell r="E42">
            <v>91.12266666666666</v>
          </cell>
        </row>
        <row r="43">
          <cell r="A43">
            <v>26600</v>
          </cell>
          <cell r="B43" t="str">
            <v>Maintenance:  Power Distribution Equipment</v>
          </cell>
          <cell r="C43" t="str">
            <v>500</v>
          </cell>
          <cell r="D43" t="str">
            <v>Business, Maintenance &amp; Contract Services</v>
          </cell>
          <cell r="E43">
            <v>45358.685333333335</v>
          </cell>
        </row>
        <row r="44">
          <cell r="A44">
            <v>26700</v>
          </cell>
          <cell r="B44" t="str">
            <v>Maintenance:  Welding Equipment</v>
          </cell>
          <cell r="C44" t="str">
            <v>500</v>
          </cell>
          <cell r="D44" t="str">
            <v>Business, Maintenance &amp; Contract Services</v>
          </cell>
          <cell r="E44">
            <v>33.333333333333336</v>
          </cell>
        </row>
        <row r="45">
          <cell r="A45">
            <v>26800</v>
          </cell>
          <cell r="B45" t="str">
            <v>Maintenance:  Forklifts &amp; Mobile Equipment</v>
          </cell>
          <cell r="C45" t="str">
            <v>500</v>
          </cell>
          <cell r="D45" t="str">
            <v>Business, Maintenance &amp; Contract Services</v>
          </cell>
          <cell r="E45">
            <v>6.666666666666667</v>
          </cell>
        </row>
        <row r="46">
          <cell r="A46">
            <v>26900</v>
          </cell>
          <cell r="B46" t="str">
            <v>Other Construction Costs</v>
          </cell>
          <cell r="C46" t="str">
            <v>030</v>
          </cell>
          <cell r="D46" t="str">
            <v>Subcontract:  Facility Design and Development</v>
          </cell>
          <cell r="E46">
            <v>106055.72266666667</v>
          </cell>
        </row>
        <row r="47">
          <cell r="A47">
            <v>27300</v>
          </cell>
          <cell r="B47" t="str">
            <v>Subcontract:  Defense Systems International (San Jose)</v>
          </cell>
          <cell r="C47" t="str">
            <v>850</v>
          </cell>
          <cell r="D47" t="str">
            <v>Intercompany Transactions</v>
          </cell>
          <cell r="E47">
            <v>1751.0613333333333</v>
          </cell>
        </row>
        <row r="48">
          <cell r="A48">
            <v>27400</v>
          </cell>
          <cell r="B48" t="str">
            <v>Subcontract:  Ground Systems Division (San Jose)</v>
          </cell>
          <cell r="C48" t="str">
            <v>850</v>
          </cell>
          <cell r="D48" t="str">
            <v>Intercompany Transactions</v>
          </cell>
          <cell r="E48">
            <v>14978.509333333333</v>
          </cell>
        </row>
        <row r="49">
          <cell r="A49">
            <v>27500</v>
          </cell>
          <cell r="B49" t="str">
            <v>Subcontract:  Site Support Services</v>
          </cell>
          <cell r="C49" t="str">
            <v>040</v>
          </cell>
          <cell r="D49" t="str">
            <v>Subcontract:  Site Support Services</v>
          </cell>
          <cell r="E49">
            <v>398688.31733333343</v>
          </cell>
        </row>
        <row r="50">
          <cell r="A50">
            <v>27800</v>
          </cell>
          <cell r="B50" t="str">
            <v>Outside Translation Services</v>
          </cell>
          <cell r="C50" t="str">
            <v>550</v>
          </cell>
          <cell r="D50" t="str">
            <v>Outside Professional Other</v>
          </cell>
          <cell r="E50">
            <v>314.66666666666669</v>
          </cell>
        </row>
        <row r="51">
          <cell r="A51">
            <v>27900</v>
          </cell>
          <cell r="B51" t="str">
            <v>Local Moves &amp; Deliveries</v>
          </cell>
          <cell r="C51" t="str">
            <v>550</v>
          </cell>
          <cell r="D51" t="str">
            <v>Outside Professional Other</v>
          </cell>
          <cell r="E51">
            <v>240</v>
          </cell>
        </row>
        <row r="52">
          <cell r="A52">
            <v>28000</v>
          </cell>
          <cell r="B52" t="str">
            <v>Office Furniture</v>
          </cell>
          <cell r="C52" t="str">
            <v>020</v>
          </cell>
          <cell r="D52" t="str">
            <v>Office Equipment</v>
          </cell>
          <cell r="E52">
            <v>144.07466666666667</v>
          </cell>
        </row>
        <row r="53">
          <cell r="A53">
            <v>28100</v>
          </cell>
          <cell r="B53" t="str">
            <v>Office Equipment</v>
          </cell>
          <cell r="C53" t="str">
            <v>020</v>
          </cell>
          <cell r="D53" t="str">
            <v>Office Equipment</v>
          </cell>
          <cell r="E53">
            <v>182.4</v>
          </cell>
        </row>
        <row r="54">
          <cell r="A54">
            <v>28400</v>
          </cell>
          <cell r="B54" t="str">
            <v>Training and Training Material</v>
          </cell>
          <cell r="C54" t="str">
            <v>550</v>
          </cell>
          <cell r="D54" t="str">
            <v>Outside Professional Other</v>
          </cell>
          <cell r="E54">
            <v>-680.63466666666682</v>
          </cell>
        </row>
        <row r="55">
          <cell r="A55">
            <v>28600</v>
          </cell>
          <cell r="B55" t="str">
            <v>Business/Conference Meals:  Non-Travel</v>
          </cell>
          <cell r="C55" t="str">
            <v>360</v>
          </cell>
          <cell r="D55" t="str">
            <v>Conferences and Meetings</v>
          </cell>
          <cell r="E55">
            <v>2651.36</v>
          </cell>
        </row>
        <row r="56">
          <cell r="A56">
            <v>29900</v>
          </cell>
          <cell r="B56" t="str">
            <v>Other Expense</v>
          </cell>
          <cell r="C56" t="str">
            <v>840</v>
          </cell>
          <cell r="D56" t="str">
            <v>Miscellaneous</v>
          </cell>
          <cell r="E56">
            <v>31519.072000000007</v>
          </cell>
        </row>
        <row r="57">
          <cell r="A57">
            <v>30600</v>
          </cell>
          <cell r="B57" t="str">
            <v>Telecommunications Equipment</v>
          </cell>
          <cell r="C57" t="str">
            <v>020</v>
          </cell>
          <cell r="D57" t="str">
            <v>Office Equipment</v>
          </cell>
          <cell r="E57">
            <v>573.33333333333337</v>
          </cell>
        </row>
        <row r="58">
          <cell r="A58">
            <v>30700</v>
          </cell>
          <cell r="B58" t="str">
            <v>Material Handling Supplies</v>
          </cell>
          <cell r="C58" t="str">
            <v>450</v>
          </cell>
          <cell r="D58" t="str">
            <v>Manufacturing Supplies</v>
          </cell>
          <cell r="E58">
            <v>800</v>
          </cell>
        </row>
        <row r="59">
          <cell r="A59">
            <v>30900</v>
          </cell>
          <cell r="B59" t="str">
            <v>Calibration</v>
          </cell>
          <cell r="C59" t="str">
            <v>500</v>
          </cell>
          <cell r="D59" t="str">
            <v>Business, Maintenance &amp; Contract Services</v>
          </cell>
          <cell r="E59">
            <v>3001.8666666666668</v>
          </cell>
        </row>
        <row r="60">
          <cell r="A60">
            <v>32000</v>
          </cell>
          <cell r="B60" t="str">
            <v>Bank Charges</v>
          </cell>
          <cell r="C60" t="str">
            <v>700</v>
          </cell>
          <cell r="D60" t="str">
            <v>Miscellaneous Taxes and Fees</v>
          </cell>
          <cell r="E60">
            <v>1755.3253333333334</v>
          </cell>
        </row>
        <row r="61">
          <cell r="A61">
            <v>32200</v>
          </cell>
          <cell r="B61" t="str">
            <v>Customs Clearance &amp; Duty</v>
          </cell>
          <cell r="C61" t="str">
            <v>700</v>
          </cell>
          <cell r="D61" t="str">
            <v>Miscellaneous Taxes and Fees</v>
          </cell>
          <cell r="E61">
            <v>43.06666666666667</v>
          </cell>
        </row>
        <row r="62">
          <cell r="A62">
            <v>32300</v>
          </cell>
          <cell r="B62" t="str">
            <v>FMC Arabia G&amp;A Allocation</v>
          </cell>
          <cell r="C62" t="str">
            <v>900</v>
          </cell>
          <cell r="D62" t="str">
            <v>Allocations In (Out)</v>
          </cell>
          <cell r="E62">
            <v>1089684.544</v>
          </cell>
        </row>
        <row r="63">
          <cell r="A63">
            <v>32600</v>
          </cell>
          <cell r="B63" t="str">
            <v>Maintenance:  Vehicles</v>
          </cell>
          <cell r="C63" t="str">
            <v>500</v>
          </cell>
          <cell r="D63" t="str">
            <v>Business, Maintenance &amp; Contract Services</v>
          </cell>
          <cell r="E63">
            <v>10368.266666666668</v>
          </cell>
        </row>
        <row r="64">
          <cell r="A64">
            <v>32800</v>
          </cell>
          <cell r="B64" t="str">
            <v>Trash Collection / Waste Removal</v>
          </cell>
          <cell r="C64" t="str">
            <v>490</v>
          </cell>
          <cell r="D64" t="str">
            <v>Site Support</v>
          </cell>
          <cell r="E64">
            <v>666.66666666666686</v>
          </cell>
        </row>
        <row r="65">
          <cell r="A65">
            <v>33700</v>
          </cell>
          <cell r="B65" t="str">
            <v>Dependent Education - OFN Staff</v>
          </cell>
          <cell r="C65" t="str">
            <v>235</v>
          </cell>
          <cell r="D65" t="str">
            <v>Allowances: Other Foreign Nationals</v>
          </cell>
          <cell r="E65">
            <v>1909.3333333333335</v>
          </cell>
        </row>
        <row r="66">
          <cell r="A66">
            <v>35500</v>
          </cell>
          <cell r="B66" t="str">
            <v>Maintenance: Office Equipment</v>
          </cell>
          <cell r="C66" t="str">
            <v>500</v>
          </cell>
          <cell r="D66" t="str">
            <v>Business, Maintenance &amp; Contract Services</v>
          </cell>
          <cell r="E66">
            <v>227.2</v>
          </cell>
        </row>
        <row r="67">
          <cell r="A67">
            <v>36000</v>
          </cell>
          <cell r="B67" t="str">
            <v>Air Freight</v>
          </cell>
          <cell r="C67" t="str">
            <v>047</v>
          </cell>
          <cell r="D67" t="str">
            <v>Miscelleneous Freight Charges</v>
          </cell>
          <cell r="E67">
            <v>23011.997333333333</v>
          </cell>
        </row>
        <row r="68">
          <cell r="A68">
            <v>36300</v>
          </cell>
          <cell r="B68" t="str">
            <v>Other Freight Charges</v>
          </cell>
          <cell r="C68" t="str">
            <v>047</v>
          </cell>
          <cell r="D68" t="str">
            <v>Miscelleneous Freight Charges</v>
          </cell>
          <cell r="E68">
            <v>9711.373333333333</v>
          </cell>
        </row>
        <row r="69">
          <cell r="A69">
            <v>36400</v>
          </cell>
          <cell r="B69" t="str">
            <v>Customs Duty: Materials</v>
          </cell>
          <cell r="C69" t="str">
            <v>700</v>
          </cell>
          <cell r="D69" t="str">
            <v>Miscellaneous Taxes and Fees</v>
          </cell>
          <cell r="E69">
            <v>153.32</v>
          </cell>
        </row>
        <row r="70">
          <cell r="A70">
            <v>36500</v>
          </cell>
          <cell r="B70" t="str">
            <v>Freight Tracking</v>
          </cell>
          <cell r="C70" t="str">
            <v>550</v>
          </cell>
          <cell r="D70" t="str">
            <v>Outside Professional Other</v>
          </cell>
          <cell r="E70">
            <v>8055.4</v>
          </cell>
        </row>
        <row r="71">
          <cell r="A71">
            <v>36900</v>
          </cell>
          <cell r="B71" t="str">
            <v>Licensing Fees</v>
          </cell>
          <cell r="C71" t="str">
            <v>850</v>
          </cell>
          <cell r="D71" t="str">
            <v>Intercompany Transactions</v>
          </cell>
          <cell r="E71">
            <v>295615</v>
          </cell>
        </row>
        <row r="72">
          <cell r="A72">
            <v>60000</v>
          </cell>
          <cell r="B72" t="str">
            <v>Inventory Cost Transfer</v>
          </cell>
          <cell r="C72" t="str">
            <v>010</v>
          </cell>
          <cell r="D72" t="str">
            <v>Labor</v>
          </cell>
          <cell r="E72">
            <v>-76188.738666666672</v>
          </cell>
        </row>
      </sheetData>
      <sheetData sheetId="1"/>
      <sheetData sheetId="2"/>
      <sheetData sheetId="3"/>
      <sheetData sheetId="4"/>
      <sheetData sheetId="5"/>
      <sheetData sheetId="6">
        <row r="1">
          <cell r="A1" t="str">
            <v>ACCOUNT</v>
          </cell>
        </row>
      </sheetData>
      <sheetData sheetId="7"/>
      <sheetData sheetId="8"/>
      <sheetData sheetId="9"/>
      <sheetData sheetId="10"/>
      <sheetData sheetId="11" refreshError="1"/>
      <sheetData sheetId="12">
        <row r="1">
          <cell r="A1" t="str">
            <v>ACCOUNT</v>
          </cell>
        </row>
      </sheetData>
      <sheetData sheetId="13"/>
      <sheetData sheetId="14"/>
      <sheetData sheetId="15"/>
      <sheetData sheetId="1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mary"/>
      <sheetName val="Assumptions"/>
      <sheetName val="Sensitivity"/>
      <sheetName val="Constr. U &amp; S"/>
      <sheetName val="Constr. CF (ECP)"/>
      <sheetName val="Constr. CF"/>
      <sheetName val="Debt Service"/>
      <sheetName val="Oper. Rev"/>
      <sheetName val="Oper. Costs"/>
      <sheetName val="PWPA CF"/>
      <sheetName val="IS"/>
      <sheetName val="BS"/>
      <sheetName val="Depreciation"/>
      <sheetName val="IRR"/>
      <sheetName val="Workarea"/>
      <sheetName val="Sched 1"/>
      <sheetName val="????"/>
      <sheetName val="?????"/>
      <sheetName val="2010 Actual"/>
      <sheetName val="2010 Budget"/>
      <sheetName val="Constr__U_&amp;_S"/>
      <sheetName val="Constr__CF_(ECP)"/>
      <sheetName val="Constr__CF"/>
      <sheetName val="Debt_Service"/>
      <sheetName val="Oper__Rev"/>
      <sheetName val="Oper__Costs"/>
      <sheetName val="PWPA_CF"/>
      <sheetName val="Sched_1"/>
      <sheetName val="sec.6_STD"/>
      <sheetName val="sec.6_LOCAL"/>
      <sheetName val="EXPENSES"/>
      <sheetName val="Config"/>
      <sheetName val="Constr__U_&amp;_S1"/>
      <sheetName val="Constr__CF_(ECP)1"/>
      <sheetName val="Constr__CF1"/>
      <sheetName val="Debt_Service1"/>
      <sheetName val="Oper__Rev1"/>
      <sheetName val="Oper__Costs1"/>
      <sheetName val="PWPA_CF1"/>
      <sheetName val="Sched_11"/>
      <sheetName val="Sheet1"/>
      <sheetName val="Receiveed Half Day Leaves"/>
      <sheetName val="2010_Actual"/>
      <sheetName val="2010_Budget"/>
    </sheetNames>
    <sheetDataSet>
      <sheetData sheetId="0" refreshError="1"/>
      <sheetData sheetId="1" refreshError="1"/>
      <sheetData sheetId="2" refreshError="1">
        <row r="7">
          <cell r="G7">
            <v>38439</v>
          </cell>
        </row>
        <row r="8">
          <cell r="G8">
            <v>38439</v>
          </cell>
        </row>
        <row r="9">
          <cell r="G9">
            <v>38467</v>
          </cell>
        </row>
        <row r="10">
          <cell r="E10">
            <v>39630</v>
          </cell>
          <cell r="G10">
            <v>39630</v>
          </cell>
        </row>
        <row r="25">
          <cell r="Q25">
            <v>263775</v>
          </cell>
        </row>
        <row r="26">
          <cell r="Q26">
            <v>17999.999999999993</v>
          </cell>
        </row>
        <row r="28">
          <cell r="Q28">
            <v>527550</v>
          </cell>
          <cell r="U28">
            <v>40</v>
          </cell>
        </row>
        <row r="29">
          <cell r="Q29">
            <v>1200000</v>
          </cell>
        </row>
        <row r="30">
          <cell r="Q30">
            <v>0</v>
          </cell>
        </row>
        <row r="31">
          <cell r="Q31">
            <v>911000</v>
          </cell>
          <cell r="R31">
            <v>40</v>
          </cell>
        </row>
        <row r="32">
          <cell r="Q32">
            <v>72000</v>
          </cell>
          <cell r="R32">
            <v>40</v>
          </cell>
        </row>
        <row r="38">
          <cell r="Q38">
            <v>3.7499999999999999E-3</v>
          </cell>
        </row>
        <row r="39">
          <cell r="Q39">
            <v>5.0000000000000001E-3</v>
          </cell>
          <cell r="R39">
            <v>8.2500000000000004E-3</v>
          </cell>
          <cell r="S39">
            <v>8.2500000000000004E-3</v>
          </cell>
        </row>
        <row r="40">
          <cell r="Q40">
            <v>5.0000000000000001E-3</v>
          </cell>
          <cell r="R40">
            <v>1.15E-2</v>
          </cell>
          <cell r="S40">
            <v>1.0999999999999999E-2</v>
          </cell>
        </row>
        <row r="41">
          <cell r="Q41">
            <v>5.0000000000000001E-3</v>
          </cell>
          <cell r="R41">
            <v>1.15E-2</v>
          </cell>
          <cell r="S41">
            <v>1.0999999999999999E-2</v>
          </cell>
        </row>
        <row r="42">
          <cell r="Q42">
            <v>5.0000000000000001E-3</v>
          </cell>
          <cell r="R42">
            <v>9.9618055555555571E-3</v>
          </cell>
          <cell r="S42">
            <v>9.7604166666666672E-3</v>
          </cell>
        </row>
        <row r="43">
          <cell r="R43">
            <v>0</v>
          </cell>
        </row>
        <row r="58">
          <cell r="R58">
            <v>360</v>
          </cell>
        </row>
        <row r="84">
          <cell r="K84">
            <v>35</v>
          </cell>
        </row>
        <row r="85">
          <cell r="K85">
            <v>30</v>
          </cell>
        </row>
        <row r="86">
          <cell r="K86">
            <v>4.0000000000000001E-3</v>
          </cell>
        </row>
        <row r="87">
          <cell r="K87">
            <v>2E-3</v>
          </cell>
        </row>
        <row r="90">
          <cell r="K90">
            <v>30000</v>
          </cell>
        </row>
        <row r="107">
          <cell r="C107">
            <v>0.27029999999999998</v>
          </cell>
        </row>
        <row r="121">
          <cell r="G121">
            <v>700</v>
          </cell>
        </row>
        <row r="122">
          <cell r="G122">
            <v>16000</v>
          </cell>
        </row>
        <row r="134">
          <cell r="N134">
            <v>0.65</v>
          </cell>
        </row>
        <row r="135">
          <cell r="N135">
            <v>1</v>
          </cell>
        </row>
      </sheetData>
      <sheetData sheetId="3" refreshError="1">
        <row r="22">
          <cell r="D22">
            <v>0</v>
          </cell>
        </row>
        <row r="23">
          <cell r="H23">
            <v>0</v>
          </cell>
        </row>
        <row r="24">
          <cell r="D24">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Index"/>
      <sheetName val="Budget-Income-Cost-Analysis"/>
      <sheetName val="Qty-Des-Loss-Analysis"/>
      <sheetName val="Revenue-Drivers"/>
      <sheetName val="Inc-Main"/>
      <sheetName val="Final-Income"/>
      <sheetName val="GD-IWPP-Comp"/>
      <sheetName val="Price-Cont-Calc"/>
      <sheetName val="Annuity-Calc"/>
      <sheetName val="Revenue"/>
      <sheetName val="ROC-Nwork"/>
      <sheetName val="Subsidy-Calc"/>
      <sheetName val="Allocation"/>
      <sheetName val="Cost-Calculations"/>
      <sheetName val="GD's-Cost-Unit"/>
      <sheetName val="Cap-Des-Fuel-Rev"/>
      <sheetName val="GD-IWPP-Cost"/>
      <sheetName val="Cash-Flow"/>
      <sheetName val="Capex-Projects"/>
      <sheetName val="SSchedule-Capex"/>
      <sheetName val="SSchedule-Opex"/>
      <sheetName val="Income-Summary"/>
      <sheetName val="Income"/>
      <sheetName val="Abdrpt"/>
      <sheetName val="Consistency"/>
      <sheetName val="Consis-chairman"/>
      <sheetName val="Con-Bud"/>
      <sheetName val="Expl-Chair"/>
      <sheetName val="Adwea"/>
      <sheetName val="Mirfa"/>
      <sheetName val="Atpc"/>
      <sheetName val="Bpc"/>
      <sheetName val="Unpc"/>
      <sheetName val="Co-Budgets"/>
      <sheetName val="BST-Calculations"/>
      <sheetName val="Adwec"/>
      <sheetName val="Transco"/>
      <sheetName val="Addc"/>
      <sheetName val="Aadc"/>
      <sheetName val="Wathba"/>
      <sheetName val="Mirfa-Up"/>
      <sheetName val="Mirfa-up1"/>
      <sheetName val="UNPC-Up"/>
      <sheetName val="Taw-up"/>
      <sheetName val="Bpc-up"/>
      <sheetName val="Adwec-up"/>
      <sheetName val="Transco-up"/>
      <sheetName val="Transco-up1"/>
      <sheetName val="Aadc-up"/>
      <sheetName val="Addc-up"/>
      <sheetName val="Wathba-up"/>
      <sheetName val="FMXDM"/>
      <sheetName val="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row r="11">
          <cell r="A11">
            <v>411000</v>
          </cell>
          <cell r="C11">
            <v>411000</v>
          </cell>
          <cell r="D11" t="str">
            <v>Depreciation</v>
          </cell>
        </row>
        <row r="12">
          <cell r="A12">
            <v>411901</v>
          </cell>
          <cell r="B12">
            <v>0</v>
          </cell>
          <cell r="C12">
            <v>411901</v>
          </cell>
          <cell r="D12" t="str">
            <v>Plant &amp; Generators Equipment</v>
          </cell>
          <cell r="E12">
            <v>0</v>
          </cell>
          <cell r="F12">
            <v>0</v>
          </cell>
          <cell r="G12">
            <v>0</v>
          </cell>
          <cell r="H12">
            <v>0</v>
          </cell>
          <cell r="I12">
            <v>0</v>
          </cell>
          <cell r="J12">
            <v>0</v>
          </cell>
        </row>
        <row r="13">
          <cell r="A13">
            <v>411902</v>
          </cell>
          <cell r="B13">
            <v>0</v>
          </cell>
          <cell r="C13">
            <v>411902</v>
          </cell>
          <cell r="D13" t="str">
            <v>Water &amp; Electricity Network Equipment</v>
          </cell>
          <cell r="E13">
            <v>0</v>
          </cell>
          <cell r="F13">
            <v>0</v>
          </cell>
          <cell r="G13">
            <v>0</v>
          </cell>
          <cell r="H13">
            <v>0</v>
          </cell>
          <cell r="I13">
            <v>0</v>
          </cell>
          <cell r="J13">
            <v>0</v>
          </cell>
        </row>
        <row r="14">
          <cell r="A14">
            <v>411903</v>
          </cell>
          <cell r="B14">
            <v>0</v>
          </cell>
          <cell r="C14">
            <v>411903</v>
          </cell>
          <cell r="D14" t="str">
            <v>Remote Areas Equipment</v>
          </cell>
          <cell r="E14">
            <v>0</v>
          </cell>
          <cell r="F14">
            <v>0</v>
          </cell>
          <cell r="G14">
            <v>0</v>
          </cell>
          <cell r="H14">
            <v>0</v>
          </cell>
          <cell r="I14">
            <v>0</v>
          </cell>
          <cell r="J14">
            <v>0</v>
          </cell>
        </row>
        <row r="15">
          <cell r="A15">
            <v>411904</v>
          </cell>
          <cell r="B15">
            <v>0</v>
          </cell>
          <cell r="C15">
            <v>411904</v>
          </cell>
          <cell r="D15" t="str">
            <v>Garage Equipment</v>
          </cell>
          <cell r="E15">
            <v>0</v>
          </cell>
          <cell r="F15">
            <v>0</v>
          </cell>
          <cell r="G15">
            <v>0</v>
          </cell>
          <cell r="H15">
            <v>0</v>
          </cell>
          <cell r="I15">
            <v>0</v>
          </cell>
          <cell r="J15">
            <v>0</v>
          </cell>
        </row>
        <row r="16">
          <cell r="A16">
            <v>411905</v>
          </cell>
          <cell r="B16">
            <v>0</v>
          </cell>
          <cell r="C16">
            <v>411905</v>
          </cell>
          <cell r="D16" t="str">
            <v>Land &amp; Building</v>
          </cell>
          <cell r="E16">
            <v>0</v>
          </cell>
          <cell r="F16">
            <v>0</v>
          </cell>
          <cell r="G16">
            <v>0</v>
          </cell>
          <cell r="H16">
            <v>0</v>
          </cell>
          <cell r="I16">
            <v>0</v>
          </cell>
          <cell r="J16">
            <v>0</v>
          </cell>
        </row>
        <row r="17">
          <cell r="A17">
            <v>411906</v>
          </cell>
          <cell r="B17">
            <v>0</v>
          </cell>
          <cell r="C17">
            <v>411906</v>
          </cell>
          <cell r="D17" t="str">
            <v>Motor Vehicles</v>
          </cell>
          <cell r="E17">
            <v>0</v>
          </cell>
          <cell r="F17">
            <v>0</v>
          </cell>
          <cell r="G17">
            <v>0</v>
          </cell>
          <cell r="H17">
            <v>0</v>
          </cell>
          <cell r="I17">
            <v>0</v>
          </cell>
          <cell r="J17">
            <v>0</v>
          </cell>
        </row>
        <row r="18">
          <cell r="A18">
            <v>411907</v>
          </cell>
          <cell r="B18">
            <v>107480</v>
          </cell>
          <cell r="C18">
            <v>411907</v>
          </cell>
          <cell r="D18" t="str">
            <v>IT &amp; Communication Equipment</v>
          </cell>
          <cell r="E18">
            <v>57991.89</v>
          </cell>
          <cell r="F18">
            <v>28995.945000000003</v>
          </cell>
          <cell r="G18">
            <v>86987.835000000006</v>
          </cell>
          <cell r="H18">
            <v>221148</v>
          </cell>
          <cell r="I18">
            <v>134160.16499999998</v>
          </cell>
          <cell r="J18">
            <v>1.5422865162697745</v>
          </cell>
        </row>
        <row r="19">
          <cell r="A19">
            <v>411908</v>
          </cell>
          <cell r="B19">
            <v>223520</v>
          </cell>
          <cell r="C19">
            <v>411908</v>
          </cell>
          <cell r="D19" t="str">
            <v>Furniture &amp; Fixtures</v>
          </cell>
          <cell r="E19">
            <v>47638.516666666663</v>
          </cell>
          <cell r="F19">
            <v>23819.258333333331</v>
          </cell>
          <cell r="G19">
            <v>71457.774999999994</v>
          </cell>
          <cell r="H19">
            <v>93957.774999999994</v>
          </cell>
          <cell r="I19">
            <v>22500</v>
          </cell>
          <cell r="J19">
            <v>0.31487126488335249</v>
          </cell>
        </row>
        <row r="20">
          <cell r="A20">
            <v>411909</v>
          </cell>
          <cell r="B20">
            <v>0</v>
          </cell>
          <cell r="C20">
            <v>411909</v>
          </cell>
          <cell r="D20" t="str">
            <v>Research &amp; Laboratories Equipment</v>
          </cell>
          <cell r="E20">
            <v>0</v>
          </cell>
          <cell r="F20">
            <v>0</v>
          </cell>
          <cell r="G20">
            <v>0</v>
          </cell>
          <cell r="H20">
            <v>0</v>
          </cell>
          <cell r="I20">
            <v>0</v>
          </cell>
          <cell r="J20">
            <v>0</v>
          </cell>
        </row>
        <row r="22">
          <cell r="B22">
            <v>331000</v>
          </cell>
          <cell r="D22" t="str">
            <v>Total Depreciation</v>
          </cell>
          <cell r="E22">
            <v>105630.40666666668</v>
          </cell>
          <cell r="F22">
            <v>52815.203333333338</v>
          </cell>
          <cell r="G22">
            <v>158445.60999999999</v>
          </cell>
          <cell r="H22">
            <v>315105.77500000002</v>
          </cell>
          <cell r="I22">
            <v>156660.16499999998</v>
          </cell>
          <cell r="J22">
            <v>0.98873149593731247</v>
          </cell>
        </row>
        <row r="24">
          <cell r="A24">
            <v>413000</v>
          </cell>
          <cell r="C24">
            <v>413000</v>
          </cell>
          <cell r="D24" t="str">
            <v>Basic Salary</v>
          </cell>
        </row>
        <row r="25">
          <cell r="A25">
            <v>413010</v>
          </cell>
          <cell r="B25">
            <v>3997380</v>
          </cell>
          <cell r="C25">
            <v>413010</v>
          </cell>
          <cell r="D25" t="str">
            <v>Salaries</v>
          </cell>
          <cell r="E25">
            <v>1911398.3</v>
          </cell>
          <cell r="F25">
            <v>1292700</v>
          </cell>
          <cell r="G25">
            <v>3204098.3</v>
          </cell>
          <cell r="H25">
            <v>3310319.35755471</v>
          </cell>
          <cell r="I25">
            <v>674158.7</v>
          </cell>
          <cell r="J25">
            <v>0.21040512396264505</v>
          </cell>
          <cell r="K25">
            <v>3310319.35755471</v>
          </cell>
          <cell r="L25">
            <v>0.93091287079600726</v>
          </cell>
        </row>
        <row r="26">
          <cell r="A26">
            <v>413030</v>
          </cell>
          <cell r="B26">
            <v>27500</v>
          </cell>
          <cell r="C26">
            <v>413030</v>
          </cell>
          <cell r="D26" t="str">
            <v>Other Salaries &amp; Wages</v>
          </cell>
          <cell r="E26">
            <v>5200</v>
          </cell>
          <cell r="F26">
            <v>10400</v>
          </cell>
          <cell r="G26">
            <v>15600</v>
          </cell>
          <cell r="H26">
            <v>8887.8074010979744</v>
          </cell>
          <cell r="I26">
            <v>1400</v>
          </cell>
          <cell r="J26">
            <v>8.9743589743589744E-2</v>
          </cell>
          <cell r="K26">
            <v>8887.8074010979744</v>
          </cell>
          <cell r="L26">
            <v>0.52281220006458673</v>
          </cell>
        </row>
        <row r="28">
          <cell r="B28">
            <v>4024880</v>
          </cell>
          <cell r="D28" t="str">
            <v>Total of Basic Salary</v>
          </cell>
          <cell r="E28">
            <v>1916598.3</v>
          </cell>
          <cell r="F28">
            <v>1303100</v>
          </cell>
          <cell r="G28">
            <v>3219698.3</v>
          </cell>
          <cell r="H28">
            <v>3895257</v>
          </cell>
          <cell r="I28">
            <v>675558.7</v>
          </cell>
          <cell r="J28">
            <v>0.20982049777769557</v>
          </cell>
          <cell r="K28">
            <v>3619207.1649558088</v>
          </cell>
          <cell r="L28">
            <v>0.91311119193404744</v>
          </cell>
        </row>
        <row r="30">
          <cell r="A30">
            <v>415000</v>
          </cell>
          <cell r="C30">
            <v>415000</v>
          </cell>
          <cell r="D30" t="str">
            <v>Allowances</v>
          </cell>
        </row>
        <row r="31">
          <cell r="A31">
            <v>415010</v>
          </cell>
          <cell r="B31">
            <v>688140</v>
          </cell>
          <cell r="C31">
            <v>415010</v>
          </cell>
          <cell r="D31" t="str">
            <v>Supplementary  Allowance</v>
          </cell>
          <cell r="E31">
            <v>306896.32</v>
          </cell>
          <cell r="F31">
            <v>209075</v>
          </cell>
          <cell r="G31">
            <v>515971.32</v>
          </cell>
          <cell r="H31">
            <v>571177.80999854987</v>
          </cell>
          <cell r="I31">
            <v>101638.68</v>
          </cell>
          <cell r="J31">
            <v>0.19698513475516427</v>
          </cell>
          <cell r="K31">
            <v>571177.80999854987</v>
          </cell>
          <cell r="L31">
            <v>0.92481956250473585</v>
          </cell>
        </row>
        <row r="32">
          <cell r="A32">
            <v>415030</v>
          </cell>
          <cell r="B32">
            <v>32570</v>
          </cell>
          <cell r="C32">
            <v>415030</v>
          </cell>
          <cell r="D32" t="str">
            <v>Overtime</v>
          </cell>
          <cell r="E32">
            <v>7235.47</v>
          </cell>
          <cell r="F32">
            <v>14470.94</v>
          </cell>
          <cell r="G32">
            <v>21706.41</v>
          </cell>
          <cell r="H32">
            <v>28206.598258445134</v>
          </cell>
          <cell r="I32">
            <v>7596.59</v>
          </cell>
          <cell r="J32">
            <v>0.34996989368578224</v>
          </cell>
          <cell r="K32">
            <v>28206.598258445134</v>
          </cell>
          <cell r="L32">
            <v>0.96258397633160886</v>
          </cell>
        </row>
        <row r="33">
          <cell r="A33">
            <v>415050</v>
          </cell>
          <cell r="B33">
            <v>218760</v>
          </cell>
          <cell r="C33">
            <v>415050</v>
          </cell>
          <cell r="D33" t="str">
            <v>Housing Allowance</v>
          </cell>
          <cell r="E33">
            <v>95483.9</v>
          </cell>
          <cell r="F33">
            <v>46600</v>
          </cell>
          <cell r="G33">
            <v>142083.9</v>
          </cell>
          <cell r="H33">
            <v>124498.95898878279</v>
          </cell>
          <cell r="I33">
            <v>-9869.8999999999942</v>
          </cell>
          <cell r="J33">
            <v>-6.9465294801170252E-2</v>
          </cell>
          <cell r="K33">
            <v>124498.95898878279</v>
          </cell>
          <cell r="L33">
            <v>0.94164732168138621</v>
          </cell>
        </row>
        <row r="34">
          <cell r="A34">
            <v>415060</v>
          </cell>
          <cell r="B34">
            <v>170400</v>
          </cell>
          <cell r="C34">
            <v>415060</v>
          </cell>
          <cell r="D34" t="str">
            <v>Transportation Allowance</v>
          </cell>
          <cell r="E34">
            <v>83112.460000000006</v>
          </cell>
          <cell r="F34">
            <v>53000</v>
          </cell>
          <cell r="G34">
            <v>136112.46</v>
          </cell>
          <cell r="H34">
            <v>137888.03342358457</v>
          </cell>
          <cell r="I34">
            <v>6087.539999999979</v>
          </cell>
          <cell r="J34">
            <v>4.472434044612799E-2</v>
          </cell>
          <cell r="K34">
            <v>137888.03342358457</v>
          </cell>
          <cell r="L34">
            <v>0.96967674700129791</v>
          </cell>
        </row>
        <row r="35">
          <cell r="A35">
            <v>415070</v>
          </cell>
          <cell r="B35">
            <v>6000</v>
          </cell>
          <cell r="C35">
            <v>415070</v>
          </cell>
          <cell r="D35" t="str">
            <v>Furniture Maintenance Allowance</v>
          </cell>
          <cell r="E35">
            <v>0</v>
          </cell>
          <cell r="F35">
            <v>6000</v>
          </cell>
          <cell r="G35">
            <v>6000</v>
          </cell>
          <cell r="H35">
            <v>6000</v>
          </cell>
          <cell r="I35">
            <v>0</v>
          </cell>
          <cell r="J35">
            <v>0</v>
          </cell>
          <cell r="K35">
            <v>6000</v>
          </cell>
          <cell r="L35">
            <v>1</v>
          </cell>
        </row>
        <row r="36">
          <cell r="A36">
            <v>415080</v>
          </cell>
          <cell r="B36">
            <v>50400</v>
          </cell>
          <cell r="C36">
            <v>415080</v>
          </cell>
          <cell r="D36" t="str">
            <v>Child Allowance</v>
          </cell>
          <cell r="E36">
            <v>13839.45</v>
          </cell>
          <cell r="F36">
            <v>9000</v>
          </cell>
          <cell r="G36">
            <v>22839.45</v>
          </cell>
          <cell r="H36">
            <v>46800</v>
          </cell>
          <cell r="I36">
            <v>23960.55</v>
          </cell>
          <cell r="J36">
            <v>1.0490861207253239</v>
          </cell>
          <cell r="K36">
            <v>46800</v>
          </cell>
          <cell r="L36">
            <v>1</v>
          </cell>
        </row>
        <row r="37">
          <cell r="A37">
            <v>415090</v>
          </cell>
          <cell r="B37">
            <v>7200</v>
          </cell>
          <cell r="C37">
            <v>415090</v>
          </cell>
          <cell r="D37" t="str">
            <v xml:space="preserve">Water &amp; Electricity Allowance  </v>
          </cell>
          <cell r="E37">
            <v>4800</v>
          </cell>
          <cell r="F37">
            <v>2400</v>
          </cell>
          <cell r="G37">
            <v>7200</v>
          </cell>
          <cell r="H37">
            <v>7200</v>
          </cell>
          <cell r="I37">
            <v>0</v>
          </cell>
          <cell r="J37">
            <v>0</v>
          </cell>
          <cell r="K37">
            <v>7200</v>
          </cell>
          <cell r="L37">
            <v>1</v>
          </cell>
        </row>
        <row r="38">
          <cell r="A38">
            <v>415110</v>
          </cell>
          <cell r="B38">
            <v>72000</v>
          </cell>
          <cell r="C38">
            <v>415110</v>
          </cell>
          <cell r="D38" t="str">
            <v xml:space="preserve">Professional allowance </v>
          </cell>
          <cell r="E38">
            <v>30000</v>
          </cell>
          <cell r="F38">
            <v>22500</v>
          </cell>
          <cell r="G38">
            <v>52500</v>
          </cell>
          <cell r="H38">
            <v>61688.818007222391</v>
          </cell>
          <cell r="I38">
            <v>10500</v>
          </cell>
          <cell r="J38">
            <v>0.2</v>
          </cell>
          <cell r="K38">
            <v>61688.818007222391</v>
          </cell>
          <cell r="L38">
            <v>0.97918758741622847</v>
          </cell>
        </row>
        <row r="39">
          <cell r="A39">
            <v>415130</v>
          </cell>
          <cell r="C39">
            <v>415130</v>
          </cell>
          <cell r="D39" t="str">
            <v xml:space="preserve">Committee allowance </v>
          </cell>
          <cell r="E39">
            <v>0</v>
          </cell>
          <cell r="F39">
            <v>0</v>
          </cell>
          <cell r="G39">
            <v>0</v>
          </cell>
          <cell r="H39">
            <v>0</v>
          </cell>
          <cell r="I39">
            <v>0</v>
          </cell>
          <cell r="J39">
            <v>0</v>
          </cell>
          <cell r="K39">
            <v>0</v>
          </cell>
          <cell r="L39">
            <v>0.2908</v>
          </cell>
        </row>
        <row r="40">
          <cell r="A40">
            <v>415140</v>
          </cell>
          <cell r="B40">
            <v>0</v>
          </cell>
          <cell r="C40">
            <v>415140</v>
          </cell>
          <cell r="D40" t="str">
            <v>Contracted Staff Gratuity</v>
          </cell>
          <cell r="E40">
            <v>0</v>
          </cell>
          <cell r="F40">
            <v>0</v>
          </cell>
          <cell r="G40">
            <v>0</v>
          </cell>
          <cell r="H40">
            <v>0</v>
          </cell>
          <cell r="I40">
            <v>0</v>
          </cell>
          <cell r="J40">
            <v>0</v>
          </cell>
          <cell r="K40">
            <v>0</v>
          </cell>
        </row>
        <row r="41">
          <cell r="A41">
            <v>415150</v>
          </cell>
          <cell r="B41">
            <v>0</v>
          </cell>
          <cell r="C41">
            <v>415150</v>
          </cell>
          <cell r="D41" t="str">
            <v>Government Receipt re Staff Gratuity</v>
          </cell>
          <cell r="E41">
            <v>0</v>
          </cell>
          <cell r="F41">
            <v>0</v>
          </cell>
          <cell r="G41">
            <v>0</v>
          </cell>
          <cell r="H41">
            <v>0</v>
          </cell>
          <cell r="I41">
            <v>0</v>
          </cell>
          <cell r="J41">
            <v>0</v>
          </cell>
          <cell r="K41">
            <v>0</v>
          </cell>
        </row>
        <row r="42">
          <cell r="A42">
            <v>415230</v>
          </cell>
          <cell r="B42">
            <v>0</v>
          </cell>
          <cell r="C42">
            <v>415230</v>
          </cell>
          <cell r="D42" t="str">
            <v>Remote Area Allowance</v>
          </cell>
          <cell r="E42">
            <v>0</v>
          </cell>
          <cell r="F42">
            <v>0</v>
          </cell>
          <cell r="G42">
            <v>0</v>
          </cell>
          <cell r="H42">
            <v>0</v>
          </cell>
          <cell r="I42">
            <v>0</v>
          </cell>
          <cell r="J42">
            <v>0</v>
          </cell>
          <cell r="K42">
            <v>0</v>
          </cell>
          <cell r="L42">
            <v>1</v>
          </cell>
        </row>
        <row r="43">
          <cell r="A43">
            <v>415231</v>
          </cell>
          <cell r="B43">
            <v>0</v>
          </cell>
          <cell r="C43">
            <v>415231</v>
          </cell>
          <cell r="D43" t="str">
            <v xml:space="preserve">Commuting Allowance </v>
          </cell>
          <cell r="E43">
            <v>0</v>
          </cell>
          <cell r="F43">
            <v>0</v>
          </cell>
          <cell r="G43">
            <v>0</v>
          </cell>
          <cell r="H43">
            <v>0</v>
          </cell>
          <cell r="I43">
            <v>0</v>
          </cell>
          <cell r="J43">
            <v>0</v>
          </cell>
          <cell r="K43">
            <v>0</v>
          </cell>
          <cell r="L43">
            <v>1</v>
          </cell>
        </row>
        <row r="44">
          <cell r="A44">
            <v>415240</v>
          </cell>
          <cell r="B44">
            <v>182400</v>
          </cell>
          <cell r="C44">
            <v>415240</v>
          </cell>
          <cell r="D44" t="str">
            <v>Statutory Social Allowance</v>
          </cell>
          <cell r="E44">
            <v>74676.160000000003</v>
          </cell>
          <cell r="F44">
            <v>46500</v>
          </cell>
          <cell r="G44">
            <v>121176.16</v>
          </cell>
          <cell r="H44">
            <v>134262.83252070806</v>
          </cell>
          <cell r="I44">
            <v>20423.84</v>
          </cell>
          <cell r="J44">
            <v>0.16854668443033677</v>
          </cell>
          <cell r="K44">
            <v>134262.83252070806</v>
          </cell>
          <cell r="L44">
            <v>0.94818384548522638</v>
          </cell>
        </row>
        <row r="45">
          <cell r="A45">
            <v>415250</v>
          </cell>
          <cell r="B45">
            <v>36000</v>
          </cell>
          <cell r="C45">
            <v>415250</v>
          </cell>
          <cell r="D45" t="str">
            <v>Special Car Allowance</v>
          </cell>
          <cell r="E45">
            <v>13302.74</v>
          </cell>
          <cell r="F45">
            <v>7500</v>
          </cell>
          <cell r="G45">
            <v>20802.740000000002</v>
          </cell>
          <cell r="H45">
            <v>18000</v>
          </cell>
          <cell r="I45">
            <v>-2802.74</v>
          </cell>
          <cell r="J45">
            <v>-0.13472936738141217</v>
          </cell>
          <cell r="K45">
            <v>18000</v>
          </cell>
          <cell r="L45">
            <v>1</v>
          </cell>
        </row>
        <row r="46">
          <cell r="A46">
            <v>415290</v>
          </cell>
          <cell r="B46">
            <v>0</v>
          </cell>
          <cell r="C46">
            <v>415290</v>
          </cell>
          <cell r="D46" t="str">
            <v>Shift Allowance</v>
          </cell>
          <cell r="E46">
            <v>0</v>
          </cell>
          <cell r="F46">
            <v>0</v>
          </cell>
          <cell r="G46">
            <v>0</v>
          </cell>
          <cell r="H46">
            <v>0</v>
          </cell>
          <cell r="I46">
            <v>0</v>
          </cell>
          <cell r="J46">
            <v>0</v>
          </cell>
          <cell r="K46">
            <v>0</v>
          </cell>
          <cell r="L46">
            <v>0.98285251692719011</v>
          </cell>
        </row>
        <row r="47">
          <cell r="A47">
            <v>415300</v>
          </cell>
          <cell r="B47">
            <v>0</v>
          </cell>
          <cell r="C47">
            <v>415300</v>
          </cell>
          <cell r="D47" t="str">
            <v>Cashiers Allowance</v>
          </cell>
          <cell r="E47">
            <v>0</v>
          </cell>
          <cell r="F47">
            <v>0</v>
          </cell>
          <cell r="G47">
            <v>0</v>
          </cell>
          <cell r="H47">
            <v>0</v>
          </cell>
          <cell r="I47">
            <v>0</v>
          </cell>
          <cell r="J47">
            <v>0</v>
          </cell>
          <cell r="K47">
            <v>0</v>
          </cell>
          <cell r="L47">
            <v>0.97943230892613675</v>
          </cell>
        </row>
        <row r="48">
          <cell r="A48">
            <v>415310</v>
          </cell>
          <cell r="B48">
            <v>0</v>
          </cell>
          <cell r="C48">
            <v>415310</v>
          </cell>
          <cell r="D48" t="str">
            <v>Hazardous Material Handling Allowance</v>
          </cell>
          <cell r="E48">
            <v>0</v>
          </cell>
          <cell r="F48">
            <v>0</v>
          </cell>
          <cell r="G48">
            <v>0</v>
          </cell>
          <cell r="H48">
            <v>0</v>
          </cell>
          <cell r="I48">
            <v>0</v>
          </cell>
          <cell r="J48">
            <v>0</v>
          </cell>
          <cell r="K48">
            <v>0</v>
          </cell>
          <cell r="L48">
            <v>1</v>
          </cell>
        </row>
        <row r="49">
          <cell r="A49">
            <v>415320</v>
          </cell>
          <cell r="B49">
            <v>0</v>
          </cell>
          <cell r="C49">
            <v>415320</v>
          </cell>
          <cell r="D49" t="str">
            <v>Technical Allowance</v>
          </cell>
          <cell r="E49">
            <v>0</v>
          </cell>
          <cell r="F49">
            <v>0</v>
          </cell>
          <cell r="G49">
            <v>0</v>
          </cell>
          <cell r="H49">
            <v>0</v>
          </cell>
          <cell r="I49">
            <v>0</v>
          </cell>
          <cell r="J49">
            <v>0</v>
          </cell>
          <cell r="K49">
            <v>0</v>
          </cell>
          <cell r="L49">
            <v>0.97313632417189355</v>
          </cell>
        </row>
        <row r="50">
          <cell r="A50">
            <v>415330</v>
          </cell>
          <cell r="B50">
            <v>9000</v>
          </cell>
          <cell r="C50">
            <v>415330</v>
          </cell>
          <cell r="D50" t="str">
            <v>Computer Allowance</v>
          </cell>
          <cell r="E50">
            <v>6000</v>
          </cell>
          <cell r="F50">
            <v>3000</v>
          </cell>
          <cell r="G50">
            <v>9000</v>
          </cell>
          <cell r="H50">
            <v>16568.381422789833</v>
          </cell>
          <cell r="I50">
            <v>9000</v>
          </cell>
          <cell r="J50">
            <v>1</v>
          </cell>
          <cell r="K50">
            <v>16568.381422789833</v>
          </cell>
          <cell r="L50">
            <v>0.9204656345994352</v>
          </cell>
        </row>
        <row r="51">
          <cell r="A51">
            <v>415350</v>
          </cell>
          <cell r="B51">
            <v>43200</v>
          </cell>
          <cell r="C51">
            <v>415350</v>
          </cell>
          <cell r="D51" t="str">
            <v>Telephone Allowance</v>
          </cell>
          <cell r="E51">
            <v>10946.58</v>
          </cell>
          <cell r="F51">
            <v>8500</v>
          </cell>
          <cell r="G51">
            <v>19446.580000000002</v>
          </cell>
          <cell r="H51">
            <v>37743.794864849937</v>
          </cell>
          <cell r="I51">
            <v>21353.42</v>
          </cell>
          <cell r="J51">
            <v>1.0980552878706691</v>
          </cell>
          <cell r="K51">
            <v>37743.794864849937</v>
          </cell>
          <cell r="L51">
            <v>0.92509301139338074</v>
          </cell>
        </row>
        <row r="52">
          <cell r="A52">
            <v>415360</v>
          </cell>
          <cell r="B52">
            <v>24000</v>
          </cell>
          <cell r="C52">
            <v>415360</v>
          </cell>
          <cell r="D52" t="str">
            <v>Special Allowance</v>
          </cell>
          <cell r="E52">
            <v>5500</v>
          </cell>
          <cell r="F52">
            <v>5000</v>
          </cell>
          <cell r="G52">
            <v>10500</v>
          </cell>
          <cell r="H52">
            <v>12988.264383072104</v>
          </cell>
          <cell r="I52">
            <v>4500</v>
          </cell>
          <cell r="J52">
            <v>0.42857142857142855</v>
          </cell>
          <cell r="K52">
            <v>12988.264383072104</v>
          </cell>
          <cell r="L52">
            <v>0.865884292204807</v>
          </cell>
        </row>
        <row r="53">
          <cell r="A53">
            <v>415370</v>
          </cell>
          <cell r="B53">
            <v>0</v>
          </cell>
          <cell r="C53">
            <v>415370</v>
          </cell>
          <cell r="D53" t="str">
            <v xml:space="preserve">Other Allowance </v>
          </cell>
          <cell r="E53">
            <v>0</v>
          </cell>
          <cell r="F53">
            <v>0</v>
          </cell>
          <cell r="G53">
            <v>0</v>
          </cell>
          <cell r="H53">
            <v>0</v>
          </cell>
          <cell r="I53">
            <v>0</v>
          </cell>
          <cell r="J53">
            <v>0</v>
          </cell>
          <cell r="K53">
            <v>0</v>
          </cell>
          <cell r="L53">
            <v>0.79263832946391577</v>
          </cell>
        </row>
        <row r="55">
          <cell r="B55">
            <v>1540070</v>
          </cell>
          <cell r="D55" t="str">
            <v>Total of Allowances</v>
          </cell>
          <cell r="E55">
            <v>651793.07999999996</v>
          </cell>
          <cell r="F55">
            <v>433545.94</v>
          </cell>
          <cell r="G55">
            <v>1085339.02</v>
          </cell>
          <cell r="H55">
            <v>1277727</v>
          </cell>
          <cell r="I55">
            <v>192387.98</v>
          </cell>
          <cell r="J55">
            <v>0.17726072356635622</v>
          </cell>
          <cell r="K55">
            <v>1203023.4918680044</v>
          </cell>
          <cell r="L55">
            <v>0.94758281266435163</v>
          </cell>
        </row>
        <row r="57">
          <cell r="A57">
            <v>417000</v>
          </cell>
          <cell r="C57">
            <v>417000</v>
          </cell>
          <cell r="D57" t="str">
            <v>Fuel</v>
          </cell>
        </row>
        <row r="58">
          <cell r="A58">
            <v>417100</v>
          </cell>
          <cell r="B58">
            <v>0</v>
          </cell>
          <cell r="C58">
            <v>417100</v>
          </cell>
          <cell r="D58" t="str">
            <v>Crude Oil</v>
          </cell>
          <cell r="E58">
            <v>0</v>
          </cell>
          <cell r="F58">
            <v>0</v>
          </cell>
          <cell r="G58">
            <v>0</v>
          </cell>
          <cell r="H58">
            <v>0</v>
          </cell>
          <cell r="I58">
            <v>0</v>
          </cell>
          <cell r="J58">
            <v>0</v>
          </cell>
        </row>
        <row r="59">
          <cell r="A59">
            <v>417200</v>
          </cell>
          <cell r="B59">
            <v>0</v>
          </cell>
          <cell r="C59">
            <v>417200</v>
          </cell>
          <cell r="D59" t="str">
            <v>Fuel Oil</v>
          </cell>
          <cell r="E59">
            <v>0</v>
          </cell>
          <cell r="F59">
            <v>0</v>
          </cell>
          <cell r="G59">
            <v>0</v>
          </cell>
          <cell r="H59">
            <v>0</v>
          </cell>
          <cell r="I59">
            <v>0</v>
          </cell>
          <cell r="J59">
            <v>0</v>
          </cell>
        </row>
        <row r="60">
          <cell r="A60">
            <v>417300</v>
          </cell>
          <cell r="B60">
            <v>0</v>
          </cell>
          <cell r="C60">
            <v>417300</v>
          </cell>
          <cell r="D60" t="str">
            <v>Gas Oil</v>
          </cell>
          <cell r="E60">
            <v>0</v>
          </cell>
          <cell r="F60">
            <v>0</v>
          </cell>
          <cell r="G60">
            <v>0</v>
          </cell>
          <cell r="H60">
            <v>0</v>
          </cell>
          <cell r="I60">
            <v>0</v>
          </cell>
          <cell r="J60">
            <v>0</v>
          </cell>
        </row>
        <row r="61">
          <cell r="A61">
            <v>417410</v>
          </cell>
          <cell r="B61">
            <v>1471932453</v>
          </cell>
          <cell r="C61">
            <v>417410</v>
          </cell>
          <cell r="D61" t="str">
            <v>Natural Gas - Regular Payment</v>
          </cell>
          <cell r="E61">
            <v>896067652.34000003</v>
          </cell>
          <cell r="F61">
            <v>499928394.7971136</v>
          </cell>
          <cell r="G61">
            <v>1395996047.1371136</v>
          </cell>
          <cell r="H61">
            <v>1536459240.2950001</v>
          </cell>
          <cell r="I61">
            <v>140463193.15788651</v>
          </cell>
          <cell r="J61">
            <v>0.10061861811567889</v>
          </cell>
        </row>
        <row r="62">
          <cell r="A62">
            <v>417420</v>
          </cell>
          <cell r="B62">
            <v>0</v>
          </cell>
          <cell r="C62">
            <v>417420</v>
          </cell>
          <cell r="D62" t="str">
            <v>Natural Gas - Penalty Payment</v>
          </cell>
          <cell r="E62">
            <v>0</v>
          </cell>
          <cell r="F62">
            <v>0</v>
          </cell>
          <cell r="G62">
            <v>0</v>
          </cell>
          <cell r="H62">
            <v>0</v>
          </cell>
          <cell r="I62">
            <v>0</v>
          </cell>
          <cell r="J62">
            <v>0</v>
          </cell>
        </row>
        <row r="63">
          <cell r="A63">
            <v>417500</v>
          </cell>
          <cell r="B63">
            <v>0</v>
          </cell>
          <cell r="C63">
            <v>417500</v>
          </cell>
          <cell r="D63" t="str">
            <v>Diesel Oil</v>
          </cell>
          <cell r="E63">
            <v>0</v>
          </cell>
          <cell r="F63">
            <v>0</v>
          </cell>
          <cell r="G63">
            <v>0</v>
          </cell>
          <cell r="H63">
            <v>0</v>
          </cell>
          <cell r="I63">
            <v>0</v>
          </cell>
          <cell r="J63">
            <v>0</v>
          </cell>
        </row>
        <row r="65">
          <cell r="B65">
            <v>1471932453</v>
          </cell>
          <cell r="D65" t="str">
            <v>Total of Fuel</v>
          </cell>
          <cell r="E65">
            <v>896067652.34000003</v>
          </cell>
          <cell r="F65">
            <v>499928394.7971136</v>
          </cell>
          <cell r="G65">
            <v>1395996047.1371136</v>
          </cell>
          <cell r="H65">
            <v>1536459240.2950001</v>
          </cell>
          <cell r="I65">
            <v>140463193.15788651</v>
          </cell>
          <cell r="J65">
            <v>0.10061861811567889</v>
          </cell>
        </row>
        <row r="67">
          <cell r="A67">
            <v>418000</v>
          </cell>
          <cell r="C67">
            <v>418000</v>
          </cell>
          <cell r="D67" t="str">
            <v>Plant Maintenance</v>
          </cell>
        </row>
        <row r="68">
          <cell r="A68">
            <v>418700</v>
          </cell>
          <cell r="C68">
            <v>418700</v>
          </cell>
          <cell r="D68" t="str">
            <v>Plant Maintenance-Generation Companies</v>
          </cell>
        </row>
        <row r="69">
          <cell r="A69">
            <v>418010</v>
          </cell>
          <cell r="C69">
            <v>418010</v>
          </cell>
          <cell r="D69" t="str">
            <v>Steam Turbine &amp; Alternaters Maintenance</v>
          </cell>
        </row>
        <row r="70">
          <cell r="A70">
            <v>418711</v>
          </cell>
          <cell r="B70">
            <v>0</v>
          </cell>
          <cell r="C70">
            <v>418711</v>
          </cell>
          <cell r="D70" t="str">
            <v>Steam Turbine &amp; Alternaters Maint.-Material</v>
          </cell>
          <cell r="E70">
            <v>0</v>
          </cell>
          <cell r="F70">
            <v>0</v>
          </cell>
          <cell r="G70">
            <v>0</v>
          </cell>
          <cell r="H70">
            <v>0</v>
          </cell>
          <cell r="I70">
            <v>0</v>
          </cell>
          <cell r="J70">
            <v>0</v>
          </cell>
        </row>
        <row r="71">
          <cell r="A71">
            <v>418712</v>
          </cell>
          <cell r="B71">
            <v>0</v>
          </cell>
          <cell r="C71">
            <v>418712</v>
          </cell>
          <cell r="D71" t="str">
            <v xml:space="preserve">Steam Turbine &amp; Alternaters Maint-Labour </v>
          </cell>
          <cell r="E71">
            <v>0</v>
          </cell>
          <cell r="F71">
            <v>0</v>
          </cell>
          <cell r="G71">
            <v>0</v>
          </cell>
          <cell r="H71">
            <v>0</v>
          </cell>
          <cell r="I71">
            <v>0</v>
          </cell>
          <cell r="J71">
            <v>0</v>
          </cell>
        </row>
        <row r="72">
          <cell r="A72">
            <v>418713</v>
          </cell>
          <cell r="B72">
            <v>0</v>
          </cell>
          <cell r="C72">
            <v>418713</v>
          </cell>
          <cell r="D72" t="str">
            <v>Steam Turbine &amp; Alternaters Maint-Others</v>
          </cell>
          <cell r="E72">
            <v>0</v>
          </cell>
          <cell r="F72">
            <v>0</v>
          </cell>
          <cell r="G72">
            <v>0</v>
          </cell>
          <cell r="H72">
            <v>0</v>
          </cell>
          <cell r="I72">
            <v>0</v>
          </cell>
          <cell r="J72">
            <v>0</v>
          </cell>
        </row>
        <row r="74">
          <cell r="A74">
            <v>418015</v>
          </cell>
          <cell r="C74">
            <v>418015</v>
          </cell>
          <cell r="D74" t="str">
            <v>Gas Turbine &amp; Alternaters Maintenance</v>
          </cell>
        </row>
        <row r="75">
          <cell r="A75">
            <v>418716</v>
          </cell>
          <cell r="B75">
            <v>0</v>
          </cell>
          <cell r="C75">
            <v>418716</v>
          </cell>
          <cell r="D75" t="str">
            <v>Gas Turbine &amp; Alternaters Maint-Material</v>
          </cell>
          <cell r="E75">
            <v>0</v>
          </cell>
          <cell r="F75">
            <v>0</v>
          </cell>
          <cell r="G75">
            <v>0</v>
          </cell>
          <cell r="H75">
            <v>0</v>
          </cell>
          <cell r="I75">
            <v>0</v>
          </cell>
          <cell r="J75">
            <v>0</v>
          </cell>
        </row>
        <row r="76">
          <cell r="A76">
            <v>418717</v>
          </cell>
          <cell r="B76">
            <v>0</v>
          </cell>
          <cell r="C76">
            <v>418717</v>
          </cell>
          <cell r="D76" t="str">
            <v xml:space="preserve">Gas Turbine &amp; Alternaters Maint-Labour </v>
          </cell>
          <cell r="E76">
            <v>0</v>
          </cell>
          <cell r="F76">
            <v>0</v>
          </cell>
          <cell r="G76">
            <v>0</v>
          </cell>
          <cell r="H76">
            <v>0</v>
          </cell>
          <cell r="I76">
            <v>0</v>
          </cell>
          <cell r="J76">
            <v>0</v>
          </cell>
        </row>
        <row r="77">
          <cell r="A77">
            <v>418718</v>
          </cell>
          <cell r="B77">
            <v>0</v>
          </cell>
          <cell r="C77">
            <v>418718</v>
          </cell>
          <cell r="D77" t="str">
            <v>Gas Turbine &amp; Alternaters Maint-Others</v>
          </cell>
          <cell r="E77">
            <v>0</v>
          </cell>
          <cell r="F77">
            <v>0</v>
          </cell>
          <cell r="G77">
            <v>0</v>
          </cell>
          <cell r="H77">
            <v>0</v>
          </cell>
          <cell r="I77">
            <v>0</v>
          </cell>
          <cell r="J77">
            <v>0</v>
          </cell>
        </row>
        <row r="79">
          <cell r="A79">
            <v>418720</v>
          </cell>
          <cell r="C79">
            <v>418720</v>
          </cell>
          <cell r="D79" t="str">
            <v>Other Plant Contract Maintenance</v>
          </cell>
        </row>
        <row r="80">
          <cell r="A80">
            <v>418721</v>
          </cell>
          <cell r="B80">
            <v>0</v>
          </cell>
          <cell r="C80">
            <v>418721</v>
          </cell>
          <cell r="D80" t="str">
            <v>Other Plant Contract Maint-Material</v>
          </cell>
          <cell r="E80">
            <v>0</v>
          </cell>
          <cell r="F80">
            <v>0</v>
          </cell>
          <cell r="G80">
            <v>0</v>
          </cell>
          <cell r="H80">
            <v>0</v>
          </cell>
          <cell r="I80">
            <v>0</v>
          </cell>
          <cell r="J80">
            <v>0</v>
          </cell>
        </row>
        <row r="81">
          <cell r="A81">
            <v>418722</v>
          </cell>
          <cell r="B81">
            <v>0</v>
          </cell>
          <cell r="C81">
            <v>418722</v>
          </cell>
          <cell r="D81" t="str">
            <v xml:space="preserve">Other Plant Contract Maint-Labour </v>
          </cell>
          <cell r="E81">
            <v>0</v>
          </cell>
          <cell r="F81">
            <v>0</v>
          </cell>
          <cell r="G81">
            <v>0</v>
          </cell>
          <cell r="H81">
            <v>0</v>
          </cell>
          <cell r="I81">
            <v>0</v>
          </cell>
          <cell r="J81">
            <v>0</v>
          </cell>
        </row>
        <row r="82">
          <cell r="A82">
            <v>418723</v>
          </cell>
          <cell r="B82">
            <v>0</v>
          </cell>
          <cell r="C82">
            <v>418723</v>
          </cell>
          <cell r="D82" t="str">
            <v>Other Plant Contract Maint-Others</v>
          </cell>
          <cell r="E82">
            <v>0</v>
          </cell>
          <cell r="F82">
            <v>0</v>
          </cell>
          <cell r="G82">
            <v>0</v>
          </cell>
          <cell r="H82">
            <v>0</v>
          </cell>
          <cell r="I82">
            <v>0</v>
          </cell>
          <cell r="J82">
            <v>0</v>
          </cell>
        </row>
        <row r="84">
          <cell r="A84">
            <v>418730</v>
          </cell>
          <cell r="C84">
            <v>418730</v>
          </cell>
          <cell r="D84" t="str">
            <v>Motors Maintenance</v>
          </cell>
        </row>
        <row r="85">
          <cell r="A85">
            <v>418731</v>
          </cell>
          <cell r="B85">
            <v>0</v>
          </cell>
          <cell r="C85">
            <v>418731</v>
          </cell>
          <cell r="D85" t="str">
            <v>Motors Maintenance- Material</v>
          </cell>
          <cell r="E85">
            <v>0</v>
          </cell>
          <cell r="F85">
            <v>0</v>
          </cell>
          <cell r="G85">
            <v>0</v>
          </cell>
          <cell r="H85">
            <v>0</v>
          </cell>
          <cell r="I85">
            <v>0</v>
          </cell>
          <cell r="J85">
            <v>0</v>
          </cell>
        </row>
        <row r="86">
          <cell r="A86">
            <v>418732</v>
          </cell>
          <cell r="B86">
            <v>0</v>
          </cell>
          <cell r="C86">
            <v>418732</v>
          </cell>
          <cell r="D86" t="str">
            <v xml:space="preserve">Motors Maintenance- Labour </v>
          </cell>
          <cell r="E86">
            <v>0</v>
          </cell>
          <cell r="F86">
            <v>0</v>
          </cell>
          <cell r="G86">
            <v>0</v>
          </cell>
          <cell r="H86">
            <v>0</v>
          </cell>
          <cell r="I86">
            <v>0</v>
          </cell>
          <cell r="J86">
            <v>0</v>
          </cell>
        </row>
        <row r="87">
          <cell r="A87">
            <v>418733</v>
          </cell>
          <cell r="B87">
            <v>0</v>
          </cell>
          <cell r="C87">
            <v>418733</v>
          </cell>
          <cell r="D87" t="str">
            <v>Motors Maintenance- Others</v>
          </cell>
          <cell r="E87">
            <v>0</v>
          </cell>
          <cell r="F87">
            <v>0</v>
          </cell>
          <cell r="G87">
            <v>0</v>
          </cell>
          <cell r="H87">
            <v>0</v>
          </cell>
          <cell r="I87">
            <v>0</v>
          </cell>
          <cell r="J87">
            <v>0</v>
          </cell>
        </row>
        <row r="89">
          <cell r="A89">
            <v>418740</v>
          </cell>
          <cell r="C89">
            <v>418740</v>
          </cell>
          <cell r="D89" t="str">
            <v>Valves &amp; Actuators Maintenance</v>
          </cell>
        </row>
        <row r="90">
          <cell r="A90">
            <v>418741</v>
          </cell>
          <cell r="B90">
            <v>0</v>
          </cell>
          <cell r="C90">
            <v>418741</v>
          </cell>
          <cell r="D90" t="str">
            <v>Valves &amp; Actuators Maintenance-Material</v>
          </cell>
          <cell r="E90">
            <v>0</v>
          </cell>
          <cell r="F90">
            <v>0</v>
          </cell>
          <cell r="G90">
            <v>0</v>
          </cell>
          <cell r="H90">
            <v>0</v>
          </cell>
          <cell r="I90">
            <v>0</v>
          </cell>
          <cell r="J90">
            <v>0</v>
          </cell>
        </row>
        <row r="91">
          <cell r="A91">
            <v>418742</v>
          </cell>
          <cell r="B91">
            <v>0</v>
          </cell>
          <cell r="C91">
            <v>418742</v>
          </cell>
          <cell r="D91" t="str">
            <v xml:space="preserve">Valves &amp; Actuators Maintenance-Labour </v>
          </cell>
          <cell r="E91">
            <v>0</v>
          </cell>
          <cell r="F91">
            <v>0</v>
          </cell>
          <cell r="G91">
            <v>0</v>
          </cell>
          <cell r="H91">
            <v>0</v>
          </cell>
          <cell r="I91">
            <v>0</v>
          </cell>
          <cell r="J91">
            <v>0</v>
          </cell>
        </row>
        <row r="92">
          <cell r="A92">
            <v>418743</v>
          </cell>
          <cell r="B92">
            <v>0</v>
          </cell>
          <cell r="C92">
            <v>418743</v>
          </cell>
          <cell r="D92" t="str">
            <v>Valves &amp; Actuators Maintenance-Others</v>
          </cell>
          <cell r="E92">
            <v>0</v>
          </cell>
          <cell r="F92">
            <v>0</v>
          </cell>
          <cell r="G92">
            <v>0</v>
          </cell>
          <cell r="H92">
            <v>0</v>
          </cell>
          <cell r="I92">
            <v>0</v>
          </cell>
          <cell r="J92">
            <v>0</v>
          </cell>
        </row>
        <row r="95">
          <cell r="A95">
            <v>418750</v>
          </cell>
          <cell r="C95">
            <v>418750</v>
          </cell>
          <cell r="D95" t="str">
            <v>Compressed Air Systems Maintenance</v>
          </cell>
        </row>
        <row r="96">
          <cell r="A96">
            <v>418751</v>
          </cell>
          <cell r="B96">
            <v>0</v>
          </cell>
          <cell r="C96">
            <v>418751</v>
          </cell>
          <cell r="D96" t="str">
            <v>Compressed Air Systems Maint -Material</v>
          </cell>
          <cell r="E96">
            <v>0</v>
          </cell>
          <cell r="F96">
            <v>0</v>
          </cell>
          <cell r="G96">
            <v>0</v>
          </cell>
          <cell r="H96">
            <v>0</v>
          </cell>
          <cell r="I96">
            <v>0</v>
          </cell>
          <cell r="J96">
            <v>0</v>
          </cell>
        </row>
        <row r="97">
          <cell r="A97">
            <v>418752</v>
          </cell>
          <cell r="B97">
            <v>0</v>
          </cell>
          <cell r="C97">
            <v>418752</v>
          </cell>
          <cell r="D97" t="str">
            <v xml:space="preserve">Compressed Air Systems Maint -Labour </v>
          </cell>
          <cell r="E97">
            <v>0</v>
          </cell>
          <cell r="F97">
            <v>0</v>
          </cell>
          <cell r="G97">
            <v>0</v>
          </cell>
          <cell r="H97">
            <v>0</v>
          </cell>
          <cell r="I97">
            <v>0</v>
          </cell>
          <cell r="J97">
            <v>0</v>
          </cell>
        </row>
        <row r="98">
          <cell r="A98">
            <v>418753</v>
          </cell>
          <cell r="B98">
            <v>0</v>
          </cell>
          <cell r="C98">
            <v>418753</v>
          </cell>
          <cell r="D98" t="str">
            <v>Compressed Air Systems Maint -Others</v>
          </cell>
          <cell r="E98">
            <v>0</v>
          </cell>
          <cell r="F98">
            <v>0</v>
          </cell>
          <cell r="G98">
            <v>0</v>
          </cell>
          <cell r="H98">
            <v>0</v>
          </cell>
          <cell r="I98">
            <v>0</v>
          </cell>
          <cell r="J98">
            <v>0</v>
          </cell>
        </row>
        <row r="100">
          <cell r="A100">
            <v>418760</v>
          </cell>
          <cell r="C100">
            <v>418760</v>
          </cell>
          <cell r="D100" t="str">
            <v>Fuel &amp; Gas System Maintenance</v>
          </cell>
        </row>
        <row r="101">
          <cell r="A101">
            <v>418761</v>
          </cell>
          <cell r="B101">
            <v>0</v>
          </cell>
          <cell r="C101">
            <v>418761</v>
          </cell>
          <cell r="D101" t="str">
            <v>Fuel &amp; Gas System Maintenance - Material</v>
          </cell>
          <cell r="E101">
            <v>0</v>
          </cell>
          <cell r="F101">
            <v>0</v>
          </cell>
          <cell r="G101">
            <v>0</v>
          </cell>
          <cell r="H101">
            <v>0</v>
          </cell>
          <cell r="I101">
            <v>0</v>
          </cell>
          <cell r="J101">
            <v>0</v>
          </cell>
        </row>
        <row r="102">
          <cell r="A102">
            <v>418762</v>
          </cell>
          <cell r="B102">
            <v>0</v>
          </cell>
          <cell r="C102">
            <v>418762</v>
          </cell>
          <cell r="D102" t="str">
            <v xml:space="preserve">Fuel &amp; Gas System Maintenance - Labour </v>
          </cell>
          <cell r="E102">
            <v>0</v>
          </cell>
          <cell r="F102">
            <v>0</v>
          </cell>
          <cell r="G102">
            <v>0</v>
          </cell>
          <cell r="H102">
            <v>0</v>
          </cell>
          <cell r="I102">
            <v>0</v>
          </cell>
          <cell r="J102">
            <v>0</v>
          </cell>
        </row>
        <row r="103">
          <cell r="A103">
            <v>418763</v>
          </cell>
          <cell r="B103">
            <v>0</v>
          </cell>
          <cell r="C103">
            <v>418763</v>
          </cell>
          <cell r="D103" t="str">
            <v>Fuel &amp; Gas System Maintenance - Others</v>
          </cell>
          <cell r="E103">
            <v>0</v>
          </cell>
          <cell r="F103">
            <v>0</v>
          </cell>
          <cell r="G103">
            <v>0</v>
          </cell>
          <cell r="H103">
            <v>0</v>
          </cell>
          <cell r="I103">
            <v>0</v>
          </cell>
          <cell r="J103">
            <v>0</v>
          </cell>
        </row>
        <row r="105">
          <cell r="A105">
            <v>418770</v>
          </cell>
          <cell r="C105">
            <v>418770</v>
          </cell>
          <cell r="D105" t="str">
            <v>Sea Water Intake System</v>
          </cell>
        </row>
        <row r="106">
          <cell r="A106">
            <v>418771</v>
          </cell>
          <cell r="B106">
            <v>0</v>
          </cell>
          <cell r="C106">
            <v>418771</v>
          </cell>
          <cell r="D106" t="str">
            <v>Sea Water Intake System - Material</v>
          </cell>
          <cell r="E106">
            <v>0</v>
          </cell>
          <cell r="F106">
            <v>0</v>
          </cell>
          <cell r="G106">
            <v>0</v>
          </cell>
          <cell r="H106">
            <v>0</v>
          </cell>
          <cell r="I106">
            <v>0</v>
          </cell>
          <cell r="J106">
            <v>0</v>
          </cell>
        </row>
        <row r="107">
          <cell r="A107">
            <v>418772</v>
          </cell>
          <cell r="B107">
            <v>0</v>
          </cell>
          <cell r="C107">
            <v>418772</v>
          </cell>
          <cell r="D107" t="str">
            <v xml:space="preserve">Sea Water Intake System - Labour </v>
          </cell>
          <cell r="E107">
            <v>0</v>
          </cell>
          <cell r="F107">
            <v>0</v>
          </cell>
          <cell r="G107">
            <v>0</v>
          </cell>
          <cell r="H107">
            <v>0</v>
          </cell>
          <cell r="I107">
            <v>0</v>
          </cell>
          <cell r="J107">
            <v>0</v>
          </cell>
        </row>
        <row r="108">
          <cell r="A108">
            <v>418773</v>
          </cell>
          <cell r="B108">
            <v>0</v>
          </cell>
          <cell r="C108">
            <v>418773</v>
          </cell>
          <cell r="D108" t="str">
            <v>Sea Water Intake System - Others</v>
          </cell>
          <cell r="E108">
            <v>0</v>
          </cell>
          <cell r="F108">
            <v>0</v>
          </cell>
          <cell r="G108">
            <v>0</v>
          </cell>
          <cell r="H108">
            <v>0</v>
          </cell>
          <cell r="I108">
            <v>0</v>
          </cell>
          <cell r="J108">
            <v>0</v>
          </cell>
        </row>
        <row r="110">
          <cell r="A110">
            <v>418775</v>
          </cell>
          <cell r="C110">
            <v>418775</v>
          </cell>
          <cell r="D110" t="str">
            <v>Plant Maintenance ( PDPM)</v>
          </cell>
        </row>
        <row r="111">
          <cell r="A111">
            <v>418776</v>
          </cell>
          <cell r="B111">
            <v>0</v>
          </cell>
          <cell r="C111">
            <v>418776</v>
          </cell>
          <cell r="D111" t="str">
            <v>Plant Maintenance ( PDPM) - Material</v>
          </cell>
          <cell r="E111">
            <v>0</v>
          </cell>
          <cell r="F111">
            <v>0</v>
          </cell>
          <cell r="G111">
            <v>0</v>
          </cell>
          <cell r="H111">
            <v>0</v>
          </cell>
          <cell r="I111">
            <v>0</v>
          </cell>
          <cell r="J111">
            <v>0</v>
          </cell>
        </row>
        <row r="112">
          <cell r="A112">
            <v>418777</v>
          </cell>
          <cell r="B112">
            <v>0</v>
          </cell>
          <cell r="C112">
            <v>418777</v>
          </cell>
          <cell r="D112" t="str">
            <v xml:space="preserve">Plant Maintenance ( PDPM) - Labour </v>
          </cell>
          <cell r="E112">
            <v>0</v>
          </cell>
          <cell r="F112">
            <v>0</v>
          </cell>
          <cell r="G112">
            <v>0</v>
          </cell>
          <cell r="H112">
            <v>0</v>
          </cell>
          <cell r="I112">
            <v>0</v>
          </cell>
          <cell r="J112">
            <v>0</v>
          </cell>
        </row>
        <row r="113">
          <cell r="A113">
            <v>418778</v>
          </cell>
          <cell r="B113">
            <v>0</v>
          </cell>
          <cell r="C113">
            <v>418778</v>
          </cell>
          <cell r="D113" t="str">
            <v>Plant Maintenance ( PDPM) - Others</v>
          </cell>
          <cell r="E113">
            <v>0</v>
          </cell>
          <cell r="F113">
            <v>0</v>
          </cell>
          <cell r="G113">
            <v>0</v>
          </cell>
          <cell r="H113">
            <v>0</v>
          </cell>
          <cell r="I113">
            <v>0</v>
          </cell>
          <cell r="J113">
            <v>0</v>
          </cell>
        </row>
        <row r="116">
          <cell r="A116">
            <v>418780</v>
          </cell>
          <cell r="C116">
            <v>418780</v>
          </cell>
          <cell r="D116" t="str">
            <v>Plant Maintenance- Boilers</v>
          </cell>
        </row>
        <row r="117">
          <cell r="A117">
            <v>418781</v>
          </cell>
          <cell r="B117">
            <v>0</v>
          </cell>
          <cell r="C117">
            <v>418781</v>
          </cell>
          <cell r="D117" t="str">
            <v>Plant Maintenance (Boilers) - Material</v>
          </cell>
          <cell r="E117">
            <v>0</v>
          </cell>
          <cell r="F117">
            <v>0</v>
          </cell>
          <cell r="G117">
            <v>0</v>
          </cell>
          <cell r="H117">
            <v>0</v>
          </cell>
          <cell r="I117">
            <v>0</v>
          </cell>
          <cell r="J117">
            <v>0</v>
          </cell>
        </row>
        <row r="118">
          <cell r="A118">
            <v>418782</v>
          </cell>
          <cell r="B118">
            <v>0</v>
          </cell>
          <cell r="C118">
            <v>418782</v>
          </cell>
          <cell r="D118" t="str">
            <v xml:space="preserve">Plant Maintenance (Boilers) -Labour </v>
          </cell>
          <cell r="E118">
            <v>0</v>
          </cell>
          <cell r="F118">
            <v>0</v>
          </cell>
          <cell r="G118">
            <v>0</v>
          </cell>
          <cell r="H118">
            <v>0</v>
          </cell>
          <cell r="I118">
            <v>0</v>
          </cell>
          <cell r="J118">
            <v>0</v>
          </cell>
        </row>
        <row r="119">
          <cell r="A119">
            <v>418783</v>
          </cell>
          <cell r="B119">
            <v>0</v>
          </cell>
          <cell r="C119">
            <v>418783</v>
          </cell>
          <cell r="D119" t="str">
            <v>Plant Maintenance (Boilers) -Others</v>
          </cell>
          <cell r="E119">
            <v>0</v>
          </cell>
          <cell r="F119">
            <v>0</v>
          </cell>
          <cell r="G119">
            <v>0</v>
          </cell>
          <cell r="H119">
            <v>0</v>
          </cell>
          <cell r="I119">
            <v>0</v>
          </cell>
          <cell r="J119">
            <v>0</v>
          </cell>
        </row>
        <row r="122">
          <cell r="A122">
            <v>418785</v>
          </cell>
          <cell r="C122">
            <v>418785</v>
          </cell>
          <cell r="D122" t="str">
            <v>Plant Maintenace-Distillers</v>
          </cell>
        </row>
        <row r="123">
          <cell r="A123">
            <v>418786</v>
          </cell>
          <cell r="B123">
            <v>0</v>
          </cell>
          <cell r="C123">
            <v>418786</v>
          </cell>
          <cell r="D123" t="str">
            <v>Plant Maintenance (Distillers) -Material</v>
          </cell>
          <cell r="E123">
            <v>0</v>
          </cell>
          <cell r="F123">
            <v>0</v>
          </cell>
          <cell r="G123">
            <v>0</v>
          </cell>
          <cell r="H123">
            <v>0</v>
          </cell>
          <cell r="I123">
            <v>0</v>
          </cell>
          <cell r="J123">
            <v>0</v>
          </cell>
        </row>
        <row r="124">
          <cell r="A124">
            <v>418787</v>
          </cell>
          <cell r="B124">
            <v>0</v>
          </cell>
          <cell r="C124">
            <v>418787</v>
          </cell>
          <cell r="D124" t="str">
            <v xml:space="preserve">Plant Maintenance (Distillers) -Labour </v>
          </cell>
          <cell r="E124">
            <v>0</v>
          </cell>
          <cell r="F124">
            <v>0</v>
          </cell>
          <cell r="G124">
            <v>0</v>
          </cell>
          <cell r="H124">
            <v>0</v>
          </cell>
          <cell r="I124">
            <v>0</v>
          </cell>
          <cell r="J124">
            <v>0</v>
          </cell>
        </row>
        <row r="125">
          <cell r="A125">
            <v>418788</v>
          </cell>
          <cell r="B125">
            <v>0</v>
          </cell>
          <cell r="C125">
            <v>418788</v>
          </cell>
          <cell r="D125" t="str">
            <v>Plant Maintenance (Distillers) -Others</v>
          </cell>
          <cell r="E125">
            <v>0</v>
          </cell>
          <cell r="F125">
            <v>0</v>
          </cell>
          <cell r="G125">
            <v>0</v>
          </cell>
          <cell r="H125">
            <v>0</v>
          </cell>
          <cell r="I125">
            <v>0</v>
          </cell>
          <cell r="J125">
            <v>0</v>
          </cell>
        </row>
        <row r="127">
          <cell r="A127">
            <v>418790</v>
          </cell>
          <cell r="C127">
            <v>418790</v>
          </cell>
          <cell r="D127" t="str">
            <v>Plant Maintenace-Remineralisation Plant</v>
          </cell>
        </row>
        <row r="128">
          <cell r="A128">
            <v>418791</v>
          </cell>
          <cell r="B128">
            <v>0</v>
          </cell>
          <cell r="C128">
            <v>418791</v>
          </cell>
          <cell r="D128" t="str">
            <v>Plant Maintenance (Rem. Plant) -Material</v>
          </cell>
          <cell r="E128">
            <v>0</v>
          </cell>
          <cell r="F128">
            <v>0</v>
          </cell>
          <cell r="G128">
            <v>0</v>
          </cell>
          <cell r="H128">
            <v>0</v>
          </cell>
          <cell r="I128">
            <v>0</v>
          </cell>
          <cell r="J128">
            <v>0</v>
          </cell>
        </row>
        <row r="129">
          <cell r="A129">
            <v>418792</v>
          </cell>
          <cell r="B129">
            <v>0</v>
          </cell>
          <cell r="C129">
            <v>418792</v>
          </cell>
          <cell r="D129" t="str">
            <v xml:space="preserve">Plant Maintenance (Rem. Plant) -Labour </v>
          </cell>
          <cell r="E129">
            <v>0</v>
          </cell>
          <cell r="F129">
            <v>0</v>
          </cell>
          <cell r="G129">
            <v>0</v>
          </cell>
          <cell r="H129">
            <v>0</v>
          </cell>
          <cell r="I129">
            <v>0</v>
          </cell>
          <cell r="J129">
            <v>0</v>
          </cell>
        </row>
        <row r="130">
          <cell r="A130">
            <v>418793</v>
          </cell>
          <cell r="B130">
            <v>0</v>
          </cell>
          <cell r="C130">
            <v>418793</v>
          </cell>
          <cell r="D130" t="str">
            <v>Plant Maintenance (Rem. Plant) -Others</v>
          </cell>
          <cell r="E130">
            <v>0</v>
          </cell>
          <cell r="F130">
            <v>0</v>
          </cell>
          <cell r="G130">
            <v>0</v>
          </cell>
          <cell r="H130">
            <v>0</v>
          </cell>
          <cell r="I130">
            <v>0</v>
          </cell>
          <cell r="J130">
            <v>0</v>
          </cell>
        </row>
        <row r="132">
          <cell r="A132">
            <v>418800</v>
          </cell>
          <cell r="C132">
            <v>418800</v>
          </cell>
          <cell r="D132" t="str">
            <v>Plant Maintenance-Transmission Companies</v>
          </cell>
        </row>
        <row r="133">
          <cell r="A133">
            <v>418810</v>
          </cell>
          <cell r="C133">
            <v>418810</v>
          </cell>
          <cell r="D133" t="str">
            <v>132 KV System Maintenance</v>
          </cell>
        </row>
        <row r="134">
          <cell r="A134">
            <v>418811</v>
          </cell>
          <cell r="B134">
            <v>0</v>
          </cell>
          <cell r="C134">
            <v>418811</v>
          </cell>
          <cell r="D134" t="str">
            <v>132 KV - Cables Maintenance</v>
          </cell>
          <cell r="E134">
            <v>0</v>
          </cell>
          <cell r="F134">
            <v>0</v>
          </cell>
          <cell r="G134">
            <v>0</v>
          </cell>
          <cell r="H134">
            <v>0</v>
          </cell>
          <cell r="I134">
            <v>0</v>
          </cell>
          <cell r="J134">
            <v>0</v>
          </cell>
        </row>
        <row r="135">
          <cell r="A135">
            <v>418812</v>
          </cell>
          <cell r="B135">
            <v>0</v>
          </cell>
          <cell r="C135">
            <v>418812</v>
          </cell>
          <cell r="D135" t="str">
            <v>132 KV - Substation Transformers Maintenance</v>
          </cell>
          <cell r="E135">
            <v>0</v>
          </cell>
          <cell r="F135">
            <v>0</v>
          </cell>
          <cell r="G135">
            <v>0</v>
          </cell>
          <cell r="H135">
            <v>0</v>
          </cell>
          <cell r="I135">
            <v>0</v>
          </cell>
          <cell r="J135">
            <v>0</v>
          </cell>
        </row>
        <row r="136">
          <cell r="A136">
            <v>418813</v>
          </cell>
          <cell r="B136">
            <v>0</v>
          </cell>
          <cell r="C136">
            <v>418813</v>
          </cell>
          <cell r="D136" t="str">
            <v>132 KV - Substation Switchgears Maintenance</v>
          </cell>
          <cell r="E136">
            <v>0</v>
          </cell>
          <cell r="F136">
            <v>0</v>
          </cell>
          <cell r="G136">
            <v>0</v>
          </cell>
          <cell r="H136">
            <v>0</v>
          </cell>
          <cell r="I136">
            <v>0</v>
          </cell>
          <cell r="J136">
            <v>0</v>
          </cell>
        </row>
        <row r="137">
          <cell r="A137">
            <v>418814</v>
          </cell>
          <cell r="B137">
            <v>0</v>
          </cell>
          <cell r="C137">
            <v>418814</v>
          </cell>
          <cell r="D137" t="str">
            <v>132 KV - Substation Firefighting Equip Maintenance</v>
          </cell>
          <cell r="E137">
            <v>0</v>
          </cell>
          <cell r="F137">
            <v>0</v>
          </cell>
          <cell r="G137">
            <v>0</v>
          </cell>
          <cell r="H137">
            <v>0</v>
          </cell>
          <cell r="I137">
            <v>0</v>
          </cell>
          <cell r="J137">
            <v>0</v>
          </cell>
        </row>
        <row r="138">
          <cell r="A138">
            <v>418815</v>
          </cell>
          <cell r="B138">
            <v>0</v>
          </cell>
          <cell r="C138">
            <v>418815</v>
          </cell>
          <cell r="D138" t="str">
            <v>132 KV - Substation HVAC Maintenance</v>
          </cell>
          <cell r="E138">
            <v>0</v>
          </cell>
          <cell r="F138">
            <v>0</v>
          </cell>
          <cell r="G138">
            <v>0</v>
          </cell>
          <cell r="H138">
            <v>0</v>
          </cell>
          <cell r="I138">
            <v>0</v>
          </cell>
          <cell r="J138">
            <v>0</v>
          </cell>
        </row>
        <row r="139">
          <cell r="A139">
            <v>418816</v>
          </cell>
          <cell r="B139">
            <v>0</v>
          </cell>
          <cell r="C139">
            <v>418816</v>
          </cell>
          <cell r="D139" t="str">
            <v>132 KV - Substation Protection Equip Maintenance</v>
          </cell>
          <cell r="E139">
            <v>0</v>
          </cell>
          <cell r="F139">
            <v>0</v>
          </cell>
          <cell r="G139">
            <v>0</v>
          </cell>
          <cell r="H139">
            <v>0</v>
          </cell>
          <cell r="I139">
            <v>0</v>
          </cell>
          <cell r="J139">
            <v>0</v>
          </cell>
        </row>
        <row r="140">
          <cell r="A140">
            <v>418817</v>
          </cell>
          <cell r="B140">
            <v>0</v>
          </cell>
          <cell r="C140">
            <v>418817</v>
          </cell>
          <cell r="D140" t="str">
            <v>132 KV - Substation Civil Works Maintenance</v>
          </cell>
          <cell r="E140">
            <v>0</v>
          </cell>
          <cell r="F140">
            <v>0</v>
          </cell>
          <cell r="G140">
            <v>0</v>
          </cell>
          <cell r="H140">
            <v>0</v>
          </cell>
          <cell r="I140">
            <v>0</v>
          </cell>
          <cell r="J140">
            <v>0</v>
          </cell>
        </row>
        <row r="141">
          <cell r="A141">
            <v>418818</v>
          </cell>
          <cell r="B141">
            <v>0</v>
          </cell>
          <cell r="C141">
            <v>418818</v>
          </cell>
          <cell r="D141" t="str">
            <v>132 KV - Overhead Lines Maintenance</v>
          </cell>
          <cell r="E141">
            <v>0</v>
          </cell>
          <cell r="F141">
            <v>0</v>
          </cell>
          <cell r="G141">
            <v>0</v>
          </cell>
          <cell r="H141">
            <v>0</v>
          </cell>
          <cell r="I141">
            <v>0</v>
          </cell>
          <cell r="J141">
            <v>0</v>
          </cell>
        </row>
        <row r="143">
          <cell r="A143">
            <v>418820</v>
          </cell>
          <cell r="C143">
            <v>418820</v>
          </cell>
          <cell r="D143" t="str">
            <v>220 KV System Maintenance</v>
          </cell>
        </row>
        <row r="144">
          <cell r="A144">
            <v>418821</v>
          </cell>
          <cell r="B144">
            <v>0</v>
          </cell>
          <cell r="C144">
            <v>418821</v>
          </cell>
          <cell r="D144" t="str">
            <v>220 KV - Cables Maintenance</v>
          </cell>
          <cell r="E144">
            <v>0</v>
          </cell>
          <cell r="F144">
            <v>0</v>
          </cell>
          <cell r="G144">
            <v>0</v>
          </cell>
          <cell r="H144">
            <v>0</v>
          </cell>
          <cell r="I144">
            <v>0</v>
          </cell>
          <cell r="J144">
            <v>0</v>
          </cell>
        </row>
        <row r="145">
          <cell r="A145">
            <v>418822</v>
          </cell>
          <cell r="B145">
            <v>0</v>
          </cell>
          <cell r="C145">
            <v>418822</v>
          </cell>
          <cell r="D145" t="str">
            <v>220 KV - Substation Transformers Maintenance</v>
          </cell>
          <cell r="E145">
            <v>0</v>
          </cell>
          <cell r="F145">
            <v>0</v>
          </cell>
          <cell r="G145">
            <v>0</v>
          </cell>
          <cell r="H145">
            <v>0</v>
          </cell>
          <cell r="I145">
            <v>0</v>
          </cell>
          <cell r="J145">
            <v>0</v>
          </cell>
        </row>
        <row r="146">
          <cell r="A146">
            <v>418823</v>
          </cell>
          <cell r="B146">
            <v>0</v>
          </cell>
          <cell r="C146">
            <v>418823</v>
          </cell>
          <cell r="D146" t="str">
            <v>220 KV - Substation Switchgears Maintenance</v>
          </cell>
          <cell r="E146">
            <v>0</v>
          </cell>
          <cell r="F146">
            <v>0</v>
          </cell>
          <cell r="G146">
            <v>0</v>
          </cell>
          <cell r="H146">
            <v>0</v>
          </cell>
          <cell r="I146">
            <v>0</v>
          </cell>
          <cell r="J146">
            <v>0</v>
          </cell>
        </row>
        <row r="147">
          <cell r="A147">
            <v>418824</v>
          </cell>
          <cell r="B147">
            <v>0</v>
          </cell>
          <cell r="C147">
            <v>418824</v>
          </cell>
          <cell r="D147" t="str">
            <v>220 KV -Substation Firefighting Equip Maintenance</v>
          </cell>
          <cell r="E147">
            <v>0</v>
          </cell>
          <cell r="F147">
            <v>0</v>
          </cell>
          <cell r="G147">
            <v>0</v>
          </cell>
          <cell r="H147">
            <v>0</v>
          </cell>
          <cell r="I147">
            <v>0</v>
          </cell>
          <cell r="J147">
            <v>0</v>
          </cell>
        </row>
        <row r="148">
          <cell r="A148">
            <v>418825</v>
          </cell>
          <cell r="B148">
            <v>0</v>
          </cell>
          <cell r="C148">
            <v>418825</v>
          </cell>
          <cell r="D148" t="str">
            <v>220 KV -Substation HVAC Maintenance</v>
          </cell>
          <cell r="E148">
            <v>0</v>
          </cell>
          <cell r="F148">
            <v>0</v>
          </cell>
          <cell r="G148">
            <v>0</v>
          </cell>
          <cell r="H148">
            <v>0</v>
          </cell>
          <cell r="I148">
            <v>0</v>
          </cell>
          <cell r="J148">
            <v>0</v>
          </cell>
        </row>
        <row r="149">
          <cell r="A149">
            <v>418826</v>
          </cell>
          <cell r="B149">
            <v>0</v>
          </cell>
          <cell r="C149">
            <v>418826</v>
          </cell>
          <cell r="D149" t="str">
            <v>220 KV -Substation Protection Equip Maintenance</v>
          </cell>
          <cell r="E149">
            <v>0</v>
          </cell>
          <cell r="F149">
            <v>0</v>
          </cell>
          <cell r="G149">
            <v>0</v>
          </cell>
          <cell r="H149">
            <v>0</v>
          </cell>
          <cell r="I149">
            <v>0</v>
          </cell>
          <cell r="J149">
            <v>0</v>
          </cell>
        </row>
        <row r="150">
          <cell r="A150">
            <v>418827</v>
          </cell>
          <cell r="B150">
            <v>0</v>
          </cell>
          <cell r="C150">
            <v>418827</v>
          </cell>
          <cell r="D150" t="str">
            <v>220 KV -Substation Civil Works Maintenance</v>
          </cell>
          <cell r="E150">
            <v>0</v>
          </cell>
          <cell r="F150">
            <v>0</v>
          </cell>
          <cell r="G150">
            <v>0</v>
          </cell>
          <cell r="H150">
            <v>0</v>
          </cell>
          <cell r="I150">
            <v>0</v>
          </cell>
          <cell r="J150">
            <v>0</v>
          </cell>
        </row>
        <row r="151">
          <cell r="A151">
            <v>418828</v>
          </cell>
          <cell r="B151">
            <v>0</v>
          </cell>
          <cell r="C151">
            <v>418828</v>
          </cell>
          <cell r="D151" t="str">
            <v>220 KV -Overhead Lines Maintenance</v>
          </cell>
          <cell r="E151">
            <v>0</v>
          </cell>
          <cell r="F151">
            <v>0</v>
          </cell>
          <cell r="G151">
            <v>0</v>
          </cell>
          <cell r="H151">
            <v>0</v>
          </cell>
          <cell r="I151">
            <v>0</v>
          </cell>
          <cell r="J151">
            <v>0</v>
          </cell>
        </row>
        <row r="153">
          <cell r="A153">
            <v>418830</v>
          </cell>
          <cell r="C153">
            <v>418830</v>
          </cell>
          <cell r="D153" t="str">
            <v>400 KV System Maintenance</v>
          </cell>
        </row>
        <row r="154">
          <cell r="A154">
            <v>418831</v>
          </cell>
          <cell r="B154">
            <v>0</v>
          </cell>
          <cell r="C154">
            <v>418831</v>
          </cell>
          <cell r="D154" t="str">
            <v>400 KV -Substation Transformers Maintenance</v>
          </cell>
          <cell r="E154">
            <v>0</v>
          </cell>
          <cell r="F154">
            <v>0</v>
          </cell>
          <cell r="G154">
            <v>0</v>
          </cell>
          <cell r="H154">
            <v>0</v>
          </cell>
          <cell r="I154">
            <v>0</v>
          </cell>
          <cell r="J154">
            <v>0</v>
          </cell>
        </row>
        <row r="155">
          <cell r="A155">
            <v>418832</v>
          </cell>
          <cell r="B155">
            <v>0</v>
          </cell>
          <cell r="C155">
            <v>418832</v>
          </cell>
          <cell r="D155" t="str">
            <v>400 KV -Substation Switchgears Maintenance</v>
          </cell>
          <cell r="E155">
            <v>0</v>
          </cell>
          <cell r="F155">
            <v>0</v>
          </cell>
          <cell r="G155">
            <v>0</v>
          </cell>
          <cell r="H155">
            <v>0</v>
          </cell>
          <cell r="I155">
            <v>0</v>
          </cell>
          <cell r="J155">
            <v>0</v>
          </cell>
        </row>
        <row r="156">
          <cell r="A156">
            <v>418833</v>
          </cell>
          <cell r="B156">
            <v>0</v>
          </cell>
          <cell r="C156">
            <v>418833</v>
          </cell>
          <cell r="D156" t="str">
            <v>400 KV -Substation Firefighting Equip Maintenance</v>
          </cell>
          <cell r="E156">
            <v>0</v>
          </cell>
          <cell r="F156">
            <v>0</v>
          </cell>
          <cell r="G156">
            <v>0</v>
          </cell>
          <cell r="H156">
            <v>0</v>
          </cell>
          <cell r="I156">
            <v>0</v>
          </cell>
          <cell r="J156">
            <v>0</v>
          </cell>
        </row>
        <row r="157">
          <cell r="A157">
            <v>418834</v>
          </cell>
          <cell r="B157">
            <v>0</v>
          </cell>
          <cell r="C157">
            <v>418834</v>
          </cell>
          <cell r="D157" t="str">
            <v>400 KV -Substation HVAC Maintenance</v>
          </cell>
          <cell r="E157">
            <v>0</v>
          </cell>
          <cell r="F157">
            <v>0</v>
          </cell>
          <cell r="G157">
            <v>0</v>
          </cell>
          <cell r="H157">
            <v>0</v>
          </cell>
          <cell r="I157">
            <v>0</v>
          </cell>
          <cell r="J157">
            <v>0</v>
          </cell>
        </row>
        <row r="158">
          <cell r="A158">
            <v>418835</v>
          </cell>
          <cell r="B158">
            <v>0</v>
          </cell>
          <cell r="C158">
            <v>418835</v>
          </cell>
          <cell r="D158" t="str">
            <v>400 KV -Substation Protection Equip Maintenance</v>
          </cell>
          <cell r="E158">
            <v>0</v>
          </cell>
          <cell r="F158">
            <v>0</v>
          </cell>
          <cell r="G158">
            <v>0</v>
          </cell>
          <cell r="H158">
            <v>0</v>
          </cell>
          <cell r="I158">
            <v>0</v>
          </cell>
          <cell r="J158">
            <v>0</v>
          </cell>
        </row>
        <row r="159">
          <cell r="A159">
            <v>418836</v>
          </cell>
          <cell r="B159">
            <v>0</v>
          </cell>
          <cell r="C159">
            <v>418836</v>
          </cell>
          <cell r="D159" t="str">
            <v>400 KV -Substation Civil Works Maintenance</v>
          </cell>
          <cell r="E159">
            <v>0</v>
          </cell>
          <cell r="F159">
            <v>0</v>
          </cell>
          <cell r="G159">
            <v>0</v>
          </cell>
          <cell r="H159">
            <v>0</v>
          </cell>
          <cell r="I159">
            <v>0</v>
          </cell>
          <cell r="J159">
            <v>0</v>
          </cell>
        </row>
        <row r="160">
          <cell r="A160">
            <v>418837</v>
          </cell>
          <cell r="B160">
            <v>0</v>
          </cell>
          <cell r="C160">
            <v>418837</v>
          </cell>
          <cell r="D160" t="str">
            <v>400 KV -Overhead lines maintenance</v>
          </cell>
          <cell r="E160">
            <v>0</v>
          </cell>
          <cell r="F160">
            <v>0</v>
          </cell>
          <cell r="G160">
            <v>0</v>
          </cell>
          <cell r="H160">
            <v>0</v>
          </cell>
          <cell r="I160">
            <v>0</v>
          </cell>
          <cell r="J160">
            <v>0</v>
          </cell>
        </row>
        <row r="162">
          <cell r="A162">
            <v>418840</v>
          </cell>
          <cell r="C162">
            <v>418840</v>
          </cell>
          <cell r="D162" t="str">
            <v>LDC System Maintenance</v>
          </cell>
        </row>
        <row r="163">
          <cell r="A163">
            <v>418841</v>
          </cell>
          <cell r="B163">
            <v>0</v>
          </cell>
          <cell r="C163">
            <v>418841</v>
          </cell>
          <cell r="D163" t="str">
            <v>LDC Fibre optic system</v>
          </cell>
          <cell r="E163">
            <v>0</v>
          </cell>
          <cell r="F163">
            <v>0</v>
          </cell>
          <cell r="G163">
            <v>0</v>
          </cell>
          <cell r="H163">
            <v>0</v>
          </cell>
          <cell r="I163">
            <v>0</v>
          </cell>
          <cell r="J163">
            <v>0</v>
          </cell>
        </row>
        <row r="164">
          <cell r="A164">
            <v>418842</v>
          </cell>
          <cell r="B164">
            <v>0</v>
          </cell>
          <cell r="C164">
            <v>418842</v>
          </cell>
          <cell r="D164" t="str">
            <v>LDC Remote terminal unit</v>
          </cell>
          <cell r="E164">
            <v>0</v>
          </cell>
          <cell r="F164">
            <v>0</v>
          </cell>
          <cell r="G164">
            <v>0</v>
          </cell>
          <cell r="H164">
            <v>0</v>
          </cell>
          <cell r="I164">
            <v>0</v>
          </cell>
          <cell r="J164">
            <v>0</v>
          </cell>
        </row>
        <row r="165">
          <cell r="A165">
            <v>418843</v>
          </cell>
          <cell r="B165">
            <v>0</v>
          </cell>
          <cell r="C165">
            <v>418843</v>
          </cell>
          <cell r="D165" t="str">
            <v>LDC Central control system</v>
          </cell>
          <cell r="E165">
            <v>0</v>
          </cell>
          <cell r="F165">
            <v>0</v>
          </cell>
          <cell r="G165">
            <v>0</v>
          </cell>
          <cell r="H165">
            <v>0</v>
          </cell>
          <cell r="I165">
            <v>0</v>
          </cell>
          <cell r="J165">
            <v>0</v>
          </cell>
        </row>
        <row r="166">
          <cell r="A166">
            <v>418844</v>
          </cell>
          <cell r="B166">
            <v>0</v>
          </cell>
          <cell r="C166">
            <v>418844</v>
          </cell>
          <cell r="D166" t="str">
            <v>LDC Civil works</v>
          </cell>
          <cell r="E166">
            <v>0</v>
          </cell>
          <cell r="F166">
            <v>0</v>
          </cell>
          <cell r="G166">
            <v>0</v>
          </cell>
          <cell r="H166">
            <v>0</v>
          </cell>
          <cell r="I166">
            <v>0</v>
          </cell>
          <cell r="J166">
            <v>0</v>
          </cell>
        </row>
        <row r="168">
          <cell r="A168">
            <v>418850</v>
          </cell>
          <cell r="C168">
            <v>418850</v>
          </cell>
          <cell r="D168" t="str">
            <v>Water Transmission Maintenance</v>
          </cell>
        </row>
        <row r="169">
          <cell r="A169">
            <v>418851</v>
          </cell>
          <cell r="B169">
            <v>0</v>
          </cell>
          <cell r="C169">
            <v>418851</v>
          </cell>
          <cell r="D169" t="str">
            <v>Water pumping Station Maint.-Electrical</v>
          </cell>
          <cell r="E169">
            <v>0</v>
          </cell>
          <cell r="F169">
            <v>0</v>
          </cell>
          <cell r="G169">
            <v>0</v>
          </cell>
          <cell r="H169">
            <v>0</v>
          </cell>
          <cell r="I169">
            <v>0</v>
          </cell>
          <cell r="J169">
            <v>0</v>
          </cell>
        </row>
        <row r="170">
          <cell r="A170">
            <v>418852</v>
          </cell>
          <cell r="B170">
            <v>0</v>
          </cell>
          <cell r="C170">
            <v>418852</v>
          </cell>
          <cell r="D170" t="str">
            <v>Water pumping Station Maint.-Mechanical</v>
          </cell>
          <cell r="E170">
            <v>0</v>
          </cell>
          <cell r="F170">
            <v>0</v>
          </cell>
          <cell r="G170">
            <v>0</v>
          </cell>
          <cell r="H170">
            <v>0</v>
          </cell>
          <cell r="I170">
            <v>0</v>
          </cell>
          <cell r="J170">
            <v>0</v>
          </cell>
        </row>
        <row r="171">
          <cell r="A171">
            <v>418853</v>
          </cell>
          <cell r="B171">
            <v>0</v>
          </cell>
          <cell r="C171">
            <v>418853</v>
          </cell>
          <cell r="D171" t="str">
            <v>Water pumping Station Maint.-Inst. &amp; Cont.</v>
          </cell>
          <cell r="E171">
            <v>0</v>
          </cell>
          <cell r="F171">
            <v>0</v>
          </cell>
          <cell r="G171">
            <v>0</v>
          </cell>
          <cell r="H171">
            <v>0</v>
          </cell>
          <cell r="I171">
            <v>0</v>
          </cell>
          <cell r="J171">
            <v>0</v>
          </cell>
        </row>
        <row r="172">
          <cell r="A172">
            <v>418854</v>
          </cell>
          <cell r="B172">
            <v>0</v>
          </cell>
          <cell r="C172">
            <v>418854</v>
          </cell>
          <cell r="D172" t="str">
            <v>Water pipelines maintenance</v>
          </cell>
          <cell r="E172">
            <v>0</v>
          </cell>
          <cell r="F172">
            <v>0</v>
          </cell>
          <cell r="G172">
            <v>0</v>
          </cell>
          <cell r="H172">
            <v>0</v>
          </cell>
          <cell r="I172">
            <v>0</v>
          </cell>
          <cell r="J172">
            <v>0</v>
          </cell>
        </row>
        <row r="173">
          <cell r="A173">
            <v>418855</v>
          </cell>
          <cell r="B173">
            <v>0</v>
          </cell>
          <cell r="C173">
            <v>418855</v>
          </cell>
          <cell r="D173" t="str">
            <v>Water pipelines maintenance-Valves</v>
          </cell>
          <cell r="E173">
            <v>0</v>
          </cell>
          <cell r="F173">
            <v>0</v>
          </cell>
          <cell r="G173">
            <v>0</v>
          </cell>
          <cell r="H173">
            <v>0</v>
          </cell>
          <cell r="I173">
            <v>0</v>
          </cell>
          <cell r="J173">
            <v>0</v>
          </cell>
        </row>
        <row r="174">
          <cell r="A174">
            <v>418856</v>
          </cell>
          <cell r="B174">
            <v>0</v>
          </cell>
          <cell r="C174">
            <v>418856</v>
          </cell>
          <cell r="D174" t="str">
            <v>Water pipelines maintenance-Civil Works</v>
          </cell>
          <cell r="E174">
            <v>0</v>
          </cell>
          <cell r="F174">
            <v>0</v>
          </cell>
          <cell r="G174">
            <v>0</v>
          </cell>
          <cell r="H174">
            <v>0</v>
          </cell>
          <cell r="I174">
            <v>0</v>
          </cell>
          <cell r="J174">
            <v>0</v>
          </cell>
        </row>
        <row r="176">
          <cell r="A176">
            <v>418900</v>
          </cell>
          <cell r="C176">
            <v>418900</v>
          </cell>
          <cell r="D176" t="str">
            <v>Plant Maintenance-Distribution Companies</v>
          </cell>
        </row>
        <row r="177">
          <cell r="A177">
            <v>418910</v>
          </cell>
          <cell r="C177">
            <v>418910</v>
          </cell>
          <cell r="D177" t="str">
            <v>33 KV Distribution system</v>
          </cell>
        </row>
        <row r="178">
          <cell r="A178">
            <v>418911</v>
          </cell>
          <cell r="B178">
            <v>0</v>
          </cell>
          <cell r="C178">
            <v>418911</v>
          </cell>
          <cell r="D178" t="str">
            <v>33 KV Underground cables maintenance</v>
          </cell>
          <cell r="E178">
            <v>0</v>
          </cell>
          <cell r="F178">
            <v>0</v>
          </cell>
          <cell r="G178">
            <v>0</v>
          </cell>
          <cell r="H178">
            <v>0</v>
          </cell>
          <cell r="I178">
            <v>0</v>
          </cell>
          <cell r="J178">
            <v>0</v>
          </cell>
        </row>
        <row r="179">
          <cell r="A179">
            <v>418912</v>
          </cell>
          <cell r="B179">
            <v>0</v>
          </cell>
          <cell r="C179">
            <v>418912</v>
          </cell>
          <cell r="D179" t="str">
            <v>33 KV Substation Maintenance</v>
          </cell>
          <cell r="E179">
            <v>0</v>
          </cell>
          <cell r="F179">
            <v>0</v>
          </cell>
          <cell r="G179">
            <v>0</v>
          </cell>
          <cell r="H179">
            <v>0</v>
          </cell>
          <cell r="I179">
            <v>0</v>
          </cell>
          <cell r="J179">
            <v>0</v>
          </cell>
        </row>
        <row r="180">
          <cell r="A180">
            <v>418913</v>
          </cell>
          <cell r="B180">
            <v>0</v>
          </cell>
          <cell r="C180">
            <v>418913</v>
          </cell>
          <cell r="D180" t="str">
            <v>33 KV Overhead line maintenance</v>
          </cell>
          <cell r="E180">
            <v>0</v>
          </cell>
          <cell r="F180">
            <v>0</v>
          </cell>
          <cell r="G180">
            <v>0</v>
          </cell>
          <cell r="H180">
            <v>0</v>
          </cell>
          <cell r="I180">
            <v>0</v>
          </cell>
          <cell r="J180">
            <v>0</v>
          </cell>
        </row>
        <row r="181">
          <cell r="A181">
            <v>418914</v>
          </cell>
          <cell r="B181">
            <v>0</v>
          </cell>
          <cell r="C181">
            <v>418914</v>
          </cell>
          <cell r="D181" t="str">
            <v>33 KV Voltage Regulator Maintenance</v>
          </cell>
          <cell r="E181">
            <v>0</v>
          </cell>
          <cell r="F181">
            <v>0</v>
          </cell>
          <cell r="G181">
            <v>0</v>
          </cell>
          <cell r="H181">
            <v>0</v>
          </cell>
          <cell r="I181">
            <v>0</v>
          </cell>
          <cell r="J181">
            <v>0</v>
          </cell>
        </row>
        <row r="183">
          <cell r="A183">
            <v>418920</v>
          </cell>
          <cell r="C183">
            <v>418920</v>
          </cell>
          <cell r="D183" t="str">
            <v>11 KV Distribution system</v>
          </cell>
        </row>
        <row r="184">
          <cell r="A184">
            <v>418921</v>
          </cell>
          <cell r="B184">
            <v>0</v>
          </cell>
          <cell r="C184">
            <v>418921</v>
          </cell>
          <cell r="D184" t="str">
            <v>11 KV Underground cables maintenance</v>
          </cell>
          <cell r="E184">
            <v>0</v>
          </cell>
          <cell r="F184">
            <v>0</v>
          </cell>
          <cell r="G184">
            <v>0</v>
          </cell>
          <cell r="H184">
            <v>0</v>
          </cell>
          <cell r="I184">
            <v>0</v>
          </cell>
          <cell r="J184">
            <v>0</v>
          </cell>
        </row>
        <row r="185">
          <cell r="A185">
            <v>418922</v>
          </cell>
          <cell r="B185">
            <v>0</v>
          </cell>
          <cell r="C185">
            <v>418922</v>
          </cell>
          <cell r="D185" t="str">
            <v>11 KV Capacitor banks maintenance</v>
          </cell>
          <cell r="E185">
            <v>0</v>
          </cell>
          <cell r="F185">
            <v>0</v>
          </cell>
          <cell r="G185">
            <v>0</v>
          </cell>
          <cell r="H185">
            <v>0</v>
          </cell>
          <cell r="I185">
            <v>0</v>
          </cell>
          <cell r="J185">
            <v>0</v>
          </cell>
        </row>
        <row r="186">
          <cell r="A186">
            <v>418923</v>
          </cell>
          <cell r="B186">
            <v>0</v>
          </cell>
          <cell r="C186">
            <v>418923</v>
          </cell>
          <cell r="D186" t="str">
            <v>11 KV Substation Maintenance</v>
          </cell>
          <cell r="E186">
            <v>0</v>
          </cell>
          <cell r="F186">
            <v>0</v>
          </cell>
          <cell r="G186">
            <v>0</v>
          </cell>
          <cell r="H186">
            <v>0</v>
          </cell>
          <cell r="I186">
            <v>0</v>
          </cell>
          <cell r="J186">
            <v>0</v>
          </cell>
        </row>
        <row r="187">
          <cell r="A187">
            <v>418924</v>
          </cell>
          <cell r="B187">
            <v>0</v>
          </cell>
          <cell r="C187">
            <v>418924</v>
          </cell>
          <cell r="D187" t="str">
            <v>11 KV Overhead line maintenance</v>
          </cell>
          <cell r="E187">
            <v>0</v>
          </cell>
          <cell r="F187">
            <v>0</v>
          </cell>
          <cell r="G187">
            <v>0</v>
          </cell>
          <cell r="H187">
            <v>0</v>
          </cell>
          <cell r="I187">
            <v>0</v>
          </cell>
          <cell r="J187">
            <v>0</v>
          </cell>
        </row>
        <row r="189">
          <cell r="A189">
            <v>418930</v>
          </cell>
          <cell r="C189">
            <v>418930</v>
          </cell>
          <cell r="D189" t="str">
            <v>400 KV Distribution system</v>
          </cell>
        </row>
        <row r="190">
          <cell r="A190">
            <v>418931</v>
          </cell>
          <cell r="B190">
            <v>0</v>
          </cell>
          <cell r="C190">
            <v>418931</v>
          </cell>
          <cell r="D190" t="str">
            <v>400 KV Underground cables maintenance</v>
          </cell>
          <cell r="E190">
            <v>0</v>
          </cell>
          <cell r="F190">
            <v>0</v>
          </cell>
          <cell r="G190">
            <v>0</v>
          </cell>
          <cell r="H190">
            <v>0</v>
          </cell>
          <cell r="I190">
            <v>0</v>
          </cell>
          <cell r="J190">
            <v>0</v>
          </cell>
        </row>
        <row r="191">
          <cell r="A191">
            <v>418932</v>
          </cell>
          <cell r="B191">
            <v>0</v>
          </cell>
          <cell r="C191">
            <v>418932</v>
          </cell>
          <cell r="D191" t="str">
            <v>400 KV LV Equipments Maintenance</v>
          </cell>
          <cell r="E191">
            <v>0</v>
          </cell>
          <cell r="F191">
            <v>0</v>
          </cell>
          <cell r="G191">
            <v>0</v>
          </cell>
          <cell r="H191">
            <v>0</v>
          </cell>
          <cell r="I191">
            <v>0</v>
          </cell>
          <cell r="J191">
            <v>0</v>
          </cell>
        </row>
        <row r="192">
          <cell r="A192">
            <v>418933</v>
          </cell>
          <cell r="B192">
            <v>0</v>
          </cell>
          <cell r="C192">
            <v>418933</v>
          </cell>
          <cell r="D192" t="str">
            <v>400 KV Overhead line maintenance</v>
          </cell>
          <cell r="E192">
            <v>0</v>
          </cell>
          <cell r="F192">
            <v>0</v>
          </cell>
          <cell r="G192">
            <v>0</v>
          </cell>
          <cell r="H192">
            <v>0</v>
          </cell>
          <cell r="I192">
            <v>0</v>
          </cell>
          <cell r="J192">
            <v>0</v>
          </cell>
        </row>
        <row r="193">
          <cell r="A193">
            <v>418934</v>
          </cell>
          <cell r="B193">
            <v>0</v>
          </cell>
          <cell r="C193">
            <v>418934</v>
          </cell>
          <cell r="D193" t="str">
            <v xml:space="preserve">400 KV Feeder pillers, switchgears, service cabinets, dist. Boards </v>
          </cell>
          <cell r="E193">
            <v>0</v>
          </cell>
          <cell r="F193">
            <v>0</v>
          </cell>
          <cell r="G193">
            <v>0</v>
          </cell>
          <cell r="H193">
            <v>0</v>
          </cell>
          <cell r="I193">
            <v>0</v>
          </cell>
          <cell r="J193">
            <v>0</v>
          </cell>
        </row>
        <row r="195">
          <cell r="A195">
            <v>418940</v>
          </cell>
          <cell r="C195">
            <v>418940</v>
          </cell>
          <cell r="D195" t="str">
            <v>Street Lighting System</v>
          </cell>
          <cell r="G195">
            <v>0</v>
          </cell>
          <cell r="I195">
            <v>0</v>
          </cell>
          <cell r="J195">
            <v>0</v>
          </cell>
        </row>
        <row r="196">
          <cell r="A196">
            <v>418941</v>
          </cell>
          <cell r="B196">
            <v>0</v>
          </cell>
          <cell r="C196">
            <v>418941</v>
          </cell>
          <cell r="D196" t="str">
            <v>Street Lighting Control cabinet maintenance</v>
          </cell>
          <cell r="E196">
            <v>0</v>
          </cell>
          <cell r="F196">
            <v>0</v>
          </cell>
          <cell r="G196">
            <v>0</v>
          </cell>
          <cell r="H196">
            <v>0</v>
          </cell>
          <cell r="I196">
            <v>0</v>
          </cell>
          <cell r="J196">
            <v>0</v>
          </cell>
        </row>
        <row r="197">
          <cell r="A197">
            <v>418942</v>
          </cell>
          <cell r="B197">
            <v>0</v>
          </cell>
          <cell r="C197">
            <v>418942</v>
          </cell>
          <cell r="D197" t="str">
            <v>Street Lighting Poles &amp; Lanterns maintenance</v>
          </cell>
          <cell r="E197">
            <v>0</v>
          </cell>
          <cell r="F197">
            <v>0</v>
          </cell>
          <cell r="G197">
            <v>0</v>
          </cell>
          <cell r="H197">
            <v>0</v>
          </cell>
          <cell r="I197">
            <v>0</v>
          </cell>
          <cell r="J197">
            <v>0</v>
          </cell>
        </row>
        <row r="198">
          <cell r="A198">
            <v>418943</v>
          </cell>
          <cell r="B198">
            <v>0</v>
          </cell>
          <cell r="C198">
            <v>418943</v>
          </cell>
          <cell r="D198" t="str">
            <v>Street Lighting Sandby Generator Maintenance</v>
          </cell>
          <cell r="E198">
            <v>0</v>
          </cell>
          <cell r="F198">
            <v>0</v>
          </cell>
          <cell r="G198">
            <v>0</v>
          </cell>
          <cell r="H198">
            <v>0</v>
          </cell>
          <cell r="I198">
            <v>0</v>
          </cell>
          <cell r="J198">
            <v>0</v>
          </cell>
        </row>
        <row r="199">
          <cell r="G199">
            <v>0</v>
          </cell>
          <cell r="I199">
            <v>0</v>
          </cell>
          <cell r="J199">
            <v>0</v>
          </cell>
        </row>
        <row r="200">
          <cell r="A200">
            <v>418950</v>
          </cell>
          <cell r="C200">
            <v>418950</v>
          </cell>
          <cell r="D200" t="str">
            <v>Pumping Station Maintenance</v>
          </cell>
          <cell r="G200">
            <v>0</v>
          </cell>
          <cell r="I200">
            <v>0</v>
          </cell>
          <cell r="J200">
            <v>0</v>
          </cell>
        </row>
        <row r="201">
          <cell r="A201">
            <v>418951</v>
          </cell>
          <cell r="B201">
            <v>0</v>
          </cell>
          <cell r="C201">
            <v>418951</v>
          </cell>
          <cell r="D201" t="str">
            <v>Pumping Station Pumps Maintenance</v>
          </cell>
          <cell r="E201">
            <v>0</v>
          </cell>
          <cell r="F201">
            <v>0</v>
          </cell>
          <cell r="G201">
            <v>0</v>
          </cell>
          <cell r="H201">
            <v>0</v>
          </cell>
          <cell r="I201">
            <v>0</v>
          </cell>
          <cell r="J201">
            <v>0</v>
          </cell>
        </row>
        <row r="202">
          <cell r="A202">
            <v>418952</v>
          </cell>
          <cell r="B202">
            <v>0</v>
          </cell>
          <cell r="C202">
            <v>418952</v>
          </cell>
          <cell r="D202" t="str">
            <v>Pumping Station Electrical penal maintenance</v>
          </cell>
          <cell r="E202">
            <v>0</v>
          </cell>
          <cell r="F202">
            <v>0</v>
          </cell>
          <cell r="G202">
            <v>0</v>
          </cell>
          <cell r="H202">
            <v>0</v>
          </cell>
          <cell r="I202">
            <v>0</v>
          </cell>
          <cell r="J202">
            <v>0</v>
          </cell>
        </row>
        <row r="203">
          <cell r="A203">
            <v>418953</v>
          </cell>
          <cell r="B203">
            <v>0</v>
          </cell>
          <cell r="C203">
            <v>418953</v>
          </cell>
          <cell r="D203" t="str">
            <v>Pumping Station Gathering line maintenance</v>
          </cell>
          <cell r="E203">
            <v>0</v>
          </cell>
          <cell r="F203">
            <v>0</v>
          </cell>
          <cell r="G203">
            <v>0</v>
          </cell>
          <cell r="H203">
            <v>0</v>
          </cell>
          <cell r="I203">
            <v>0</v>
          </cell>
          <cell r="J203">
            <v>0</v>
          </cell>
        </row>
        <row r="204">
          <cell r="A204">
            <v>418954</v>
          </cell>
          <cell r="B204">
            <v>0</v>
          </cell>
          <cell r="C204">
            <v>418954</v>
          </cell>
          <cell r="D204" t="str">
            <v>Pumping Station Water treatment maintenance</v>
          </cell>
          <cell r="E204">
            <v>0</v>
          </cell>
          <cell r="F204">
            <v>0</v>
          </cell>
          <cell r="G204">
            <v>0</v>
          </cell>
          <cell r="H204">
            <v>0</v>
          </cell>
          <cell r="I204">
            <v>0</v>
          </cell>
          <cell r="J204">
            <v>0</v>
          </cell>
        </row>
        <row r="205">
          <cell r="G205">
            <v>0</v>
          </cell>
          <cell r="I205">
            <v>0</v>
          </cell>
          <cell r="J205">
            <v>0</v>
          </cell>
        </row>
        <row r="206">
          <cell r="A206">
            <v>418960</v>
          </cell>
          <cell r="C206">
            <v>418960</v>
          </cell>
          <cell r="D206" t="str">
            <v>Pipelines Maintenance</v>
          </cell>
          <cell r="G206">
            <v>0</v>
          </cell>
          <cell r="I206">
            <v>0</v>
          </cell>
          <cell r="J206">
            <v>0</v>
          </cell>
        </row>
        <row r="207">
          <cell r="A207">
            <v>418961</v>
          </cell>
          <cell r="B207">
            <v>0</v>
          </cell>
          <cell r="C207">
            <v>418961</v>
          </cell>
          <cell r="D207" t="str">
            <v>DI pipes maintenance</v>
          </cell>
          <cell r="E207">
            <v>0</v>
          </cell>
          <cell r="F207">
            <v>0</v>
          </cell>
          <cell r="G207">
            <v>0</v>
          </cell>
          <cell r="H207">
            <v>0</v>
          </cell>
          <cell r="I207">
            <v>0</v>
          </cell>
          <cell r="J207">
            <v>0</v>
          </cell>
        </row>
        <row r="208">
          <cell r="A208">
            <v>418962</v>
          </cell>
          <cell r="B208">
            <v>0</v>
          </cell>
          <cell r="C208">
            <v>418962</v>
          </cell>
          <cell r="D208" t="str">
            <v>AC pipes maintenance</v>
          </cell>
          <cell r="E208">
            <v>0</v>
          </cell>
          <cell r="F208">
            <v>0</v>
          </cell>
          <cell r="G208">
            <v>0</v>
          </cell>
          <cell r="H208">
            <v>0</v>
          </cell>
          <cell r="I208">
            <v>0</v>
          </cell>
          <cell r="J208">
            <v>0</v>
          </cell>
        </row>
        <row r="209">
          <cell r="A209">
            <v>418963</v>
          </cell>
          <cell r="B209">
            <v>0</v>
          </cell>
          <cell r="C209">
            <v>418963</v>
          </cell>
          <cell r="D209" t="str">
            <v>Valves maintenance</v>
          </cell>
          <cell r="E209">
            <v>0</v>
          </cell>
          <cell r="F209">
            <v>0</v>
          </cell>
          <cell r="G209">
            <v>0</v>
          </cell>
          <cell r="H209">
            <v>0</v>
          </cell>
          <cell r="I209">
            <v>0</v>
          </cell>
          <cell r="J209">
            <v>0</v>
          </cell>
        </row>
        <row r="210">
          <cell r="A210">
            <v>418964</v>
          </cell>
          <cell r="B210">
            <v>0</v>
          </cell>
          <cell r="C210">
            <v>418964</v>
          </cell>
          <cell r="D210" t="str">
            <v>House connection maintenance</v>
          </cell>
          <cell r="E210">
            <v>0</v>
          </cell>
          <cell r="F210">
            <v>0</v>
          </cell>
          <cell r="G210">
            <v>0</v>
          </cell>
          <cell r="H210">
            <v>0</v>
          </cell>
          <cell r="I210">
            <v>0</v>
          </cell>
          <cell r="J210">
            <v>0</v>
          </cell>
        </row>
        <row r="211">
          <cell r="G211">
            <v>0</v>
          </cell>
          <cell r="I211">
            <v>0</v>
          </cell>
          <cell r="J211">
            <v>0</v>
          </cell>
        </row>
        <row r="212">
          <cell r="G212">
            <v>0</v>
          </cell>
          <cell r="I212">
            <v>0</v>
          </cell>
          <cell r="J212">
            <v>0</v>
          </cell>
        </row>
        <row r="213">
          <cell r="A213">
            <v>418970</v>
          </cell>
          <cell r="C213">
            <v>418970</v>
          </cell>
          <cell r="D213" t="str">
            <v>Wellfield Maintenance</v>
          </cell>
          <cell r="G213">
            <v>0</v>
          </cell>
          <cell r="I213">
            <v>0</v>
          </cell>
          <cell r="J213">
            <v>0</v>
          </cell>
        </row>
        <row r="214">
          <cell r="A214">
            <v>418971</v>
          </cell>
          <cell r="B214">
            <v>0</v>
          </cell>
          <cell r="C214">
            <v>418971</v>
          </cell>
          <cell r="D214" t="str">
            <v>Wellfield Pumps &amp; motors maintenance</v>
          </cell>
          <cell r="E214">
            <v>0</v>
          </cell>
          <cell r="F214">
            <v>0</v>
          </cell>
          <cell r="G214">
            <v>0</v>
          </cell>
          <cell r="H214">
            <v>0</v>
          </cell>
          <cell r="I214">
            <v>0</v>
          </cell>
          <cell r="J214">
            <v>0</v>
          </cell>
        </row>
        <row r="215">
          <cell r="A215">
            <v>418972</v>
          </cell>
          <cell r="B215">
            <v>0</v>
          </cell>
          <cell r="C215">
            <v>418972</v>
          </cell>
          <cell r="D215" t="str">
            <v>Wellfield Elect panels maintenance</v>
          </cell>
          <cell r="E215">
            <v>0</v>
          </cell>
          <cell r="F215">
            <v>0</v>
          </cell>
          <cell r="G215">
            <v>0</v>
          </cell>
          <cell r="H215">
            <v>0</v>
          </cell>
          <cell r="I215">
            <v>0</v>
          </cell>
          <cell r="J215">
            <v>0</v>
          </cell>
        </row>
        <row r="216">
          <cell r="A216">
            <v>418973</v>
          </cell>
          <cell r="B216">
            <v>0</v>
          </cell>
          <cell r="C216">
            <v>418973</v>
          </cell>
          <cell r="D216" t="str">
            <v>Wellfield Water treatment maintenance</v>
          </cell>
          <cell r="E216">
            <v>0</v>
          </cell>
          <cell r="F216">
            <v>0</v>
          </cell>
          <cell r="G216">
            <v>0</v>
          </cell>
          <cell r="H216">
            <v>0</v>
          </cell>
          <cell r="I216">
            <v>0</v>
          </cell>
          <cell r="J216">
            <v>0</v>
          </cell>
        </row>
        <row r="217">
          <cell r="A217">
            <v>418974</v>
          </cell>
          <cell r="B217">
            <v>0</v>
          </cell>
          <cell r="C217">
            <v>418974</v>
          </cell>
          <cell r="D217" t="str">
            <v>Wellfield Gathering line maintenance</v>
          </cell>
          <cell r="E217">
            <v>0</v>
          </cell>
          <cell r="F217">
            <v>0</v>
          </cell>
          <cell r="G217">
            <v>0</v>
          </cell>
          <cell r="H217">
            <v>0</v>
          </cell>
          <cell r="I217">
            <v>0</v>
          </cell>
          <cell r="J217">
            <v>0</v>
          </cell>
        </row>
        <row r="218">
          <cell r="A218">
            <v>418975</v>
          </cell>
          <cell r="B218">
            <v>0</v>
          </cell>
          <cell r="C218">
            <v>418975</v>
          </cell>
          <cell r="D218" t="str">
            <v>Wellfield Instrumentation, tools &amp; equipment maint.</v>
          </cell>
          <cell r="E218">
            <v>0</v>
          </cell>
          <cell r="F218">
            <v>0</v>
          </cell>
          <cell r="G218">
            <v>0</v>
          </cell>
          <cell r="H218">
            <v>0</v>
          </cell>
          <cell r="I218">
            <v>0</v>
          </cell>
          <cell r="J218">
            <v>0</v>
          </cell>
        </row>
        <row r="219">
          <cell r="A219">
            <v>418976</v>
          </cell>
          <cell r="B219">
            <v>0</v>
          </cell>
          <cell r="C219">
            <v>418976</v>
          </cell>
          <cell r="D219" t="str">
            <v>Wellfield Telemetry cable maintenance</v>
          </cell>
          <cell r="E219">
            <v>0</v>
          </cell>
          <cell r="F219">
            <v>0</v>
          </cell>
          <cell r="G219">
            <v>0</v>
          </cell>
          <cell r="H219">
            <v>0</v>
          </cell>
          <cell r="I219">
            <v>0</v>
          </cell>
          <cell r="J219">
            <v>0</v>
          </cell>
        </row>
        <row r="220">
          <cell r="G220">
            <v>0</v>
          </cell>
          <cell r="I220">
            <v>0</v>
          </cell>
          <cell r="J220">
            <v>0</v>
          </cell>
        </row>
        <row r="221">
          <cell r="G221">
            <v>0</v>
          </cell>
          <cell r="I221">
            <v>0</v>
          </cell>
          <cell r="J221">
            <v>0</v>
          </cell>
        </row>
        <row r="222">
          <cell r="A222">
            <v>418980</v>
          </cell>
          <cell r="C222">
            <v>418980</v>
          </cell>
          <cell r="D222" t="str">
            <v>Desalination Maintenance</v>
          </cell>
          <cell r="G222">
            <v>0</v>
          </cell>
          <cell r="I222">
            <v>0</v>
          </cell>
          <cell r="J222">
            <v>0</v>
          </cell>
        </row>
        <row r="223">
          <cell r="A223">
            <v>418981</v>
          </cell>
          <cell r="B223">
            <v>0</v>
          </cell>
          <cell r="C223">
            <v>418981</v>
          </cell>
          <cell r="D223" t="str">
            <v>Water treatment chemicals</v>
          </cell>
          <cell r="E223">
            <v>0</v>
          </cell>
          <cell r="F223">
            <v>0</v>
          </cell>
          <cell r="G223">
            <v>0</v>
          </cell>
          <cell r="H223">
            <v>0</v>
          </cell>
          <cell r="I223">
            <v>0</v>
          </cell>
          <cell r="J223">
            <v>0</v>
          </cell>
        </row>
        <row r="224">
          <cell r="A224">
            <v>418982</v>
          </cell>
          <cell r="B224">
            <v>0</v>
          </cell>
          <cell r="C224">
            <v>418982</v>
          </cell>
          <cell r="D224" t="str">
            <v>Desalination Plant maintenance</v>
          </cell>
          <cell r="E224">
            <v>0</v>
          </cell>
          <cell r="F224">
            <v>0</v>
          </cell>
          <cell r="G224">
            <v>0</v>
          </cell>
          <cell r="H224">
            <v>0</v>
          </cell>
          <cell r="I224">
            <v>0</v>
          </cell>
          <cell r="J224">
            <v>0</v>
          </cell>
        </row>
        <row r="225">
          <cell r="A225">
            <v>418983</v>
          </cell>
          <cell r="B225">
            <v>0</v>
          </cell>
          <cell r="C225">
            <v>418983</v>
          </cell>
          <cell r="D225" t="str">
            <v>Desalination UPV pipelines maintenance</v>
          </cell>
          <cell r="E225">
            <v>0</v>
          </cell>
          <cell r="F225">
            <v>0</v>
          </cell>
          <cell r="G225">
            <v>0</v>
          </cell>
          <cell r="H225">
            <v>0</v>
          </cell>
          <cell r="I225">
            <v>0</v>
          </cell>
          <cell r="J225">
            <v>0</v>
          </cell>
        </row>
        <row r="226">
          <cell r="A226">
            <v>418984</v>
          </cell>
          <cell r="C226">
            <v>418984</v>
          </cell>
          <cell r="D226" t="str">
            <v>Desalination - Electrical &amp; Instruments Maint.</v>
          </cell>
          <cell r="E226">
            <v>0</v>
          </cell>
          <cell r="F226">
            <v>0</v>
          </cell>
          <cell r="G226">
            <v>0</v>
          </cell>
          <cell r="H226">
            <v>0</v>
          </cell>
          <cell r="I226">
            <v>0</v>
          </cell>
          <cell r="J226">
            <v>0</v>
          </cell>
        </row>
        <row r="228">
          <cell r="A228">
            <v>418985</v>
          </cell>
          <cell r="C228">
            <v>418985</v>
          </cell>
          <cell r="D228" t="str">
            <v>Remote Area Generation Maintenance</v>
          </cell>
        </row>
        <row r="229">
          <cell r="A229">
            <v>418981</v>
          </cell>
          <cell r="B229">
            <v>0</v>
          </cell>
          <cell r="C229">
            <v>418986</v>
          </cell>
          <cell r="D229" t="str">
            <v>Standby Generator Maintenance</v>
          </cell>
          <cell r="E229">
            <v>0</v>
          </cell>
          <cell r="F229">
            <v>0</v>
          </cell>
          <cell r="G229">
            <v>0</v>
          </cell>
          <cell r="H229">
            <v>0</v>
          </cell>
          <cell r="I229">
            <v>0</v>
          </cell>
          <cell r="J229">
            <v>0</v>
          </cell>
        </row>
        <row r="230">
          <cell r="A230">
            <v>418982</v>
          </cell>
          <cell r="B230">
            <v>0</v>
          </cell>
          <cell r="C230">
            <v>418987</v>
          </cell>
          <cell r="D230" t="str">
            <v>Standby Generator Elec &amp; Inst. Maint.</v>
          </cell>
          <cell r="E230">
            <v>0</v>
          </cell>
          <cell r="F230">
            <v>0</v>
          </cell>
          <cell r="G230">
            <v>0</v>
          </cell>
          <cell r="H230">
            <v>0</v>
          </cell>
          <cell r="I230">
            <v>0</v>
          </cell>
          <cell r="J230">
            <v>0</v>
          </cell>
        </row>
        <row r="231">
          <cell r="A231">
            <v>418983</v>
          </cell>
          <cell r="B231">
            <v>0</v>
          </cell>
          <cell r="C231">
            <v>418988</v>
          </cell>
          <cell r="D231" t="str">
            <v>Continuous Running Generator Maint.</v>
          </cell>
          <cell r="E231">
            <v>0</v>
          </cell>
          <cell r="F231">
            <v>0</v>
          </cell>
          <cell r="G231">
            <v>0</v>
          </cell>
          <cell r="H231">
            <v>0</v>
          </cell>
          <cell r="I231">
            <v>0</v>
          </cell>
          <cell r="J231">
            <v>0</v>
          </cell>
        </row>
        <row r="232">
          <cell r="A232">
            <v>418984</v>
          </cell>
          <cell r="C232">
            <v>418989</v>
          </cell>
          <cell r="D232" t="str">
            <v>Continuous Running Gen. Elec &amp; Inst Maint.</v>
          </cell>
          <cell r="E232">
            <v>0</v>
          </cell>
          <cell r="F232">
            <v>0</v>
          </cell>
          <cell r="G232">
            <v>0</v>
          </cell>
          <cell r="H232">
            <v>0</v>
          </cell>
          <cell r="I232">
            <v>0</v>
          </cell>
          <cell r="J232">
            <v>0</v>
          </cell>
        </row>
        <row r="235">
          <cell r="A235">
            <v>418090</v>
          </cell>
          <cell r="B235">
            <v>0</v>
          </cell>
          <cell r="C235">
            <v>418090</v>
          </cell>
          <cell r="D235" t="str">
            <v>Tools and Equipment Maintenance</v>
          </cell>
          <cell r="E235">
            <v>0</v>
          </cell>
          <cell r="F235">
            <v>0</v>
          </cell>
          <cell r="G235">
            <v>0</v>
          </cell>
          <cell r="H235">
            <v>0</v>
          </cell>
          <cell r="I235">
            <v>0</v>
          </cell>
          <cell r="J235">
            <v>0</v>
          </cell>
        </row>
        <row r="236">
          <cell r="A236">
            <v>418290</v>
          </cell>
          <cell r="B236">
            <v>0</v>
          </cell>
          <cell r="C236">
            <v>418290</v>
          </cell>
          <cell r="D236" t="str">
            <v>DC Systems Maintenance</v>
          </cell>
          <cell r="E236">
            <v>0</v>
          </cell>
          <cell r="F236">
            <v>0</v>
          </cell>
          <cell r="G236">
            <v>0</v>
          </cell>
          <cell r="H236">
            <v>0</v>
          </cell>
          <cell r="I236">
            <v>0</v>
          </cell>
          <cell r="J236">
            <v>0</v>
          </cell>
        </row>
        <row r="237">
          <cell r="A237">
            <v>418300</v>
          </cell>
          <cell r="B237">
            <v>0</v>
          </cell>
          <cell r="C237">
            <v>418300</v>
          </cell>
          <cell r="D237" t="str">
            <v>Safety Systems Maintenance</v>
          </cell>
          <cell r="E237">
            <v>0</v>
          </cell>
          <cell r="F237">
            <v>0</v>
          </cell>
          <cell r="G237">
            <v>0</v>
          </cell>
          <cell r="H237">
            <v>0</v>
          </cell>
          <cell r="I237">
            <v>0</v>
          </cell>
          <cell r="J237">
            <v>0</v>
          </cell>
        </row>
        <row r="238">
          <cell r="A238">
            <v>418620</v>
          </cell>
          <cell r="B238">
            <v>0</v>
          </cell>
          <cell r="C238">
            <v>418620</v>
          </cell>
          <cell r="D238" t="str">
            <v>Hire of plant &amp; equipment</v>
          </cell>
          <cell r="E238">
            <v>0</v>
          </cell>
          <cell r="F238">
            <v>0</v>
          </cell>
          <cell r="G238">
            <v>0</v>
          </cell>
          <cell r="H238">
            <v>0</v>
          </cell>
          <cell r="I238">
            <v>0</v>
          </cell>
          <cell r="J238">
            <v>0</v>
          </cell>
        </row>
        <row r="239">
          <cell r="A239">
            <v>418625</v>
          </cell>
          <cell r="B239">
            <v>0</v>
          </cell>
          <cell r="C239">
            <v>418625</v>
          </cell>
          <cell r="D239" t="str">
            <v>HVAC Maintenance</v>
          </cell>
          <cell r="E239">
            <v>0</v>
          </cell>
          <cell r="F239">
            <v>0</v>
          </cell>
          <cell r="G239">
            <v>0</v>
          </cell>
          <cell r="H239">
            <v>0</v>
          </cell>
          <cell r="I239">
            <v>0</v>
          </cell>
          <cell r="J239">
            <v>0</v>
          </cell>
        </row>
        <row r="240">
          <cell r="A240">
            <v>418630</v>
          </cell>
          <cell r="B240">
            <v>0</v>
          </cell>
          <cell r="C240">
            <v>418630</v>
          </cell>
          <cell r="D240" t="str">
            <v>Process Buildings Maintenance</v>
          </cell>
          <cell r="E240">
            <v>0</v>
          </cell>
          <cell r="F240">
            <v>0</v>
          </cell>
          <cell r="G240">
            <v>0</v>
          </cell>
          <cell r="H240">
            <v>0</v>
          </cell>
          <cell r="I240">
            <v>0</v>
          </cell>
          <cell r="J240">
            <v>0</v>
          </cell>
        </row>
        <row r="241">
          <cell r="A241">
            <v>418640</v>
          </cell>
          <cell r="B241">
            <v>0</v>
          </cell>
          <cell r="C241">
            <v>418640</v>
          </cell>
          <cell r="D241" t="str">
            <v>Energy Consumption</v>
          </cell>
          <cell r="E241">
            <v>0</v>
          </cell>
          <cell r="F241">
            <v>0</v>
          </cell>
          <cell r="G241">
            <v>0</v>
          </cell>
          <cell r="H241">
            <v>0</v>
          </cell>
          <cell r="I241">
            <v>0</v>
          </cell>
          <cell r="J241">
            <v>0</v>
          </cell>
        </row>
        <row r="243">
          <cell r="B243">
            <v>0</v>
          </cell>
          <cell r="D243" t="str">
            <v>Total for Plant Maintenance</v>
          </cell>
          <cell r="E243">
            <v>0</v>
          </cell>
          <cell r="F243">
            <v>0</v>
          </cell>
          <cell r="G243">
            <v>0</v>
          </cell>
          <cell r="H243">
            <v>0</v>
          </cell>
          <cell r="I243">
            <v>0</v>
          </cell>
          <cell r="J243">
            <v>0</v>
          </cell>
        </row>
        <row r="245">
          <cell r="A245">
            <v>419000</v>
          </cell>
          <cell r="C245">
            <v>419000</v>
          </cell>
          <cell r="D245" t="str">
            <v>Materials</v>
          </cell>
        </row>
        <row r="246">
          <cell r="A246">
            <v>419060</v>
          </cell>
          <cell r="B246">
            <v>0</v>
          </cell>
          <cell r="C246">
            <v>419060</v>
          </cell>
          <cell r="D246" t="str">
            <v>Chemical Usage</v>
          </cell>
          <cell r="E246">
            <v>0</v>
          </cell>
          <cell r="F246">
            <v>0</v>
          </cell>
          <cell r="G246">
            <v>0</v>
          </cell>
          <cell r="H246">
            <v>0</v>
          </cell>
          <cell r="I246">
            <v>0</v>
          </cell>
          <cell r="J246">
            <v>0</v>
          </cell>
        </row>
        <row r="247">
          <cell r="A247">
            <v>419070</v>
          </cell>
          <cell r="B247">
            <v>0</v>
          </cell>
          <cell r="C247">
            <v>419070</v>
          </cell>
          <cell r="D247" t="str">
            <v>Lubricants Usage</v>
          </cell>
          <cell r="E247">
            <v>0</v>
          </cell>
          <cell r="F247">
            <v>0</v>
          </cell>
          <cell r="G247">
            <v>0</v>
          </cell>
          <cell r="H247">
            <v>0</v>
          </cell>
          <cell r="I247">
            <v>0</v>
          </cell>
          <cell r="J247">
            <v>0</v>
          </cell>
        </row>
        <row r="249">
          <cell r="B249">
            <v>0</v>
          </cell>
          <cell r="D249" t="str">
            <v>Total Materials</v>
          </cell>
          <cell r="E249">
            <v>0</v>
          </cell>
          <cell r="F249">
            <v>0</v>
          </cell>
          <cell r="G249">
            <v>0</v>
          </cell>
          <cell r="H249">
            <v>0</v>
          </cell>
          <cell r="I249">
            <v>0</v>
          </cell>
          <cell r="J249">
            <v>0</v>
          </cell>
        </row>
        <row r="251">
          <cell r="A251">
            <v>420000</v>
          </cell>
          <cell r="C251">
            <v>420000</v>
          </cell>
          <cell r="D251" t="str">
            <v>Transmission use of System</v>
          </cell>
        </row>
        <row r="252">
          <cell r="A252">
            <v>420010</v>
          </cell>
          <cell r="B252">
            <v>0</v>
          </cell>
          <cell r="C252">
            <v>420010</v>
          </cell>
          <cell r="D252" t="str">
            <v>TUOS Payments</v>
          </cell>
          <cell r="E252">
            <v>0</v>
          </cell>
          <cell r="F252">
            <v>0</v>
          </cell>
          <cell r="G252">
            <v>0</v>
          </cell>
          <cell r="H252">
            <v>0</v>
          </cell>
          <cell r="I252">
            <v>0</v>
          </cell>
          <cell r="J252">
            <v>0</v>
          </cell>
        </row>
        <row r="253">
          <cell r="A253">
            <v>420020</v>
          </cell>
          <cell r="B253">
            <v>0</v>
          </cell>
          <cell r="C253">
            <v>420020</v>
          </cell>
          <cell r="D253" t="str">
            <v>Settlement System Charges</v>
          </cell>
          <cell r="E253">
            <v>0</v>
          </cell>
          <cell r="F253">
            <v>0</v>
          </cell>
          <cell r="G253">
            <v>0</v>
          </cell>
          <cell r="H253">
            <v>0</v>
          </cell>
          <cell r="I253">
            <v>0</v>
          </cell>
          <cell r="J253">
            <v>0</v>
          </cell>
        </row>
        <row r="255">
          <cell r="B255">
            <v>0</v>
          </cell>
          <cell r="D255" t="str">
            <v>Total of System Charges</v>
          </cell>
          <cell r="E255">
            <v>0</v>
          </cell>
          <cell r="F255">
            <v>0</v>
          </cell>
          <cell r="G255">
            <v>0</v>
          </cell>
          <cell r="H255">
            <v>0</v>
          </cell>
          <cell r="I255">
            <v>0</v>
          </cell>
          <cell r="J255">
            <v>0</v>
          </cell>
        </row>
        <row r="257">
          <cell r="A257">
            <v>421000</v>
          </cell>
          <cell r="C257">
            <v>421000</v>
          </cell>
          <cell r="D257" t="str">
            <v>Purchase of Power &amp; Water</v>
          </cell>
        </row>
        <row r="258">
          <cell r="A258">
            <v>421110</v>
          </cell>
          <cell r="B258">
            <v>385277514</v>
          </cell>
          <cell r="C258">
            <v>421110</v>
          </cell>
          <cell r="D258" t="str">
            <v>Capacity Payments UANPC</v>
          </cell>
          <cell r="E258">
            <v>197181895.25</v>
          </cell>
          <cell r="F258">
            <v>125933341</v>
          </cell>
          <cell r="G258">
            <v>323115236.25</v>
          </cell>
          <cell r="H258">
            <v>387746915.23706323</v>
          </cell>
          <cell r="I258">
            <v>255961678.51304078</v>
          </cell>
          <cell r="J258">
            <v>0.79216839627766322</v>
          </cell>
        </row>
        <row r="259">
          <cell r="A259">
            <v>421120</v>
          </cell>
          <cell r="B259">
            <v>318992296</v>
          </cell>
          <cell r="C259">
            <v>421120</v>
          </cell>
          <cell r="D259" t="str">
            <v>Capacity Payments ATPC</v>
          </cell>
          <cell r="E259">
            <v>125989684</v>
          </cell>
          <cell r="F259">
            <v>160807075</v>
          </cell>
          <cell r="G259">
            <v>286796759</v>
          </cell>
          <cell r="H259">
            <v>403652881.88288713</v>
          </cell>
          <cell r="I259">
            <v>116856122.88288713</v>
          </cell>
          <cell r="J259">
            <v>0.40745273164989682</v>
          </cell>
        </row>
        <row r="260">
          <cell r="A260">
            <v>421130</v>
          </cell>
          <cell r="B260">
            <v>123095807</v>
          </cell>
          <cell r="C260">
            <v>421130</v>
          </cell>
          <cell r="D260" t="str">
            <v>Capacity Payments AMPC</v>
          </cell>
          <cell r="E260">
            <v>41079331</v>
          </cell>
          <cell r="F260">
            <v>52250778</v>
          </cell>
          <cell r="G260">
            <v>93330109</v>
          </cell>
          <cell r="H260">
            <v>105502208.09027389</v>
          </cell>
          <cell r="I260">
            <v>12172099.090273887</v>
          </cell>
          <cell r="J260">
            <v>0.1304198529359254</v>
          </cell>
        </row>
        <row r="261">
          <cell r="A261">
            <v>421140</v>
          </cell>
          <cell r="B261">
            <v>162328047</v>
          </cell>
          <cell r="C261">
            <v>421140</v>
          </cell>
          <cell r="D261" t="str">
            <v>Capacity Payments BPC</v>
          </cell>
          <cell r="E261">
            <v>96751002</v>
          </cell>
          <cell r="F261">
            <v>81831125</v>
          </cell>
          <cell r="G261">
            <v>178582127</v>
          </cell>
          <cell r="H261">
            <v>156915472</v>
          </cell>
          <cell r="I261">
            <v>-21666655</v>
          </cell>
          <cell r="J261">
            <v>-0.1213259992137959</v>
          </cell>
        </row>
        <row r="262">
          <cell r="A262">
            <v>421150</v>
          </cell>
          <cell r="B262">
            <v>340710544</v>
          </cell>
          <cell r="C262">
            <v>421150</v>
          </cell>
          <cell r="D262" t="str">
            <v>Capacity Payments ECPC</v>
          </cell>
          <cell r="E262">
            <v>223054610.69</v>
          </cell>
          <cell r="F262">
            <v>116133258</v>
          </cell>
          <cell r="G262">
            <v>339187868.69</v>
          </cell>
          <cell r="H262">
            <v>339169206.95881426</v>
          </cell>
          <cell r="I262">
            <v>-18661.731185734272</v>
          </cell>
          <cell r="J262">
            <v>-5.5018863905153754E-5</v>
          </cell>
        </row>
        <row r="263">
          <cell r="A263">
            <v>421160</v>
          </cell>
          <cell r="B263">
            <v>0</v>
          </cell>
          <cell r="C263">
            <v>421160</v>
          </cell>
          <cell r="D263" t="str">
            <v>Capacity Payments RASCO</v>
          </cell>
          <cell r="E263">
            <v>0</v>
          </cell>
          <cell r="F263">
            <v>0</v>
          </cell>
          <cell r="G263">
            <v>0</v>
          </cell>
          <cell r="H263">
            <v>0</v>
          </cell>
          <cell r="I263">
            <v>0</v>
          </cell>
          <cell r="J263">
            <v>0</v>
          </cell>
        </row>
        <row r="264">
          <cell r="A264">
            <v>421170</v>
          </cell>
          <cell r="B264">
            <v>295959749</v>
          </cell>
          <cell r="C264">
            <v>421170</v>
          </cell>
          <cell r="D264" t="str">
            <v>Capacity Payments GTTPC</v>
          </cell>
          <cell r="E264">
            <v>91400978.409999996</v>
          </cell>
          <cell r="F264">
            <v>146956010</v>
          </cell>
          <cell r="G264">
            <v>238356988.41</v>
          </cell>
          <cell r="H264">
            <v>597200520.58870327</v>
          </cell>
          <cell r="I264">
            <v>358843532.17870331</v>
          </cell>
          <cell r="J264">
            <v>1.5054877751746609</v>
          </cell>
        </row>
        <row r="265">
          <cell r="A265">
            <v>421210</v>
          </cell>
          <cell r="B265">
            <v>87549890</v>
          </cell>
          <cell r="C265">
            <v>421210</v>
          </cell>
          <cell r="D265" t="str">
            <v>Variable Payments UANPC</v>
          </cell>
          <cell r="E265">
            <v>63468604.729999997</v>
          </cell>
          <cell r="F265">
            <v>27590712</v>
          </cell>
          <cell r="G265">
            <v>91059316.729999989</v>
          </cell>
          <cell r="H265">
            <v>82316384.5142515</v>
          </cell>
          <cell r="I265">
            <v>-16166078.125723839</v>
          </cell>
          <cell r="J265">
            <v>-0.17753348812903882</v>
          </cell>
        </row>
        <row r="266">
          <cell r="A266">
            <v>421220</v>
          </cell>
          <cell r="B266">
            <v>47094774</v>
          </cell>
          <cell r="C266">
            <v>421220</v>
          </cell>
          <cell r="D266" t="str">
            <v>Variable Payments ATPC</v>
          </cell>
          <cell r="E266">
            <v>24552638</v>
          </cell>
          <cell r="F266">
            <v>24177871</v>
          </cell>
          <cell r="G266">
            <v>48730509</v>
          </cell>
          <cell r="H266">
            <v>40597552.425730288</v>
          </cell>
          <cell r="I266">
            <v>-8132956.574269712</v>
          </cell>
          <cell r="J266">
            <v>-0.166896606277388</v>
          </cell>
        </row>
        <row r="267">
          <cell r="A267">
            <v>421230</v>
          </cell>
          <cell r="B267">
            <v>15647502</v>
          </cell>
          <cell r="C267">
            <v>421230</v>
          </cell>
          <cell r="D267" t="str">
            <v>Variable Payments AMPC</v>
          </cell>
          <cell r="E267">
            <v>8769607</v>
          </cell>
          <cell r="F267">
            <v>6326621</v>
          </cell>
          <cell r="G267">
            <v>15096228</v>
          </cell>
          <cell r="H267">
            <v>14537130.102469472</v>
          </cell>
          <cell r="I267">
            <v>-559097.89753052779</v>
          </cell>
          <cell r="J267">
            <v>-3.7035602372362669E-2</v>
          </cell>
        </row>
        <row r="268">
          <cell r="A268">
            <v>421240</v>
          </cell>
          <cell r="B268">
            <v>25674650</v>
          </cell>
          <cell r="C268">
            <v>421240</v>
          </cell>
          <cell r="D268" t="str">
            <v>Variable Payments BPC</v>
          </cell>
          <cell r="E268">
            <v>14590451</v>
          </cell>
          <cell r="F268">
            <v>15223020</v>
          </cell>
          <cell r="G268">
            <v>29813471</v>
          </cell>
          <cell r="H268">
            <v>6982361.4995596679</v>
          </cell>
          <cell r="I268">
            <v>-22831109.500440333</v>
          </cell>
          <cell r="J268">
            <v>-0.76579843723799668</v>
          </cell>
        </row>
        <row r="269">
          <cell r="A269">
            <v>421250</v>
          </cell>
          <cell r="B269">
            <v>37709765</v>
          </cell>
          <cell r="C269">
            <v>421250</v>
          </cell>
          <cell r="D269" t="str">
            <v>Variable Payments ECPC</v>
          </cell>
          <cell r="E269">
            <v>19327859.09</v>
          </cell>
          <cell r="F269">
            <v>13889169</v>
          </cell>
          <cell r="G269">
            <v>33217028.09</v>
          </cell>
          <cell r="H269">
            <v>36060784.72232125</v>
          </cell>
          <cell r="I269">
            <v>2843756.6323212497</v>
          </cell>
          <cell r="J269">
            <v>8.5611410648063477E-2</v>
          </cell>
        </row>
        <row r="270">
          <cell r="A270">
            <v>421260</v>
          </cell>
          <cell r="B270">
            <v>0</v>
          </cell>
          <cell r="C270">
            <v>421260</v>
          </cell>
          <cell r="D270" t="str">
            <v>Variable Payments RASCO</v>
          </cell>
          <cell r="E270">
            <v>0</v>
          </cell>
          <cell r="F270">
            <v>0</v>
          </cell>
          <cell r="G270">
            <v>0</v>
          </cell>
          <cell r="H270">
            <v>0</v>
          </cell>
          <cell r="I270">
            <v>0</v>
          </cell>
          <cell r="J270">
            <v>0</v>
          </cell>
        </row>
        <row r="271">
          <cell r="A271">
            <v>421270</v>
          </cell>
          <cell r="B271">
            <v>16275722</v>
          </cell>
          <cell r="C271">
            <v>421270</v>
          </cell>
          <cell r="D271" t="str">
            <v>Variable Payments -GTTPC</v>
          </cell>
          <cell r="E271">
            <v>7990186.9400000004</v>
          </cell>
          <cell r="F271">
            <v>6857645</v>
          </cell>
          <cell r="G271">
            <v>14847831.940000001</v>
          </cell>
          <cell r="H271">
            <v>39066450</v>
          </cell>
          <cell r="I271">
            <v>24218618.059999999</v>
          </cell>
          <cell r="J271">
            <v>1.6311215103906946</v>
          </cell>
        </row>
        <row r="272">
          <cell r="A272">
            <v>421295</v>
          </cell>
          <cell r="C272">
            <v>421295</v>
          </cell>
          <cell r="D272" t="str">
            <v xml:space="preserve">Variable Payments to TAKREER </v>
          </cell>
          <cell r="H272">
            <v>24652203</v>
          </cell>
          <cell r="I272">
            <v>24652203</v>
          </cell>
          <cell r="J272">
            <v>1</v>
          </cell>
        </row>
        <row r="273">
          <cell r="C273">
            <v>421000</v>
          </cell>
          <cell r="D273" t="str">
            <v>Suppliment Payment</v>
          </cell>
        </row>
        <row r="274">
          <cell r="A274">
            <v>421410</v>
          </cell>
          <cell r="B274">
            <v>14398862</v>
          </cell>
          <cell r="C274">
            <v>421410</v>
          </cell>
          <cell r="D274" t="str">
            <v>Shared Facility</v>
          </cell>
          <cell r="E274">
            <v>10479008</v>
          </cell>
          <cell r="F274">
            <v>7199431</v>
          </cell>
          <cell r="G274">
            <v>17678439</v>
          </cell>
          <cell r="H274">
            <v>14400000</v>
          </cell>
          <cell r="I274">
            <v>-3278439</v>
          </cell>
          <cell r="J274">
            <v>-0.18544844372288752</v>
          </cell>
        </row>
        <row r="275">
          <cell r="A275">
            <v>421420</v>
          </cell>
          <cell r="B275">
            <v>7359662</v>
          </cell>
          <cell r="C275">
            <v>421420</v>
          </cell>
          <cell r="D275" t="str">
            <v>Backup Fuel</v>
          </cell>
          <cell r="E275">
            <v>5166248</v>
          </cell>
          <cell r="F275">
            <v>2499641.9739855682</v>
          </cell>
          <cell r="G275">
            <v>7665889.9739855677</v>
          </cell>
          <cell r="H275">
            <v>7720900.7050000001</v>
          </cell>
          <cell r="I275">
            <v>55010.731014432386</v>
          </cell>
          <cell r="J275">
            <v>7.1760397293873226E-3</v>
          </cell>
        </row>
        <row r="276">
          <cell r="A276">
            <v>421430</v>
          </cell>
          <cell r="C276">
            <v>421430</v>
          </cell>
          <cell r="D276" t="str">
            <v>Start Up Cost</v>
          </cell>
          <cell r="E276">
            <v>1937.44</v>
          </cell>
          <cell r="F276">
            <v>0</v>
          </cell>
          <cell r="G276">
            <v>1937.44</v>
          </cell>
          <cell r="H276">
            <v>0</v>
          </cell>
          <cell r="I276">
            <v>-1937.44</v>
          </cell>
          <cell r="J276">
            <v>-1</v>
          </cell>
        </row>
        <row r="277">
          <cell r="A277">
            <v>421440</v>
          </cell>
          <cell r="C277">
            <v>421440</v>
          </cell>
          <cell r="D277" t="str">
            <v>Emergency Water</v>
          </cell>
          <cell r="E277">
            <v>0</v>
          </cell>
          <cell r="F277">
            <v>0</v>
          </cell>
          <cell r="G277">
            <v>0</v>
          </cell>
          <cell r="H277">
            <v>0</v>
          </cell>
          <cell r="I277">
            <v>0</v>
          </cell>
          <cell r="J277">
            <v>0</v>
          </cell>
        </row>
        <row r="278">
          <cell r="A278">
            <v>421450</v>
          </cell>
          <cell r="C278">
            <v>421450</v>
          </cell>
          <cell r="D278" t="str">
            <v>Other Supplimentary Cost</v>
          </cell>
          <cell r="E278">
            <v>0</v>
          </cell>
          <cell r="F278">
            <v>0</v>
          </cell>
          <cell r="G278">
            <v>0</v>
          </cell>
          <cell r="H278">
            <v>0</v>
          </cell>
          <cell r="I278">
            <v>0</v>
          </cell>
          <cell r="J278">
            <v>0</v>
          </cell>
        </row>
        <row r="280">
          <cell r="B280">
            <v>1878074984</v>
          </cell>
          <cell r="D280" t="str">
            <v xml:space="preserve">Total Purchase of Power &amp; Water </v>
          </cell>
          <cell r="E280">
            <v>929804041.55000019</v>
          </cell>
          <cell r="F280">
            <v>787675697.97398555</v>
          </cell>
          <cell r="G280">
            <v>1717479739.5239859</v>
          </cell>
          <cell r="H280">
            <v>2256520971.7270732</v>
          </cell>
          <cell r="I280">
            <v>722948085.81909049</v>
          </cell>
          <cell r="J280">
            <v>0.420935437654398</v>
          </cell>
        </row>
        <row r="282">
          <cell r="A282">
            <v>423000</v>
          </cell>
          <cell r="C282">
            <v>423000</v>
          </cell>
          <cell r="D282" t="str">
            <v>Bulk Supply Tarrif Cost</v>
          </cell>
        </row>
        <row r="283">
          <cell r="A283">
            <v>423110</v>
          </cell>
          <cell r="B283">
            <v>0</v>
          </cell>
          <cell r="C283">
            <v>423110</v>
          </cell>
          <cell r="D283" t="str">
            <v>Energy Payment</v>
          </cell>
          <cell r="E283">
            <v>0</v>
          </cell>
          <cell r="F283">
            <v>0</v>
          </cell>
          <cell r="G283">
            <v>0</v>
          </cell>
          <cell r="H283">
            <v>0</v>
          </cell>
          <cell r="I283">
            <v>0</v>
          </cell>
          <cell r="J283">
            <v>0</v>
          </cell>
        </row>
        <row r="284">
          <cell r="A284">
            <v>423120</v>
          </cell>
          <cell r="B284">
            <v>0</v>
          </cell>
          <cell r="C284">
            <v>423120</v>
          </cell>
          <cell r="D284" t="str">
            <v>Output Payment</v>
          </cell>
          <cell r="E284">
            <v>0</v>
          </cell>
          <cell r="F284">
            <v>0</v>
          </cell>
          <cell r="G284">
            <v>0</v>
          </cell>
          <cell r="H284">
            <v>0</v>
          </cell>
          <cell r="I284">
            <v>0</v>
          </cell>
          <cell r="J284">
            <v>0</v>
          </cell>
        </row>
        <row r="285">
          <cell r="A285">
            <v>423130</v>
          </cell>
          <cell r="B285">
            <v>0</v>
          </cell>
          <cell r="C285">
            <v>423130</v>
          </cell>
          <cell r="D285" t="str">
            <v>Demand Payment</v>
          </cell>
          <cell r="E285">
            <v>0</v>
          </cell>
          <cell r="F285">
            <v>0</v>
          </cell>
          <cell r="G285">
            <v>0</v>
          </cell>
          <cell r="H285">
            <v>0</v>
          </cell>
          <cell r="I285">
            <v>0</v>
          </cell>
          <cell r="J285">
            <v>0</v>
          </cell>
        </row>
        <row r="286">
          <cell r="A286">
            <v>423140</v>
          </cell>
          <cell r="B286">
            <v>0</v>
          </cell>
          <cell r="C286">
            <v>423140</v>
          </cell>
          <cell r="D286" t="str">
            <v>Procurement Charges</v>
          </cell>
          <cell r="E286">
            <v>0</v>
          </cell>
          <cell r="F286">
            <v>0</v>
          </cell>
          <cell r="G286">
            <v>0</v>
          </cell>
          <cell r="H286">
            <v>0</v>
          </cell>
          <cell r="I286">
            <v>0</v>
          </cell>
          <cell r="J286">
            <v>0</v>
          </cell>
        </row>
        <row r="287">
          <cell r="A287">
            <v>423150</v>
          </cell>
          <cell r="B287">
            <v>0</v>
          </cell>
          <cell r="C287">
            <v>423150</v>
          </cell>
          <cell r="D287" t="str">
            <v>Electricity- ADNOC</v>
          </cell>
          <cell r="E287">
            <v>0</v>
          </cell>
          <cell r="F287">
            <v>0</v>
          </cell>
          <cell r="G287">
            <v>0</v>
          </cell>
          <cell r="H287">
            <v>0</v>
          </cell>
          <cell r="I287">
            <v>0</v>
          </cell>
          <cell r="J287">
            <v>0</v>
          </cell>
        </row>
        <row r="289">
          <cell r="B289">
            <v>0</v>
          </cell>
          <cell r="D289" t="str">
            <v>Total Bulk Supply Tarrif</v>
          </cell>
          <cell r="E289">
            <v>0</v>
          </cell>
          <cell r="F289">
            <v>0</v>
          </cell>
          <cell r="G289">
            <v>0</v>
          </cell>
          <cell r="H289">
            <v>0</v>
          </cell>
          <cell r="I289">
            <v>0</v>
          </cell>
          <cell r="J289">
            <v>0</v>
          </cell>
        </row>
        <row r="291">
          <cell r="A291">
            <v>422000</v>
          </cell>
          <cell r="C291">
            <v>422000</v>
          </cell>
          <cell r="D291" t="str">
            <v>Staff Costs</v>
          </cell>
        </row>
        <row r="292">
          <cell r="A292">
            <v>415020</v>
          </cell>
          <cell r="B292">
            <v>39046</v>
          </cell>
          <cell r="C292">
            <v>415020</v>
          </cell>
          <cell r="D292" t="str">
            <v>Pay in lieu of leave</v>
          </cell>
          <cell r="E292">
            <v>0</v>
          </cell>
          <cell r="F292">
            <v>0</v>
          </cell>
          <cell r="G292">
            <v>0</v>
          </cell>
          <cell r="H292">
            <v>11067.334877560776</v>
          </cell>
          <cell r="I292">
            <v>12438</v>
          </cell>
          <cell r="J292">
            <v>1</v>
          </cell>
          <cell r="K292">
            <v>11067.334877560776</v>
          </cell>
          <cell r="L292">
            <v>0.88980019919285858</v>
          </cell>
        </row>
        <row r="293">
          <cell r="A293">
            <v>415040</v>
          </cell>
          <cell r="B293">
            <v>15000</v>
          </cell>
          <cell r="C293">
            <v>415040</v>
          </cell>
          <cell r="D293" t="str">
            <v>Excess Baggage</v>
          </cell>
          <cell r="E293">
            <v>480</v>
          </cell>
          <cell r="F293">
            <v>12000</v>
          </cell>
          <cell r="G293">
            <v>12480</v>
          </cell>
          <cell r="H293">
            <v>8576.7658248773096</v>
          </cell>
          <cell r="I293">
            <v>-2480</v>
          </cell>
          <cell r="J293">
            <v>-0.19871794871794871</v>
          </cell>
          <cell r="K293">
            <v>8576.7658248773096</v>
          </cell>
          <cell r="L293">
            <v>0.85767658248773093</v>
          </cell>
        </row>
        <row r="294">
          <cell r="A294">
            <v>415045</v>
          </cell>
          <cell r="B294">
            <v>30000</v>
          </cell>
          <cell r="C294">
            <v>415045</v>
          </cell>
          <cell r="D294" t="str">
            <v xml:space="preserve">Repatriation Shipment </v>
          </cell>
          <cell r="E294">
            <v>0</v>
          </cell>
          <cell r="F294">
            <v>0</v>
          </cell>
          <cell r="G294">
            <v>0</v>
          </cell>
          <cell r="H294">
            <v>25211.595743329803</v>
          </cell>
          <cell r="I294">
            <v>30000</v>
          </cell>
          <cell r="J294">
            <v>1</v>
          </cell>
          <cell r="K294">
            <v>25211.595743329803</v>
          </cell>
          <cell r="L294">
            <v>0.84038652477766007</v>
          </cell>
        </row>
        <row r="295">
          <cell r="A295">
            <v>415046</v>
          </cell>
          <cell r="B295">
            <v>5000</v>
          </cell>
          <cell r="C295">
            <v>415046</v>
          </cell>
          <cell r="D295" t="str">
            <v>Repatriation Insurance</v>
          </cell>
          <cell r="E295">
            <v>0</v>
          </cell>
          <cell r="F295">
            <v>0</v>
          </cell>
          <cell r="G295">
            <v>0</v>
          </cell>
          <cell r="H295">
            <v>3751.1359656098866</v>
          </cell>
          <cell r="I295">
            <v>4000</v>
          </cell>
          <cell r="J295">
            <v>1</v>
          </cell>
          <cell r="K295">
            <v>3751.1359656098866</v>
          </cell>
          <cell r="L295">
            <v>0.93778399140247171</v>
          </cell>
        </row>
        <row r="296">
          <cell r="A296">
            <v>415120</v>
          </cell>
          <cell r="B296">
            <v>192190</v>
          </cell>
          <cell r="C296">
            <v>415120</v>
          </cell>
          <cell r="D296" t="str">
            <v>Furniture Grant Expense</v>
          </cell>
          <cell r="E296">
            <v>71345.240000000005</v>
          </cell>
          <cell r="F296">
            <v>35672.620000000003</v>
          </cell>
          <cell r="G296">
            <v>107017.86</v>
          </cell>
          <cell r="H296">
            <v>109031.19636564558</v>
          </cell>
          <cell r="I296">
            <v>36257.14</v>
          </cell>
          <cell r="J296">
            <v>0.33879522539508805</v>
          </cell>
          <cell r="K296">
            <v>109031.19636564558</v>
          </cell>
          <cell r="L296">
            <v>0.76099247158014716</v>
          </cell>
        </row>
        <row r="297">
          <cell r="A297">
            <v>415160</v>
          </cell>
          <cell r="B297">
            <v>361928</v>
          </cell>
          <cell r="C297">
            <v>415160</v>
          </cell>
          <cell r="D297" t="str">
            <v xml:space="preserve">End of Service Gratuity </v>
          </cell>
          <cell r="E297">
            <v>199750.84</v>
          </cell>
          <cell r="F297">
            <v>99875.42</v>
          </cell>
          <cell r="G297">
            <v>299626.26</v>
          </cell>
          <cell r="H297">
            <v>316235.13158466166</v>
          </cell>
          <cell r="I297">
            <v>50641.74</v>
          </cell>
          <cell r="J297">
            <v>0.16901636058201303</v>
          </cell>
          <cell r="K297">
            <v>316235.13158466166</v>
          </cell>
          <cell r="L297">
            <v>0.90283763171246489</v>
          </cell>
        </row>
        <row r="298">
          <cell r="A298">
            <v>415170</v>
          </cell>
          <cell r="B298">
            <v>133040</v>
          </cell>
          <cell r="C298">
            <v>415170</v>
          </cell>
          <cell r="D298" t="str">
            <v>Vacation Allowances</v>
          </cell>
          <cell r="E298">
            <v>59750</v>
          </cell>
          <cell r="F298">
            <v>0</v>
          </cell>
          <cell r="G298">
            <v>59750</v>
          </cell>
          <cell r="H298">
            <v>92489.723207362622</v>
          </cell>
          <cell r="I298">
            <v>38931</v>
          </cell>
          <cell r="J298">
            <v>0.6515648535564853</v>
          </cell>
          <cell r="K298">
            <v>92489.723207362622</v>
          </cell>
          <cell r="L298">
            <v>0.93725968734976961</v>
          </cell>
        </row>
        <row r="299">
          <cell r="A299">
            <v>415180</v>
          </cell>
          <cell r="B299">
            <v>305218</v>
          </cell>
          <cell r="C299">
            <v>415180</v>
          </cell>
          <cell r="D299" t="str">
            <v>Employers Pension Cost</v>
          </cell>
          <cell r="E299">
            <v>89535.82</v>
          </cell>
          <cell r="F299">
            <v>44767.91</v>
          </cell>
          <cell r="G299">
            <v>134303.73000000001</v>
          </cell>
          <cell r="H299">
            <v>174627.44392624145</v>
          </cell>
          <cell r="I299">
            <v>50751.27</v>
          </cell>
          <cell r="J299">
            <v>0.37788429256581324</v>
          </cell>
          <cell r="K299">
            <v>174627.44392624145</v>
          </cell>
          <cell r="L299">
            <v>0.94365158426544249</v>
          </cell>
        </row>
        <row r="300">
          <cell r="A300">
            <v>415190</v>
          </cell>
          <cell r="B300">
            <v>0</v>
          </cell>
          <cell r="C300">
            <v>415190</v>
          </cell>
          <cell r="D300" t="str">
            <v>Death Gratuity</v>
          </cell>
          <cell r="E300">
            <v>0</v>
          </cell>
          <cell r="F300">
            <v>0</v>
          </cell>
          <cell r="G300">
            <v>0</v>
          </cell>
          <cell r="H300">
            <v>0</v>
          </cell>
          <cell r="I300">
            <v>0</v>
          </cell>
          <cell r="J300">
            <v>0</v>
          </cell>
          <cell r="K300">
            <v>0</v>
          </cell>
          <cell r="L300">
            <v>0</v>
          </cell>
        </row>
        <row r="301">
          <cell r="A301">
            <v>415200</v>
          </cell>
          <cell r="B301">
            <v>0</v>
          </cell>
          <cell r="C301">
            <v>415200</v>
          </cell>
          <cell r="D301" t="str">
            <v xml:space="preserve"> Leave Exp.</v>
          </cell>
          <cell r="E301">
            <v>0</v>
          </cell>
          <cell r="F301">
            <v>0</v>
          </cell>
          <cell r="G301">
            <v>0</v>
          </cell>
          <cell r="H301">
            <v>0</v>
          </cell>
          <cell r="I301">
            <v>0</v>
          </cell>
          <cell r="J301">
            <v>0</v>
          </cell>
          <cell r="K301">
            <v>0</v>
          </cell>
          <cell r="L301">
            <v>1</v>
          </cell>
        </row>
        <row r="302">
          <cell r="A302">
            <v>415210</v>
          </cell>
          <cell r="B302">
            <v>273551</v>
          </cell>
          <cell r="C302">
            <v>415210</v>
          </cell>
          <cell r="D302" t="str">
            <v xml:space="preserve">Airfares for Annual Leave </v>
          </cell>
          <cell r="E302">
            <v>147091.16</v>
          </cell>
          <cell r="F302">
            <v>29547.1</v>
          </cell>
          <cell r="G302">
            <v>176638.26</v>
          </cell>
          <cell r="H302">
            <v>194305.47926246215</v>
          </cell>
          <cell r="I302">
            <v>36632.74</v>
          </cell>
          <cell r="J302">
            <v>0.20738847857763085</v>
          </cell>
          <cell r="K302">
            <v>194305.47926246215</v>
          </cell>
          <cell r="L302">
            <v>0.91107313822536651</v>
          </cell>
        </row>
        <row r="303">
          <cell r="A303">
            <v>415220</v>
          </cell>
          <cell r="B303">
            <v>338000</v>
          </cell>
          <cell r="C303">
            <v>415220</v>
          </cell>
          <cell r="D303" t="str">
            <v>Education Allowances</v>
          </cell>
          <cell r="E303">
            <v>28916.37</v>
          </cell>
          <cell r="F303">
            <v>28916.37</v>
          </cell>
          <cell r="G303">
            <v>57832.74</v>
          </cell>
          <cell r="H303">
            <v>68781.327499264997</v>
          </cell>
          <cell r="I303">
            <v>216167.26</v>
          </cell>
          <cell r="J303">
            <v>3.7378007682153744</v>
          </cell>
          <cell r="K303">
            <v>68781.327499264997</v>
          </cell>
          <cell r="L303">
            <v>0.79847199817250047</v>
          </cell>
        </row>
        <row r="304">
          <cell r="A304">
            <v>415260</v>
          </cell>
          <cell r="B304">
            <v>200000</v>
          </cell>
          <cell r="C304">
            <v>415260</v>
          </cell>
          <cell r="D304" t="str">
            <v>Duty Travel Allowance</v>
          </cell>
          <cell r="E304">
            <v>60660</v>
          </cell>
          <cell r="F304">
            <v>30330</v>
          </cell>
          <cell r="G304">
            <v>90990</v>
          </cell>
          <cell r="H304">
            <v>155738.84931096109</v>
          </cell>
          <cell r="I304">
            <v>86510</v>
          </cell>
          <cell r="J304">
            <v>0.95076382020002193</v>
          </cell>
          <cell r="K304">
            <v>155738.84931096109</v>
          </cell>
          <cell r="L304">
            <v>0.87740196794907654</v>
          </cell>
        </row>
        <row r="305">
          <cell r="A305">
            <v>415270</v>
          </cell>
          <cell r="B305">
            <v>0</v>
          </cell>
          <cell r="C305">
            <v>415270</v>
          </cell>
          <cell r="D305" t="str">
            <v>Accommodation Shifting Grant</v>
          </cell>
          <cell r="E305">
            <v>0</v>
          </cell>
          <cell r="F305">
            <v>0</v>
          </cell>
          <cell r="G305">
            <v>0</v>
          </cell>
          <cell r="H305">
            <v>0</v>
          </cell>
          <cell r="I305">
            <v>0</v>
          </cell>
          <cell r="J305">
            <v>0</v>
          </cell>
          <cell r="K305">
            <v>0</v>
          </cell>
          <cell r="L305">
            <v>0.51503803825853722</v>
          </cell>
        </row>
        <row r="306">
          <cell r="A306">
            <v>415280</v>
          </cell>
          <cell r="B306">
            <v>0</v>
          </cell>
          <cell r="C306">
            <v>415280</v>
          </cell>
          <cell r="D306" t="str">
            <v>Merit Bonus</v>
          </cell>
          <cell r="E306">
            <v>0</v>
          </cell>
          <cell r="F306">
            <v>0</v>
          </cell>
          <cell r="G306">
            <v>0</v>
          </cell>
          <cell r="H306">
            <v>0</v>
          </cell>
          <cell r="I306">
            <v>38783</v>
          </cell>
          <cell r="J306">
            <v>1</v>
          </cell>
          <cell r="K306">
            <v>0</v>
          </cell>
          <cell r="L306">
            <v>0</v>
          </cell>
        </row>
        <row r="307">
          <cell r="A307">
            <v>415340</v>
          </cell>
          <cell r="B307">
            <v>40000</v>
          </cell>
          <cell r="C307">
            <v>415340</v>
          </cell>
          <cell r="D307" t="str">
            <v>Repatriation Ticket</v>
          </cell>
          <cell r="E307">
            <v>0</v>
          </cell>
          <cell r="F307">
            <v>0</v>
          </cell>
          <cell r="G307">
            <v>0</v>
          </cell>
          <cell r="H307">
            <v>20000</v>
          </cell>
          <cell r="I307">
            <v>20000</v>
          </cell>
          <cell r="J307">
            <v>1</v>
          </cell>
          <cell r="K307">
            <v>20000</v>
          </cell>
          <cell r="L307">
            <v>1</v>
          </cell>
        </row>
        <row r="308">
          <cell r="A308">
            <v>422010</v>
          </cell>
          <cell r="B308">
            <v>4000</v>
          </cell>
          <cell r="C308">
            <v>422010</v>
          </cell>
          <cell r="D308" t="str">
            <v>Staff Uniform</v>
          </cell>
          <cell r="E308">
            <v>700</v>
          </cell>
          <cell r="F308">
            <v>700</v>
          </cell>
          <cell r="G308">
            <v>1400</v>
          </cell>
          <cell r="H308">
            <v>1506.9830183849861</v>
          </cell>
          <cell r="I308">
            <v>1600</v>
          </cell>
          <cell r="J308">
            <v>1.1428571428571428</v>
          </cell>
          <cell r="K308">
            <v>1506.9830183849861</v>
          </cell>
          <cell r="L308">
            <v>0.50232767279499535</v>
          </cell>
        </row>
        <row r="309">
          <cell r="A309">
            <v>422020</v>
          </cell>
          <cell r="B309">
            <v>1000</v>
          </cell>
          <cell r="C309">
            <v>422020</v>
          </cell>
          <cell r="D309" t="str">
            <v>Protective Clothing</v>
          </cell>
          <cell r="E309">
            <v>150</v>
          </cell>
          <cell r="F309">
            <v>850</v>
          </cell>
          <cell r="G309">
            <v>1000</v>
          </cell>
          <cell r="H309">
            <v>2623.2271467355476</v>
          </cell>
          <cell r="I309">
            <v>2900</v>
          </cell>
          <cell r="J309">
            <v>2.9</v>
          </cell>
          <cell r="K309">
            <v>2623.2271467355476</v>
          </cell>
          <cell r="L309">
            <v>0.67262234531680709</v>
          </cell>
        </row>
        <row r="310">
          <cell r="A310">
            <v>422030</v>
          </cell>
          <cell r="B310">
            <v>0</v>
          </cell>
          <cell r="C310">
            <v>422030</v>
          </cell>
          <cell r="D310" t="str">
            <v>Travel Expenses on Mission</v>
          </cell>
          <cell r="E310">
            <v>0</v>
          </cell>
          <cell r="F310">
            <v>0</v>
          </cell>
          <cell r="G310">
            <v>0</v>
          </cell>
          <cell r="H310">
            <v>0</v>
          </cell>
          <cell r="I310">
            <v>145000</v>
          </cell>
          <cell r="J310">
            <v>1</v>
          </cell>
          <cell r="K310">
            <v>0</v>
          </cell>
          <cell r="L310">
            <v>0.54065965339313948</v>
          </cell>
        </row>
        <row r="311">
          <cell r="A311">
            <v>422050</v>
          </cell>
          <cell r="B311">
            <v>10000</v>
          </cell>
          <cell r="C311">
            <v>422050</v>
          </cell>
          <cell r="D311" t="str">
            <v>Compassionate Leave Air Tickets</v>
          </cell>
          <cell r="E311">
            <v>1950</v>
          </cell>
          <cell r="F311">
            <v>6000</v>
          </cell>
          <cell r="G311">
            <v>7950</v>
          </cell>
          <cell r="H311">
            <v>0</v>
          </cell>
          <cell r="I311">
            <v>2050</v>
          </cell>
          <cell r="J311">
            <v>0.25786163522012578</v>
          </cell>
          <cell r="K311">
            <v>0</v>
          </cell>
          <cell r="L311">
            <v>0</v>
          </cell>
        </row>
        <row r="312">
          <cell r="A312">
            <v>422055</v>
          </cell>
          <cell r="B312">
            <v>40000</v>
          </cell>
          <cell r="C312">
            <v>422055</v>
          </cell>
          <cell r="D312" t="str">
            <v xml:space="preserve">Initial Arrival Air Ticket </v>
          </cell>
          <cell r="E312">
            <v>1847</v>
          </cell>
          <cell r="F312">
            <v>6000</v>
          </cell>
          <cell r="G312">
            <v>7847</v>
          </cell>
          <cell r="H312">
            <v>19789.127128916196</v>
          </cell>
          <cell r="I312">
            <v>42153</v>
          </cell>
          <cell r="J312">
            <v>5.3718618580349178</v>
          </cell>
          <cell r="K312">
            <v>19789.127128916196</v>
          </cell>
          <cell r="L312">
            <v>0.3957825425783239</v>
          </cell>
        </row>
        <row r="313">
          <cell r="A313">
            <v>422056</v>
          </cell>
          <cell r="B313">
            <v>30000</v>
          </cell>
          <cell r="C313">
            <v>422056</v>
          </cell>
          <cell r="D313" t="str">
            <v xml:space="preserve">Initiate Shipping Expenses </v>
          </cell>
          <cell r="E313">
            <v>0</v>
          </cell>
          <cell r="F313">
            <v>0</v>
          </cell>
          <cell r="G313">
            <v>0</v>
          </cell>
          <cell r="H313">
            <v>11162.429872172579</v>
          </cell>
          <cell r="I313">
            <v>25000</v>
          </cell>
          <cell r="J313">
            <v>1</v>
          </cell>
          <cell r="K313">
            <v>11162.429872172579</v>
          </cell>
          <cell r="L313">
            <v>0.44649719488690315</v>
          </cell>
        </row>
        <row r="314">
          <cell r="A314">
            <v>422060</v>
          </cell>
          <cell r="B314">
            <v>20000</v>
          </cell>
          <cell r="C314">
            <v>422060</v>
          </cell>
          <cell r="D314" t="str">
            <v>Transport</v>
          </cell>
          <cell r="E314">
            <v>403</v>
          </cell>
          <cell r="F314">
            <v>2000</v>
          </cell>
          <cell r="G314">
            <v>2403</v>
          </cell>
          <cell r="H314">
            <v>9587.1753057647056</v>
          </cell>
          <cell r="I314">
            <v>7597</v>
          </cell>
          <cell r="J314">
            <v>3.1614648356221391</v>
          </cell>
          <cell r="K314">
            <v>9587.1753057647056</v>
          </cell>
          <cell r="L314">
            <v>0.95871753057647058</v>
          </cell>
        </row>
        <row r="315">
          <cell r="A315">
            <v>422070</v>
          </cell>
          <cell r="B315">
            <v>0</v>
          </cell>
          <cell r="C315">
            <v>422070</v>
          </cell>
          <cell r="D315" t="str">
            <v>Injury Compensation for Staff</v>
          </cell>
          <cell r="E315">
            <v>0</v>
          </cell>
          <cell r="F315">
            <v>0</v>
          </cell>
          <cell r="G315">
            <v>0</v>
          </cell>
          <cell r="H315">
            <v>0</v>
          </cell>
          <cell r="I315">
            <v>0</v>
          </cell>
          <cell r="J315">
            <v>0</v>
          </cell>
          <cell r="K315">
            <v>0</v>
          </cell>
          <cell r="L315">
            <v>0</v>
          </cell>
        </row>
        <row r="316">
          <cell r="A316">
            <v>422080</v>
          </cell>
          <cell r="B316">
            <v>150000</v>
          </cell>
          <cell r="C316">
            <v>422080</v>
          </cell>
          <cell r="D316" t="str">
            <v>Recruitment costs</v>
          </cell>
          <cell r="E316">
            <v>9990</v>
          </cell>
          <cell r="F316">
            <v>25000</v>
          </cell>
          <cell r="G316">
            <v>34990</v>
          </cell>
          <cell r="H316">
            <v>0</v>
          </cell>
          <cell r="I316">
            <v>44010</v>
          </cell>
          <cell r="J316">
            <v>1.2577879394112603</v>
          </cell>
          <cell r="K316">
            <v>0</v>
          </cell>
          <cell r="L316">
            <v>0.47191215470695413</v>
          </cell>
        </row>
        <row r="317">
          <cell r="A317">
            <v>422085</v>
          </cell>
          <cell r="B317">
            <v>0</v>
          </cell>
          <cell r="C317">
            <v>422085</v>
          </cell>
          <cell r="D317" t="str">
            <v xml:space="preserve">Daily Allowance - New Employees </v>
          </cell>
          <cell r="E317">
            <v>0</v>
          </cell>
          <cell r="F317">
            <v>0</v>
          </cell>
          <cell r="G317">
            <v>0</v>
          </cell>
          <cell r="H317">
            <v>0</v>
          </cell>
          <cell r="I317">
            <v>0</v>
          </cell>
          <cell r="J317">
            <v>0</v>
          </cell>
          <cell r="K317">
            <v>0</v>
          </cell>
          <cell r="L317">
            <v>0.11515223543169191</v>
          </cell>
        </row>
        <row r="318">
          <cell r="A318">
            <v>422090</v>
          </cell>
          <cell r="B318">
            <v>0</v>
          </cell>
          <cell r="C318">
            <v>422090</v>
          </cell>
          <cell r="D318" t="str">
            <v xml:space="preserve">Medical expenses </v>
          </cell>
          <cell r="E318">
            <v>0</v>
          </cell>
          <cell r="F318">
            <v>0</v>
          </cell>
          <cell r="G318">
            <v>0</v>
          </cell>
          <cell r="H318">
            <v>0</v>
          </cell>
          <cell r="I318">
            <v>0</v>
          </cell>
          <cell r="J318">
            <v>0</v>
          </cell>
          <cell r="K318">
            <v>0</v>
          </cell>
          <cell r="L318">
            <v>1</v>
          </cell>
        </row>
        <row r="319">
          <cell r="A319">
            <v>422100</v>
          </cell>
          <cell r="B319">
            <v>30000</v>
          </cell>
          <cell r="C319">
            <v>422100</v>
          </cell>
          <cell r="D319" t="str">
            <v xml:space="preserve">Sundry staff expenses </v>
          </cell>
          <cell r="E319">
            <v>8900</v>
          </cell>
          <cell r="F319">
            <v>8900</v>
          </cell>
          <cell r="G319">
            <v>17800</v>
          </cell>
          <cell r="H319">
            <v>27000</v>
          </cell>
          <cell r="I319">
            <v>9200</v>
          </cell>
          <cell r="J319">
            <v>0.5168539325842697</v>
          </cell>
          <cell r="K319">
            <v>27000</v>
          </cell>
          <cell r="L319">
            <v>1</v>
          </cell>
        </row>
        <row r="320">
          <cell r="A320">
            <v>422120</v>
          </cell>
          <cell r="B320">
            <v>2265000</v>
          </cell>
          <cell r="C320">
            <v>422120</v>
          </cell>
          <cell r="D320" t="str">
            <v>Rent on Employees' Accommodation</v>
          </cell>
          <cell r="E320">
            <v>962959.06</v>
          </cell>
          <cell r="F320">
            <v>481479.53</v>
          </cell>
          <cell r="G320">
            <v>1444438.59</v>
          </cell>
          <cell r="H320">
            <v>1659689.7296998599</v>
          </cell>
          <cell r="I320">
            <v>827561.41</v>
          </cell>
          <cell r="J320">
            <v>0.57292945212714086</v>
          </cell>
          <cell r="K320">
            <v>1659689.7296998599</v>
          </cell>
          <cell r="L320">
            <v>0.95056766272000659</v>
          </cell>
        </row>
        <row r="321">
          <cell r="A321">
            <v>422130</v>
          </cell>
          <cell r="B321">
            <v>30000</v>
          </cell>
          <cell r="C321">
            <v>422130</v>
          </cell>
          <cell r="D321" t="str">
            <v>Staff Entertainment</v>
          </cell>
          <cell r="E321">
            <v>9816</v>
          </cell>
          <cell r="F321">
            <v>9816</v>
          </cell>
          <cell r="G321">
            <v>19632</v>
          </cell>
          <cell r="H321">
            <v>7009.3022512785574</v>
          </cell>
          <cell r="I321">
            <v>10368</v>
          </cell>
          <cell r="J321">
            <v>0.52811735941320292</v>
          </cell>
          <cell r="K321">
            <v>7009.3022512785574</v>
          </cell>
          <cell r="L321">
            <v>0.23364340837595191</v>
          </cell>
        </row>
        <row r="322">
          <cell r="A322">
            <v>422140</v>
          </cell>
          <cell r="B322">
            <v>20000</v>
          </cell>
          <cell r="C322">
            <v>422140</v>
          </cell>
          <cell r="D322" t="str">
            <v>Hotel Expenses</v>
          </cell>
          <cell r="E322">
            <v>9995</v>
          </cell>
          <cell r="F322">
            <v>4997.5</v>
          </cell>
          <cell r="G322">
            <v>14992.5</v>
          </cell>
          <cell r="H322">
            <v>12915.416480846796</v>
          </cell>
          <cell r="I322">
            <v>507.5</v>
          </cell>
          <cell r="J322">
            <v>3.3850258462564613E-2</v>
          </cell>
          <cell r="K322">
            <v>12915.416480846796</v>
          </cell>
          <cell r="L322">
            <v>0.83325267618366428</v>
          </cell>
        </row>
        <row r="323">
          <cell r="A323">
            <v>422150</v>
          </cell>
          <cell r="B323">
            <v>30000</v>
          </cell>
          <cell r="C323">
            <v>422150</v>
          </cell>
          <cell r="D323" t="str">
            <v>Expatriate Services</v>
          </cell>
          <cell r="E323">
            <v>8194</v>
          </cell>
          <cell r="F323">
            <v>4097</v>
          </cell>
          <cell r="G323">
            <v>12291</v>
          </cell>
          <cell r="H323">
            <v>12966.722762304309</v>
          </cell>
          <cell r="I323">
            <v>3709</v>
          </cell>
          <cell r="J323">
            <v>0.3017655194858026</v>
          </cell>
          <cell r="K323">
            <v>12966.722762304309</v>
          </cell>
          <cell r="L323">
            <v>0.81042017264401933</v>
          </cell>
        </row>
        <row r="324">
          <cell r="A324">
            <v>422160</v>
          </cell>
          <cell r="B324">
            <v>140566</v>
          </cell>
          <cell r="C324">
            <v>422160</v>
          </cell>
          <cell r="D324" t="str">
            <v>Training courses</v>
          </cell>
          <cell r="E324">
            <v>0</v>
          </cell>
          <cell r="F324">
            <v>0</v>
          </cell>
          <cell r="G324">
            <v>0</v>
          </cell>
          <cell r="H324">
            <v>25000</v>
          </cell>
          <cell r="I324">
            <v>122020</v>
          </cell>
          <cell r="J324">
            <v>1</v>
          </cell>
          <cell r="K324">
            <v>25000</v>
          </cell>
          <cell r="L324">
            <v>0.48495236243007855</v>
          </cell>
        </row>
        <row r="325">
          <cell r="A325">
            <v>422170</v>
          </cell>
          <cell r="B325">
            <v>70283</v>
          </cell>
          <cell r="C325">
            <v>422170</v>
          </cell>
          <cell r="D325" t="str">
            <v>Staff Training expenses</v>
          </cell>
          <cell r="E325">
            <v>0</v>
          </cell>
          <cell r="F325">
            <v>0</v>
          </cell>
          <cell r="G325">
            <v>0</v>
          </cell>
          <cell r="H325">
            <v>2500</v>
          </cell>
          <cell r="I325">
            <v>15000</v>
          </cell>
          <cell r="J325">
            <v>1</v>
          </cell>
          <cell r="K325">
            <v>2500</v>
          </cell>
          <cell r="L325">
            <v>0.38207069387222953</v>
          </cell>
        </row>
        <row r="326">
          <cell r="A326">
            <v>422180</v>
          </cell>
          <cell r="B326">
            <v>120000</v>
          </cell>
          <cell r="C326">
            <v>422180</v>
          </cell>
          <cell r="D326" t="str">
            <v>Academic Grants &amp; Scholarships</v>
          </cell>
          <cell r="E326">
            <v>0</v>
          </cell>
          <cell r="F326">
            <v>0</v>
          </cell>
          <cell r="G326">
            <v>0</v>
          </cell>
          <cell r="H326">
            <v>0</v>
          </cell>
          <cell r="I326">
            <v>0</v>
          </cell>
          <cell r="J326">
            <v>0</v>
          </cell>
          <cell r="K326">
            <v>0</v>
          </cell>
          <cell r="L326">
            <v>0.43562661274673059</v>
          </cell>
        </row>
        <row r="327">
          <cell r="A327">
            <v>422190</v>
          </cell>
          <cell r="B327">
            <v>66890</v>
          </cell>
          <cell r="C327">
            <v>422190</v>
          </cell>
          <cell r="D327" t="str">
            <v>Man Power Agency Cost</v>
          </cell>
          <cell r="E327">
            <v>1040</v>
          </cell>
          <cell r="F327">
            <v>3000</v>
          </cell>
          <cell r="G327">
            <v>4040</v>
          </cell>
          <cell r="H327">
            <v>5000</v>
          </cell>
          <cell r="I327">
            <v>37904</v>
          </cell>
          <cell r="J327">
            <v>9.3821782178217816</v>
          </cell>
          <cell r="K327">
            <v>5000</v>
          </cell>
          <cell r="L327">
            <v>0.2164907145596541</v>
          </cell>
        </row>
        <row r="329">
          <cell r="B329">
            <v>4960712</v>
          </cell>
          <cell r="D329" t="str">
            <v>Total of Staff Costs</v>
          </cell>
          <cell r="E329">
            <v>1673473.49</v>
          </cell>
          <cell r="F329">
            <v>833949.45</v>
          </cell>
          <cell r="G329">
            <v>2507422.94</v>
          </cell>
          <cell r="H329">
            <v>4422635</v>
          </cell>
          <cell r="I329">
            <v>1915212.06</v>
          </cell>
          <cell r="J329">
            <v>0.76381691714123023</v>
          </cell>
          <cell r="K329">
            <v>3783728.2414013818</v>
          </cell>
          <cell r="L329">
            <v>0.84265540127859584</v>
          </cell>
        </row>
        <row r="331">
          <cell r="A331">
            <v>424000</v>
          </cell>
          <cell r="C331">
            <v>424000</v>
          </cell>
          <cell r="D331" t="str">
            <v>Office Expenses</v>
          </cell>
        </row>
        <row r="332">
          <cell r="A332">
            <v>424010</v>
          </cell>
          <cell r="B332">
            <v>0</v>
          </cell>
          <cell r="C332">
            <v>424010</v>
          </cell>
          <cell r="D332" t="str">
            <v>Electricity Charges</v>
          </cell>
          <cell r="E332">
            <v>0</v>
          </cell>
          <cell r="F332">
            <v>0</v>
          </cell>
          <cell r="G332">
            <v>0</v>
          </cell>
          <cell r="H332">
            <v>0</v>
          </cell>
          <cell r="I332">
            <v>0</v>
          </cell>
          <cell r="J332">
            <v>0</v>
          </cell>
          <cell r="K332">
            <v>0</v>
          </cell>
          <cell r="L332">
            <v>0.69550000000000001</v>
          </cell>
        </row>
        <row r="333">
          <cell r="A333">
            <v>424020</v>
          </cell>
          <cell r="B333">
            <v>0</v>
          </cell>
          <cell r="C333">
            <v>424020</v>
          </cell>
          <cell r="D333" t="str">
            <v>Water Charges</v>
          </cell>
          <cell r="E333">
            <v>0</v>
          </cell>
          <cell r="F333">
            <v>0</v>
          </cell>
          <cell r="G333">
            <v>0</v>
          </cell>
          <cell r="H333">
            <v>0</v>
          </cell>
          <cell r="I333">
            <v>0</v>
          </cell>
          <cell r="J333">
            <v>0</v>
          </cell>
          <cell r="K333">
            <v>0</v>
          </cell>
          <cell r="L333">
            <v>0.69550000000000001</v>
          </cell>
        </row>
        <row r="334">
          <cell r="A334">
            <v>424030</v>
          </cell>
          <cell r="B334">
            <v>106000</v>
          </cell>
          <cell r="C334">
            <v>424030</v>
          </cell>
          <cell r="D334" t="str">
            <v>Maint of non-process Buildings</v>
          </cell>
          <cell r="E334">
            <v>105871</v>
          </cell>
          <cell r="F334">
            <v>0</v>
          </cell>
          <cell r="G334">
            <v>105871</v>
          </cell>
          <cell r="H334">
            <v>8346</v>
          </cell>
          <cell r="I334">
            <v>-93871</v>
          </cell>
          <cell r="J334">
            <v>-0.88665451351172653</v>
          </cell>
          <cell r="K334">
            <v>8346</v>
          </cell>
          <cell r="L334">
            <v>0.69550000000000001</v>
          </cell>
        </row>
        <row r="335">
          <cell r="A335">
            <v>424040</v>
          </cell>
          <cell r="B335">
            <v>4200</v>
          </cell>
          <cell r="C335">
            <v>424040</v>
          </cell>
          <cell r="D335" t="str">
            <v>Maintenance of Office Furn &amp; Equip</v>
          </cell>
          <cell r="E335">
            <v>4200.49</v>
          </cell>
          <cell r="F335">
            <v>0</v>
          </cell>
          <cell r="G335">
            <v>4200.49</v>
          </cell>
          <cell r="H335">
            <v>3755.7</v>
          </cell>
          <cell r="I335">
            <v>1199.51</v>
          </cell>
          <cell r="J335">
            <v>0.28556430321224435</v>
          </cell>
          <cell r="K335">
            <v>3755.7</v>
          </cell>
          <cell r="L335">
            <v>0.6954999999999999</v>
          </cell>
        </row>
        <row r="336">
          <cell r="A336">
            <v>424041</v>
          </cell>
          <cell r="B336">
            <v>500000</v>
          </cell>
          <cell r="C336">
            <v>424041</v>
          </cell>
          <cell r="D336" t="str">
            <v xml:space="preserve">Office Rent </v>
          </cell>
          <cell r="E336">
            <v>0</v>
          </cell>
          <cell r="F336">
            <v>0</v>
          </cell>
          <cell r="G336">
            <v>0</v>
          </cell>
          <cell r="H336">
            <v>0</v>
          </cell>
          <cell r="I336">
            <v>400000</v>
          </cell>
          <cell r="J336">
            <v>1</v>
          </cell>
          <cell r="K336">
            <v>0</v>
          </cell>
          <cell r="L336">
            <v>0.69550000000000001</v>
          </cell>
        </row>
        <row r="337">
          <cell r="A337">
            <v>424050</v>
          </cell>
          <cell r="B337">
            <v>10000</v>
          </cell>
          <cell r="C337">
            <v>424050</v>
          </cell>
          <cell r="D337" t="str">
            <v>Computer Maintenance Costs</v>
          </cell>
          <cell r="E337">
            <v>0</v>
          </cell>
          <cell r="F337">
            <v>0</v>
          </cell>
          <cell r="G337">
            <v>0</v>
          </cell>
          <cell r="H337">
            <v>6085.625</v>
          </cell>
          <cell r="I337">
            <v>8750</v>
          </cell>
          <cell r="J337">
            <v>1</v>
          </cell>
          <cell r="K337">
            <v>6085.625</v>
          </cell>
          <cell r="L337">
            <v>0.69550000000000001</v>
          </cell>
        </row>
        <row r="338">
          <cell r="A338">
            <v>424060</v>
          </cell>
          <cell r="B338">
            <v>82000</v>
          </cell>
          <cell r="C338">
            <v>424060</v>
          </cell>
          <cell r="D338" t="str">
            <v>Stationery</v>
          </cell>
          <cell r="E338">
            <v>29983.05</v>
          </cell>
          <cell r="F338">
            <v>14991.525</v>
          </cell>
          <cell r="G338">
            <v>44974.574999999997</v>
          </cell>
          <cell r="H338">
            <v>77617.8</v>
          </cell>
          <cell r="I338">
            <v>66625.425000000003</v>
          </cell>
          <cell r="J338">
            <v>1.481401992125551</v>
          </cell>
          <cell r="K338">
            <v>77617.8</v>
          </cell>
          <cell r="L338">
            <v>0.69550000000000001</v>
          </cell>
        </row>
        <row r="339">
          <cell r="A339">
            <v>424070</v>
          </cell>
          <cell r="B339">
            <v>18000</v>
          </cell>
          <cell r="C339">
            <v>424070</v>
          </cell>
          <cell r="D339" t="str">
            <v>Computer Stationery</v>
          </cell>
          <cell r="E339">
            <v>13546</v>
          </cell>
          <cell r="F339">
            <v>4454</v>
          </cell>
          <cell r="G339">
            <v>18000</v>
          </cell>
          <cell r="H339">
            <v>12519</v>
          </cell>
          <cell r="I339">
            <v>0</v>
          </cell>
          <cell r="J339">
            <v>0</v>
          </cell>
          <cell r="K339">
            <v>12519</v>
          </cell>
          <cell r="L339">
            <v>0.69550000000000001</v>
          </cell>
        </row>
        <row r="340">
          <cell r="A340">
            <v>424080</v>
          </cell>
          <cell r="B340">
            <v>80000</v>
          </cell>
          <cell r="C340">
            <v>424080</v>
          </cell>
          <cell r="D340" t="str">
            <v>Books, Periodicals &amp; Journals</v>
          </cell>
          <cell r="E340">
            <v>1260</v>
          </cell>
          <cell r="F340">
            <v>6000</v>
          </cell>
          <cell r="G340">
            <v>7260</v>
          </cell>
          <cell r="H340">
            <v>27820</v>
          </cell>
          <cell r="I340">
            <v>32740</v>
          </cell>
          <cell r="J340">
            <v>4.5096418732782366</v>
          </cell>
          <cell r="K340">
            <v>27820</v>
          </cell>
          <cell r="L340">
            <v>0.69550000000000001</v>
          </cell>
        </row>
        <row r="341">
          <cell r="A341">
            <v>424090</v>
          </cell>
          <cell r="B341">
            <v>12000</v>
          </cell>
          <cell r="C341">
            <v>424090</v>
          </cell>
          <cell r="D341" t="str">
            <v>Postage</v>
          </cell>
          <cell r="E341">
            <v>828</v>
          </cell>
          <cell r="F341">
            <v>400</v>
          </cell>
          <cell r="G341">
            <v>1228</v>
          </cell>
          <cell r="H341">
            <v>8346</v>
          </cell>
          <cell r="I341">
            <v>10772</v>
          </cell>
          <cell r="J341">
            <v>8.7719869706840399</v>
          </cell>
          <cell r="K341">
            <v>8346</v>
          </cell>
          <cell r="L341">
            <v>0.69550000000000001</v>
          </cell>
        </row>
        <row r="342">
          <cell r="A342">
            <v>424100</v>
          </cell>
          <cell r="B342">
            <v>0</v>
          </cell>
          <cell r="C342">
            <v>424100</v>
          </cell>
          <cell r="D342" t="str">
            <v>Telecommunication Expenses</v>
          </cell>
          <cell r="E342">
            <v>0</v>
          </cell>
          <cell r="F342">
            <v>0</v>
          </cell>
          <cell r="G342">
            <v>0</v>
          </cell>
          <cell r="H342">
            <v>0</v>
          </cell>
          <cell r="I342">
            <v>0</v>
          </cell>
          <cell r="J342">
            <v>0</v>
          </cell>
          <cell r="K342">
            <v>0</v>
          </cell>
          <cell r="L342">
            <v>0.69550000000000001</v>
          </cell>
        </row>
        <row r="343">
          <cell r="A343">
            <v>424110</v>
          </cell>
          <cell r="B343">
            <v>120000</v>
          </cell>
          <cell r="C343">
            <v>424110</v>
          </cell>
          <cell r="D343" t="str">
            <v>Office Telephone Expenses</v>
          </cell>
          <cell r="E343">
            <v>5896.37</v>
          </cell>
          <cell r="F343">
            <v>5896.37</v>
          </cell>
          <cell r="G343">
            <v>11792.74</v>
          </cell>
          <cell r="H343">
            <v>16692</v>
          </cell>
          <cell r="I343">
            <v>12207.26</v>
          </cell>
          <cell r="J343">
            <v>1.0351504400164848</v>
          </cell>
          <cell r="K343">
            <v>16692</v>
          </cell>
          <cell r="L343">
            <v>0.69550000000000001</v>
          </cell>
        </row>
        <row r="344">
          <cell r="A344">
            <v>424130</v>
          </cell>
          <cell r="B344">
            <v>12000</v>
          </cell>
          <cell r="C344">
            <v>424130</v>
          </cell>
          <cell r="D344" t="str">
            <v>Cleaning Expenses</v>
          </cell>
          <cell r="E344">
            <v>0</v>
          </cell>
          <cell r="F344">
            <v>9000</v>
          </cell>
          <cell r="G344">
            <v>9000</v>
          </cell>
          <cell r="H344">
            <v>8346</v>
          </cell>
          <cell r="I344">
            <v>3000</v>
          </cell>
          <cell r="J344">
            <v>0.33333333333333331</v>
          </cell>
          <cell r="K344">
            <v>8346</v>
          </cell>
          <cell r="L344">
            <v>0.69550000000000001</v>
          </cell>
        </row>
        <row r="345">
          <cell r="A345">
            <v>424150</v>
          </cell>
          <cell r="B345">
            <v>12000</v>
          </cell>
          <cell r="C345">
            <v>424150</v>
          </cell>
          <cell r="D345" t="str">
            <v>Miscellaneous Office Expenses/Sundry Exp</v>
          </cell>
          <cell r="E345">
            <v>1800</v>
          </cell>
          <cell r="F345">
            <v>3200</v>
          </cell>
          <cell r="G345">
            <v>5000</v>
          </cell>
          <cell r="H345">
            <v>8346</v>
          </cell>
          <cell r="I345">
            <v>7000</v>
          </cell>
          <cell r="J345">
            <v>1.4</v>
          </cell>
          <cell r="K345">
            <v>8346</v>
          </cell>
          <cell r="L345">
            <v>0.69550000000000001</v>
          </cell>
        </row>
        <row r="346">
          <cell r="A346">
            <v>424160</v>
          </cell>
          <cell r="B346">
            <v>58560</v>
          </cell>
          <cell r="C346">
            <v>424160</v>
          </cell>
          <cell r="D346" t="str">
            <v>Hire of Office Equipment</v>
          </cell>
          <cell r="E346">
            <v>17878.47</v>
          </cell>
          <cell r="F346">
            <v>17878.47</v>
          </cell>
          <cell r="G346">
            <v>35756.94</v>
          </cell>
          <cell r="H346">
            <v>40728.480000000003</v>
          </cell>
          <cell r="I346">
            <v>22803.06</v>
          </cell>
          <cell r="J346">
            <v>0.63772403343239092</v>
          </cell>
          <cell r="K346">
            <v>40728.480000000003</v>
          </cell>
          <cell r="L346">
            <v>0.69550000000000001</v>
          </cell>
        </row>
        <row r="348">
          <cell r="B348">
            <v>1014760</v>
          </cell>
          <cell r="D348" t="str">
            <v>Total Office Expenses</v>
          </cell>
          <cell r="E348">
            <v>181263.38</v>
          </cell>
          <cell r="F348">
            <v>61820.365000000005</v>
          </cell>
          <cell r="G348">
            <v>243083.745</v>
          </cell>
          <cell r="H348">
            <v>714310</v>
          </cell>
          <cell r="I348">
            <v>471226.255</v>
          </cell>
          <cell r="J348">
            <v>1.9385346190054791</v>
          </cell>
          <cell r="K348">
            <v>496802.60499999998</v>
          </cell>
          <cell r="L348">
            <v>0.69550000000000001</v>
          </cell>
        </row>
        <row r="350">
          <cell r="A350">
            <v>425000</v>
          </cell>
          <cell r="C350">
            <v>425000</v>
          </cell>
          <cell r="D350" t="str">
            <v>Vehicle Expenses</v>
          </cell>
        </row>
        <row r="351">
          <cell r="A351">
            <v>425010</v>
          </cell>
          <cell r="B351">
            <v>88800</v>
          </cell>
          <cell r="C351">
            <v>425010</v>
          </cell>
          <cell r="D351" t="str">
            <v>Fuel for vehicles</v>
          </cell>
          <cell r="E351">
            <v>6343.4</v>
          </cell>
          <cell r="F351">
            <v>6343.4</v>
          </cell>
          <cell r="G351">
            <v>12686.8</v>
          </cell>
          <cell r="H351">
            <v>36120.653010855844</v>
          </cell>
          <cell r="I351">
            <v>32313.200000000001</v>
          </cell>
          <cell r="J351">
            <v>2.5469937257622099</v>
          </cell>
          <cell r="K351">
            <v>36120.653010855844</v>
          </cell>
          <cell r="L351">
            <v>0.80268117801901873</v>
          </cell>
        </row>
        <row r="352">
          <cell r="A352">
            <v>425020</v>
          </cell>
          <cell r="B352">
            <v>9600</v>
          </cell>
          <cell r="C352">
            <v>425020</v>
          </cell>
          <cell r="D352" t="str">
            <v>Service &amp; Repair</v>
          </cell>
          <cell r="E352">
            <v>0</v>
          </cell>
          <cell r="F352">
            <v>0</v>
          </cell>
          <cell r="G352">
            <v>0</v>
          </cell>
          <cell r="H352">
            <v>4166.6319115720762</v>
          </cell>
          <cell r="I352">
            <v>5400</v>
          </cell>
          <cell r="J352">
            <v>1</v>
          </cell>
          <cell r="K352">
            <v>4166.6319115720762</v>
          </cell>
          <cell r="L352">
            <v>0.77159850214297709</v>
          </cell>
        </row>
        <row r="353">
          <cell r="A353">
            <v>425050</v>
          </cell>
          <cell r="B353">
            <v>354000</v>
          </cell>
          <cell r="C353">
            <v>425050</v>
          </cell>
          <cell r="D353" t="str">
            <v>Vehicles Leasing Costs</v>
          </cell>
          <cell r="E353">
            <v>118281</v>
          </cell>
          <cell r="F353">
            <v>118281</v>
          </cell>
          <cell r="G353">
            <v>236562</v>
          </cell>
          <cell r="H353">
            <v>600000</v>
          </cell>
          <cell r="I353">
            <v>363438</v>
          </cell>
          <cell r="J353">
            <v>1.5363329697922743</v>
          </cell>
          <cell r="K353">
            <v>0</v>
          </cell>
        </row>
        <row r="354">
          <cell r="A354">
            <v>425055</v>
          </cell>
          <cell r="B354">
            <v>0</v>
          </cell>
          <cell r="C354">
            <v>425055</v>
          </cell>
          <cell r="D354" t="str">
            <v>Amortisation- Personal Transportation</v>
          </cell>
          <cell r="E354">
            <v>0</v>
          </cell>
          <cell r="F354">
            <v>0</v>
          </cell>
          <cell r="G354">
            <v>0</v>
          </cell>
          <cell r="H354">
            <v>0</v>
          </cell>
          <cell r="I354">
            <v>0</v>
          </cell>
          <cell r="J354">
            <v>0</v>
          </cell>
          <cell r="K354">
            <v>0</v>
          </cell>
          <cell r="L354">
            <v>1</v>
          </cell>
        </row>
        <row r="355">
          <cell r="A355">
            <v>425060</v>
          </cell>
          <cell r="B355">
            <v>0</v>
          </cell>
          <cell r="C355">
            <v>425060</v>
          </cell>
          <cell r="D355" t="str">
            <v>Vehicle Insurance</v>
          </cell>
          <cell r="E355">
            <v>0</v>
          </cell>
          <cell r="F355">
            <v>0</v>
          </cell>
          <cell r="G355">
            <v>0</v>
          </cell>
          <cell r="H355">
            <v>0</v>
          </cell>
          <cell r="I355">
            <v>0</v>
          </cell>
          <cell r="J355">
            <v>0</v>
          </cell>
          <cell r="K355">
            <v>0</v>
          </cell>
          <cell r="L355">
            <v>0.79831894809617121</v>
          </cell>
        </row>
        <row r="356">
          <cell r="A356">
            <v>425070</v>
          </cell>
          <cell r="B356">
            <v>0</v>
          </cell>
          <cell r="C356">
            <v>425070</v>
          </cell>
          <cell r="D356" t="str">
            <v>Vehicle registeration fees</v>
          </cell>
          <cell r="E356">
            <v>0</v>
          </cell>
          <cell r="F356">
            <v>0</v>
          </cell>
          <cell r="G356">
            <v>0</v>
          </cell>
          <cell r="H356">
            <v>0</v>
          </cell>
          <cell r="I356">
            <v>0</v>
          </cell>
          <cell r="J356">
            <v>0</v>
          </cell>
          <cell r="K356">
            <v>0</v>
          </cell>
        </row>
        <row r="358">
          <cell r="B358">
            <v>452400</v>
          </cell>
          <cell r="D358" t="str">
            <v>Total Vehicle Expenses</v>
          </cell>
          <cell r="E358">
            <v>124624.4</v>
          </cell>
          <cell r="F358">
            <v>124624.4</v>
          </cell>
          <cell r="G358">
            <v>249248.8</v>
          </cell>
          <cell r="H358">
            <v>650400</v>
          </cell>
          <cell r="I358">
            <v>401151.2</v>
          </cell>
          <cell r="J358">
            <v>1.6094408478596487</v>
          </cell>
          <cell r="L358">
            <v>0.17984349849728815</v>
          </cell>
        </row>
        <row r="360">
          <cell r="A360">
            <v>426000</v>
          </cell>
          <cell r="C360">
            <v>426000</v>
          </cell>
          <cell r="D360" t="str">
            <v>Professional Fees &amp; Expenses</v>
          </cell>
        </row>
        <row r="361">
          <cell r="A361">
            <v>426110</v>
          </cell>
          <cell r="B361">
            <v>115000</v>
          </cell>
          <cell r="C361">
            <v>426110</v>
          </cell>
          <cell r="D361" t="str">
            <v>Audit Fees</v>
          </cell>
          <cell r="E361">
            <v>26159.11</v>
          </cell>
          <cell r="F361">
            <v>26159.11</v>
          </cell>
          <cell r="G361">
            <v>52318.22</v>
          </cell>
          <cell r="H361">
            <v>38710</v>
          </cell>
          <cell r="I361">
            <v>47681.78</v>
          </cell>
          <cell r="J361">
            <v>0.91138001254629841</v>
          </cell>
          <cell r="K361">
            <v>14610.105625470158</v>
          </cell>
          <cell r="L361">
            <v>0.37742458345311697</v>
          </cell>
        </row>
        <row r="362">
          <cell r="A362">
            <v>426120</v>
          </cell>
          <cell r="B362">
            <v>0</v>
          </cell>
          <cell r="C362">
            <v>426120</v>
          </cell>
          <cell r="D362" t="str">
            <v>Accounting Fees</v>
          </cell>
          <cell r="E362">
            <v>0</v>
          </cell>
          <cell r="F362">
            <v>0</v>
          </cell>
          <cell r="G362">
            <v>0</v>
          </cell>
          <cell r="H362">
            <v>0</v>
          </cell>
          <cell r="I362">
            <v>0</v>
          </cell>
          <cell r="J362">
            <v>0</v>
          </cell>
          <cell r="K362">
            <v>0</v>
          </cell>
        </row>
        <row r="363">
          <cell r="A363">
            <v>426130</v>
          </cell>
          <cell r="B363">
            <v>100000</v>
          </cell>
          <cell r="C363">
            <v>426130</v>
          </cell>
          <cell r="D363" t="str">
            <v>Legal Fees- Local</v>
          </cell>
          <cell r="E363">
            <v>0</v>
          </cell>
          <cell r="F363">
            <v>25000</v>
          </cell>
          <cell r="G363">
            <v>25000</v>
          </cell>
          <cell r="H363">
            <v>75000</v>
          </cell>
          <cell r="I363">
            <v>175000</v>
          </cell>
          <cell r="J363">
            <v>7</v>
          </cell>
          <cell r="K363">
            <v>75484.916690623388</v>
          </cell>
          <cell r="L363">
            <v>0.37742458345311697</v>
          </cell>
        </row>
        <row r="364">
          <cell r="A364">
            <v>426140</v>
          </cell>
          <cell r="B364">
            <v>547500</v>
          </cell>
          <cell r="C364">
            <v>426140</v>
          </cell>
          <cell r="D364" t="str">
            <v>Legal Fees- International</v>
          </cell>
          <cell r="E364">
            <v>0</v>
          </cell>
          <cell r="F364">
            <v>0</v>
          </cell>
          <cell r="G364">
            <v>0</v>
          </cell>
          <cell r="H364">
            <v>250000</v>
          </cell>
          <cell r="I364">
            <v>730000</v>
          </cell>
          <cell r="J364">
            <v>1</v>
          </cell>
          <cell r="K364">
            <v>0</v>
          </cell>
          <cell r="L364">
            <v>0.37742458345311697</v>
          </cell>
        </row>
        <row r="365">
          <cell r="A365">
            <v>426150</v>
          </cell>
          <cell r="B365">
            <v>0</v>
          </cell>
          <cell r="C365">
            <v>426150</v>
          </cell>
          <cell r="D365" t="str">
            <v>Technical Advice- Local</v>
          </cell>
          <cell r="E365">
            <v>0</v>
          </cell>
          <cell r="F365">
            <v>0</v>
          </cell>
          <cell r="G365">
            <v>0</v>
          </cell>
          <cell r="H365">
            <v>0</v>
          </cell>
          <cell r="I365">
            <v>0</v>
          </cell>
          <cell r="J365">
            <v>0</v>
          </cell>
          <cell r="K365">
            <v>0</v>
          </cell>
          <cell r="L365">
            <v>0.37742458345311697</v>
          </cell>
        </row>
        <row r="366">
          <cell r="A366">
            <v>426160</v>
          </cell>
          <cell r="B366">
            <v>300000</v>
          </cell>
          <cell r="C366">
            <v>426160</v>
          </cell>
          <cell r="D366" t="str">
            <v>Technical Advice- International</v>
          </cell>
          <cell r="E366">
            <v>0</v>
          </cell>
          <cell r="F366">
            <v>150000</v>
          </cell>
          <cell r="G366">
            <v>150000</v>
          </cell>
          <cell r="H366">
            <v>100000</v>
          </cell>
          <cell r="I366">
            <v>215000</v>
          </cell>
          <cell r="J366">
            <v>1.4333333333333333</v>
          </cell>
          <cell r="K366">
            <v>137759.97296038771</v>
          </cell>
          <cell r="L366">
            <v>0.37742458345311697</v>
          </cell>
        </row>
        <row r="367">
          <cell r="A367">
            <v>426170</v>
          </cell>
          <cell r="B367">
            <v>0</v>
          </cell>
          <cell r="C367">
            <v>426170</v>
          </cell>
          <cell r="D367" t="str">
            <v>Financial Advice- Local</v>
          </cell>
          <cell r="E367">
            <v>0</v>
          </cell>
          <cell r="F367">
            <v>0</v>
          </cell>
          <cell r="G367">
            <v>0</v>
          </cell>
          <cell r="H367">
            <v>0</v>
          </cell>
          <cell r="I367">
            <v>0</v>
          </cell>
          <cell r="J367">
            <v>0</v>
          </cell>
          <cell r="K367">
            <v>0</v>
          </cell>
          <cell r="L367">
            <v>0.37742458345311697</v>
          </cell>
        </row>
        <row r="368">
          <cell r="A368">
            <v>426180</v>
          </cell>
          <cell r="B368">
            <v>0</v>
          </cell>
          <cell r="C368">
            <v>426180</v>
          </cell>
          <cell r="D368" t="str">
            <v>Financial Advice- International</v>
          </cell>
          <cell r="E368">
            <v>0</v>
          </cell>
          <cell r="F368">
            <v>0</v>
          </cell>
          <cell r="G368">
            <v>0</v>
          </cell>
          <cell r="H368">
            <v>0</v>
          </cell>
          <cell r="I368">
            <v>0</v>
          </cell>
          <cell r="J368">
            <v>0</v>
          </cell>
          <cell r="K368">
            <v>0</v>
          </cell>
          <cell r="L368">
            <v>0.37742458345311697</v>
          </cell>
        </row>
        <row r="369">
          <cell r="A369">
            <v>426185</v>
          </cell>
          <cell r="C369">
            <v>426185</v>
          </cell>
          <cell r="D369" t="str">
            <v>Technical &amp; Conceptual Study Fees</v>
          </cell>
          <cell r="H369">
            <v>0</v>
          </cell>
          <cell r="K369">
            <v>0</v>
          </cell>
          <cell r="L369">
            <v>0.37742458345311697</v>
          </cell>
        </row>
        <row r="370">
          <cell r="A370">
            <v>426190</v>
          </cell>
          <cell r="B370">
            <v>400000</v>
          </cell>
          <cell r="C370">
            <v>426190</v>
          </cell>
          <cell r="D370" t="str">
            <v>Management Consultancy Fees &amp; RD</v>
          </cell>
          <cell r="E370">
            <v>0</v>
          </cell>
          <cell r="F370">
            <v>0</v>
          </cell>
          <cell r="G370">
            <v>0</v>
          </cell>
          <cell r="H370">
            <v>50000</v>
          </cell>
          <cell r="I370">
            <v>200000</v>
          </cell>
          <cell r="J370">
            <v>1</v>
          </cell>
          <cell r="K370">
            <v>75484.916690623388</v>
          </cell>
          <cell r="L370">
            <v>0.37742458345311697</v>
          </cell>
        </row>
        <row r="372">
          <cell r="B372">
            <v>1462500</v>
          </cell>
          <cell r="D372" t="str">
            <v>Total Professional Fees &amp; Expenses</v>
          </cell>
          <cell r="E372">
            <v>26159.11</v>
          </cell>
          <cell r="F372">
            <v>201159.11</v>
          </cell>
          <cell r="G372">
            <v>227318.22</v>
          </cell>
          <cell r="H372">
            <v>513710</v>
          </cell>
          <cell r="I372">
            <v>1367681.78</v>
          </cell>
          <cell r="J372">
            <v>6.0165955021115334</v>
          </cell>
          <cell r="K372">
            <v>578859.85788788006</v>
          </cell>
          <cell r="L372">
            <v>0.37742458345311697</v>
          </cell>
        </row>
        <row r="374">
          <cell r="A374">
            <v>427000</v>
          </cell>
          <cell r="C374">
            <v>427000</v>
          </cell>
          <cell r="D374" t="str">
            <v>Insurance</v>
          </cell>
        </row>
        <row r="375">
          <cell r="A375">
            <v>427010</v>
          </cell>
          <cell r="B375">
            <v>0</v>
          </cell>
          <cell r="C375">
            <v>427010</v>
          </cell>
          <cell r="D375" t="str">
            <v>Works Services Insurance</v>
          </cell>
          <cell r="E375">
            <v>0</v>
          </cell>
          <cell r="F375">
            <v>0</v>
          </cell>
          <cell r="G375">
            <v>0</v>
          </cell>
          <cell r="H375">
            <v>0</v>
          </cell>
          <cell r="I375">
            <v>0</v>
          </cell>
          <cell r="J375">
            <v>0</v>
          </cell>
        </row>
        <row r="376">
          <cell r="A376">
            <v>427020</v>
          </cell>
          <cell r="B376">
            <v>0</v>
          </cell>
          <cell r="C376">
            <v>427020</v>
          </cell>
          <cell r="D376" t="str">
            <v>Fire &amp; Perils Insurance</v>
          </cell>
          <cell r="E376">
            <v>0</v>
          </cell>
          <cell r="F376">
            <v>0</v>
          </cell>
          <cell r="G376">
            <v>0</v>
          </cell>
          <cell r="H376">
            <v>0</v>
          </cell>
          <cell r="I376">
            <v>0</v>
          </cell>
          <cell r="J376">
            <v>0</v>
          </cell>
        </row>
        <row r="377">
          <cell r="A377">
            <v>427025</v>
          </cell>
          <cell r="B377">
            <v>67200</v>
          </cell>
          <cell r="C377">
            <v>427025</v>
          </cell>
          <cell r="D377" t="str">
            <v>Medical Insurance</v>
          </cell>
          <cell r="E377">
            <v>0</v>
          </cell>
          <cell r="F377">
            <v>113400</v>
          </cell>
          <cell r="H377">
            <v>312500</v>
          </cell>
          <cell r="I377">
            <v>113400</v>
          </cell>
          <cell r="J377">
            <v>1</v>
          </cell>
        </row>
        <row r="378">
          <cell r="A378">
            <v>427030</v>
          </cell>
          <cell r="B378">
            <v>0</v>
          </cell>
          <cell r="C378">
            <v>427030</v>
          </cell>
          <cell r="D378" t="str">
            <v>Other Insurance</v>
          </cell>
          <cell r="E378">
            <v>0</v>
          </cell>
          <cell r="F378">
            <v>0</v>
          </cell>
          <cell r="G378">
            <v>0</v>
          </cell>
          <cell r="H378">
            <v>0</v>
          </cell>
          <cell r="I378">
            <v>0</v>
          </cell>
          <cell r="J378">
            <v>0</v>
          </cell>
        </row>
        <row r="380">
          <cell r="B380">
            <v>67200</v>
          </cell>
          <cell r="D380" t="str">
            <v>Total Insurance Expenses</v>
          </cell>
          <cell r="E380">
            <v>0</v>
          </cell>
          <cell r="F380">
            <v>0</v>
          </cell>
          <cell r="G380">
            <v>0</v>
          </cell>
          <cell r="H380">
            <v>312500</v>
          </cell>
          <cell r="I380">
            <v>113400</v>
          </cell>
          <cell r="J380">
            <v>1</v>
          </cell>
        </row>
        <row r="382">
          <cell r="A382">
            <v>428000</v>
          </cell>
          <cell r="C382">
            <v>428000</v>
          </cell>
          <cell r="D382" t="str">
            <v>General Overhead Expenses</v>
          </cell>
        </row>
        <row r="383">
          <cell r="A383">
            <v>428060</v>
          </cell>
          <cell r="B383">
            <v>0</v>
          </cell>
          <cell r="C383">
            <v>428060</v>
          </cell>
          <cell r="D383" t="str">
            <v>Amortization - Intangible assets</v>
          </cell>
          <cell r="E383">
            <v>0</v>
          </cell>
          <cell r="F383">
            <v>0</v>
          </cell>
          <cell r="G383">
            <v>0</v>
          </cell>
          <cell r="H383">
            <v>0</v>
          </cell>
          <cell r="I383">
            <v>0</v>
          </cell>
          <cell r="J383">
            <v>0</v>
          </cell>
          <cell r="K383">
            <v>0</v>
          </cell>
        </row>
        <row r="384">
          <cell r="A384">
            <v>428070</v>
          </cell>
          <cell r="B384">
            <v>0</v>
          </cell>
          <cell r="C384">
            <v>428070</v>
          </cell>
          <cell r="D384" t="str">
            <v>Maintenance of Fire Systems</v>
          </cell>
          <cell r="E384">
            <v>0</v>
          </cell>
          <cell r="F384">
            <v>0</v>
          </cell>
          <cell r="G384">
            <v>0</v>
          </cell>
          <cell r="H384">
            <v>0</v>
          </cell>
          <cell r="I384">
            <v>0</v>
          </cell>
          <cell r="J384">
            <v>0</v>
          </cell>
          <cell r="K384">
            <v>0</v>
          </cell>
          <cell r="L384">
            <v>0.76944125618773984</v>
          </cell>
        </row>
        <row r="385">
          <cell r="A385">
            <v>428080</v>
          </cell>
          <cell r="B385">
            <v>0</v>
          </cell>
          <cell r="C385">
            <v>428080</v>
          </cell>
          <cell r="D385" t="str">
            <v>Maintenance of Site Security Systems</v>
          </cell>
          <cell r="E385">
            <v>0</v>
          </cell>
          <cell r="F385">
            <v>0</v>
          </cell>
          <cell r="G385">
            <v>0</v>
          </cell>
          <cell r="H385">
            <v>0</v>
          </cell>
          <cell r="I385">
            <v>0</v>
          </cell>
          <cell r="J385">
            <v>0</v>
          </cell>
          <cell r="K385">
            <v>0</v>
          </cell>
          <cell r="L385">
            <v>0.76944125618773984</v>
          </cell>
        </row>
        <row r="386">
          <cell r="A386">
            <v>428081</v>
          </cell>
          <cell r="B386">
            <v>0</v>
          </cell>
          <cell r="C386">
            <v>428081</v>
          </cell>
          <cell r="D386" t="str">
            <v>Tanker Hire Cost</v>
          </cell>
          <cell r="E386">
            <v>0</v>
          </cell>
          <cell r="F386">
            <v>0</v>
          </cell>
          <cell r="G386">
            <v>0</v>
          </cell>
          <cell r="H386">
            <v>0</v>
          </cell>
          <cell r="I386">
            <v>0</v>
          </cell>
          <cell r="J386">
            <v>0</v>
          </cell>
          <cell r="K386">
            <v>0</v>
          </cell>
          <cell r="L386">
            <v>1</v>
          </cell>
        </row>
        <row r="387">
          <cell r="A387">
            <v>428090</v>
          </cell>
          <cell r="B387">
            <v>20000</v>
          </cell>
          <cell r="C387">
            <v>428090</v>
          </cell>
          <cell r="D387" t="str">
            <v>Advertising Costs &amp; Sponsorship</v>
          </cell>
          <cell r="E387">
            <v>7530</v>
          </cell>
          <cell r="F387">
            <v>7530</v>
          </cell>
          <cell r="G387">
            <v>15060</v>
          </cell>
          <cell r="H387">
            <v>15388.825123754797</v>
          </cell>
          <cell r="I387">
            <v>4940</v>
          </cell>
          <cell r="J387">
            <v>0.32802124833997343</v>
          </cell>
          <cell r="K387">
            <v>15388.825123754797</v>
          </cell>
          <cell r="L387">
            <v>0.76944125618773984</v>
          </cell>
        </row>
        <row r="388">
          <cell r="A388">
            <v>428095</v>
          </cell>
          <cell r="B388">
            <v>751436</v>
          </cell>
          <cell r="C388">
            <v>428095</v>
          </cell>
          <cell r="D388" t="str">
            <v>License  Fee</v>
          </cell>
          <cell r="E388">
            <v>502832</v>
          </cell>
          <cell r="F388">
            <v>251416</v>
          </cell>
          <cell r="G388">
            <v>754248</v>
          </cell>
          <cell r="H388">
            <v>730512</v>
          </cell>
          <cell r="I388">
            <v>22627.440000000061</v>
          </cell>
          <cell r="J388">
            <v>3.0000000000000079E-2</v>
          </cell>
          <cell r="K388">
            <v>562086.07094021817</v>
          </cell>
          <cell r="L388">
            <v>0.76944125618773984</v>
          </cell>
        </row>
        <row r="389">
          <cell r="A389">
            <v>428100</v>
          </cell>
          <cell r="B389">
            <v>50000</v>
          </cell>
          <cell r="C389">
            <v>428100</v>
          </cell>
          <cell r="D389" t="str">
            <v>Hospitality</v>
          </cell>
          <cell r="E389">
            <v>5276.7</v>
          </cell>
          <cell r="F389">
            <v>5276.7</v>
          </cell>
          <cell r="G389">
            <v>10553.4</v>
          </cell>
          <cell r="H389">
            <v>50000</v>
          </cell>
          <cell r="I389">
            <v>39446.6</v>
          </cell>
          <cell r="J389">
            <v>3.7378096158583962</v>
          </cell>
          <cell r="K389">
            <v>38472.062809386989</v>
          </cell>
          <cell r="L389">
            <v>0.76944125618773984</v>
          </cell>
        </row>
        <row r="390">
          <cell r="A390">
            <v>428110</v>
          </cell>
          <cell r="B390">
            <v>0</v>
          </cell>
          <cell r="C390">
            <v>428110</v>
          </cell>
          <cell r="D390" t="str">
            <v>Doubtful Debts Provision Expense</v>
          </cell>
          <cell r="E390">
            <v>0</v>
          </cell>
          <cell r="F390">
            <v>0</v>
          </cell>
          <cell r="G390">
            <v>0</v>
          </cell>
          <cell r="H390">
            <v>0</v>
          </cell>
          <cell r="I390">
            <v>0</v>
          </cell>
          <cell r="J390">
            <v>0</v>
          </cell>
          <cell r="K390">
            <v>0</v>
          </cell>
          <cell r="L390">
            <v>0</v>
          </cell>
        </row>
        <row r="391">
          <cell r="A391">
            <v>428120</v>
          </cell>
          <cell r="B391">
            <v>0</v>
          </cell>
          <cell r="C391">
            <v>428120</v>
          </cell>
          <cell r="D391" t="str">
            <v>Write down of Stocks</v>
          </cell>
          <cell r="E391">
            <v>0</v>
          </cell>
          <cell r="F391">
            <v>0</v>
          </cell>
          <cell r="G391">
            <v>0</v>
          </cell>
          <cell r="H391">
            <v>0</v>
          </cell>
          <cell r="I391">
            <v>0</v>
          </cell>
          <cell r="J391">
            <v>0</v>
          </cell>
          <cell r="K391">
            <v>0</v>
          </cell>
        </row>
        <row r="392">
          <cell r="A392">
            <v>428130</v>
          </cell>
          <cell r="B392">
            <v>0</v>
          </cell>
          <cell r="C392">
            <v>428130</v>
          </cell>
          <cell r="D392" t="str">
            <v>Provision for Capital Spares</v>
          </cell>
          <cell r="E392">
            <v>0</v>
          </cell>
          <cell r="F392">
            <v>0</v>
          </cell>
          <cell r="G392">
            <v>0</v>
          </cell>
          <cell r="H392">
            <v>0</v>
          </cell>
          <cell r="I392">
            <v>0</v>
          </cell>
          <cell r="J392">
            <v>0</v>
          </cell>
          <cell r="K392">
            <v>0</v>
          </cell>
          <cell r="L392">
            <v>0.76944125618773984</v>
          </cell>
        </row>
        <row r="393">
          <cell r="A393">
            <v>428140</v>
          </cell>
          <cell r="B393">
            <v>0</v>
          </cell>
          <cell r="C393">
            <v>428140</v>
          </cell>
          <cell r="D393" t="str">
            <v>Profit/(Loss) on Foreign Exchange</v>
          </cell>
          <cell r="E393">
            <v>0</v>
          </cell>
          <cell r="F393">
            <v>0</v>
          </cell>
          <cell r="G393">
            <v>0</v>
          </cell>
          <cell r="H393">
            <v>0</v>
          </cell>
          <cell r="I393">
            <v>0</v>
          </cell>
          <cell r="J393">
            <v>0</v>
          </cell>
          <cell r="K393">
            <v>0</v>
          </cell>
          <cell r="L393">
            <v>0.76944125618773973</v>
          </cell>
        </row>
        <row r="394">
          <cell r="A394">
            <v>428150</v>
          </cell>
          <cell r="B394">
            <v>0</v>
          </cell>
          <cell r="C394">
            <v>428150</v>
          </cell>
          <cell r="D394" t="str">
            <v>Profit/(Loss) on Sale of Fixed Assets</v>
          </cell>
          <cell r="E394">
            <v>0</v>
          </cell>
          <cell r="F394">
            <v>0</v>
          </cell>
          <cell r="G394">
            <v>0</v>
          </cell>
          <cell r="H394">
            <v>0</v>
          </cell>
          <cell r="I394">
            <v>0</v>
          </cell>
          <cell r="J394">
            <v>0</v>
          </cell>
          <cell r="K394">
            <v>0</v>
          </cell>
        </row>
        <row r="395">
          <cell r="A395">
            <v>428160</v>
          </cell>
          <cell r="B395">
            <v>0</v>
          </cell>
          <cell r="C395">
            <v>428160</v>
          </cell>
          <cell r="D395" t="str">
            <v>Unrealized P&amp;L on foreign currency revaluation</v>
          </cell>
          <cell r="E395">
            <v>0</v>
          </cell>
          <cell r="F395">
            <v>0</v>
          </cell>
          <cell r="G395">
            <v>0</v>
          </cell>
          <cell r="H395">
            <v>0</v>
          </cell>
          <cell r="I395">
            <v>0</v>
          </cell>
          <cell r="J395">
            <v>0</v>
          </cell>
          <cell r="K395">
            <v>0</v>
          </cell>
        </row>
        <row r="396">
          <cell r="A396">
            <v>428170</v>
          </cell>
          <cell r="B396">
            <v>15000</v>
          </cell>
          <cell r="C396">
            <v>428170</v>
          </cell>
          <cell r="D396" t="str">
            <v>Miscellaneous Expenses</v>
          </cell>
          <cell r="E396">
            <v>5720.25</v>
          </cell>
          <cell r="F396">
            <v>5720.25</v>
          </cell>
          <cell r="G396">
            <v>11440.5</v>
          </cell>
          <cell r="H396">
            <v>11541.618842816097</v>
          </cell>
          <cell r="I396">
            <v>3559.5</v>
          </cell>
          <cell r="J396">
            <v>0.31113150649010096</v>
          </cell>
          <cell r="K396">
            <v>11541.618842816097</v>
          </cell>
          <cell r="L396">
            <v>0.76944125618773984</v>
          </cell>
        </row>
        <row r="397">
          <cell r="A397">
            <v>428180</v>
          </cell>
          <cell r="B397">
            <v>0</v>
          </cell>
          <cell r="C397">
            <v>428180</v>
          </cell>
          <cell r="D397" t="str">
            <v>Discount Taken</v>
          </cell>
          <cell r="E397">
            <v>0</v>
          </cell>
          <cell r="F397">
            <v>0</v>
          </cell>
          <cell r="G397">
            <v>0</v>
          </cell>
          <cell r="H397">
            <v>0</v>
          </cell>
          <cell r="I397">
            <v>0</v>
          </cell>
          <cell r="J397">
            <v>0</v>
          </cell>
          <cell r="K397">
            <v>0</v>
          </cell>
        </row>
        <row r="398">
          <cell r="A398">
            <v>428190</v>
          </cell>
          <cell r="B398">
            <v>0</v>
          </cell>
          <cell r="C398">
            <v>428190</v>
          </cell>
          <cell r="D398" t="str">
            <v>Software support Expenses</v>
          </cell>
          <cell r="E398">
            <v>0</v>
          </cell>
          <cell r="F398">
            <v>0</v>
          </cell>
          <cell r="G398">
            <v>0</v>
          </cell>
          <cell r="H398">
            <v>0</v>
          </cell>
          <cell r="I398">
            <v>0</v>
          </cell>
          <cell r="J398">
            <v>0</v>
          </cell>
          <cell r="K398">
            <v>0</v>
          </cell>
          <cell r="L398">
            <v>0.76944125618773984</v>
          </cell>
        </row>
        <row r="399">
          <cell r="A399">
            <v>428200</v>
          </cell>
          <cell r="B399">
            <v>1500</v>
          </cell>
          <cell r="C399">
            <v>428200</v>
          </cell>
          <cell r="D399" t="str">
            <v>Bank charges</v>
          </cell>
          <cell r="E399">
            <v>0.39</v>
          </cell>
          <cell r="F399">
            <v>500</v>
          </cell>
          <cell r="G399">
            <v>500.39</v>
          </cell>
          <cell r="H399">
            <v>1154.1618842816097</v>
          </cell>
          <cell r="I399">
            <v>999.61</v>
          </cell>
          <cell r="J399">
            <v>1.9976618237774537</v>
          </cell>
          <cell r="K399">
            <v>1154.1618842816097</v>
          </cell>
          <cell r="L399">
            <v>0.76944125618773984</v>
          </cell>
        </row>
        <row r="400">
          <cell r="A400">
            <v>428210</v>
          </cell>
          <cell r="B400">
            <v>0</v>
          </cell>
          <cell r="C400">
            <v>428210</v>
          </cell>
          <cell r="D400" t="str">
            <v>Shared Facility Cost</v>
          </cell>
          <cell r="E400">
            <v>0</v>
          </cell>
          <cell r="F400">
            <v>0</v>
          </cell>
          <cell r="G400">
            <v>0</v>
          </cell>
          <cell r="H400">
            <v>0</v>
          </cell>
          <cell r="I400">
            <v>0</v>
          </cell>
          <cell r="J400">
            <v>0</v>
          </cell>
          <cell r="K400">
            <v>0</v>
          </cell>
          <cell r="L400">
            <v>0.76944125618773995</v>
          </cell>
        </row>
        <row r="401">
          <cell r="A401">
            <v>428220</v>
          </cell>
          <cell r="B401">
            <v>20000</v>
          </cell>
          <cell r="C401">
            <v>428220</v>
          </cell>
          <cell r="D401" t="str">
            <v xml:space="preserve">Conference Fees </v>
          </cell>
          <cell r="E401">
            <v>5192.05</v>
          </cell>
          <cell r="F401">
            <v>5192.05</v>
          </cell>
          <cell r="G401">
            <v>10384.1</v>
          </cell>
          <cell r="H401">
            <v>15388.825123754797</v>
          </cell>
          <cell r="I401">
            <v>9615.9</v>
          </cell>
          <cell r="J401">
            <v>0.92602151366030749</v>
          </cell>
          <cell r="K401">
            <v>15388.825123754797</v>
          </cell>
          <cell r="L401">
            <v>0.76944125618773984</v>
          </cell>
        </row>
        <row r="402">
          <cell r="A402">
            <v>428230</v>
          </cell>
          <cell r="B402">
            <v>962195.90377721842</v>
          </cell>
          <cell r="C402">
            <v>428230</v>
          </cell>
          <cell r="D402" t="str">
            <v>Adwea Recharge Account</v>
          </cell>
          <cell r="E402">
            <v>0</v>
          </cell>
          <cell r="F402">
            <v>1217059.5594328418</v>
          </cell>
          <cell r="G402">
            <v>0</v>
          </cell>
          <cell r="H402">
            <v>1799604.6905350243</v>
          </cell>
          <cell r="I402">
            <v>0</v>
          </cell>
          <cell r="J402">
            <v>0</v>
          </cell>
          <cell r="K402">
            <v>0</v>
          </cell>
          <cell r="L402">
            <v>0</v>
          </cell>
        </row>
        <row r="404">
          <cell r="B404">
            <v>1143632</v>
          </cell>
          <cell r="D404" t="str">
            <v>Total of General Overhead Expenses</v>
          </cell>
          <cell r="E404">
            <v>526551.39</v>
          </cell>
          <cell r="F404">
            <v>275635</v>
          </cell>
          <cell r="G404">
            <v>802186.39</v>
          </cell>
          <cell r="H404">
            <v>2623590.1215096316</v>
          </cell>
          <cell r="I404">
            <v>81189.050000000061</v>
          </cell>
          <cell r="J404">
            <v>0.10120970763415726</v>
          </cell>
          <cell r="K404">
            <v>644031.56472421251</v>
          </cell>
          <cell r="L404">
            <v>0.28371330391722116</v>
          </cell>
        </row>
        <row r="406">
          <cell r="A406">
            <v>429000</v>
          </cell>
          <cell r="C406">
            <v>429000</v>
          </cell>
          <cell r="D406" t="str">
            <v>Interest</v>
          </cell>
        </row>
        <row r="407">
          <cell r="A407">
            <v>429010</v>
          </cell>
          <cell r="B407">
            <v>0</v>
          </cell>
          <cell r="C407">
            <v>429010</v>
          </cell>
          <cell r="D407" t="str">
            <v>Interest Paid and Payable</v>
          </cell>
          <cell r="E407">
            <v>0</v>
          </cell>
          <cell r="F407">
            <v>0</v>
          </cell>
          <cell r="G407">
            <v>0</v>
          </cell>
          <cell r="H407">
            <v>0</v>
          </cell>
          <cell r="I407">
            <v>0</v>
          </cell>
          <cell r="J407">
            <v>0</v>
          </cell>
        </row>
        <row r="409">
          <cell r="B409">
            <v>0</v>
          </cell>
          <cell r="D409" t="str">
            <v>Total of Interest Expenses</v>
          </cell>
          <cell r="E409">
            <v>0</v>
          </cell>
          <cell r="F409">
            <v>0</v>
          </cell>
          <cell r="G409">
            <v>0</v>
          </cell>
          <cell r="H409">
            <v>0</v>
          </cell>
          <cell r="I409">
            <v>0</v>
          </cell>
          <cell r="J409">
            <v>0</v>
          </cell>
        </row>
        <row r="411">
          <cell r="A411">
            <v>430000</v>
          </cell>
          <cell r="C411">
            <v>430000</v>
          </cell>
          <cell r="D411" t="str">
            <v>Research &amp; Development</v>
          </cell>
        </row>
        <row r="412">
          <cell r="A412">
            <v>430010</v>
          </cell>
          <cell r="B412">
            <v>0</v>
          </cell>
          <cell r="C412">
            <v>430010</v>
          </cell>
          <cell r="D412" t="str">
            <v>Research &amp; Development Expenses</v>
          </cell>
          <cell r="E412">
            <v>0</v>
          </cell>
          <cell r="F412">
            <v>0</v>
          </cell>
          <cell r="G412">
            <v>0</v>
          </cell>
          <cell r="H412">
            <v>0</v>
          </cell>
          <cell r="I412">
            <v>0</v>
          </cell>
          <cell r="J412">
            <v>0</v>
          </cell>
        </row>
        <row r="413">
          <cell r="A413">
            <v>430020</v>
          </cell>
          <cell r="B413">
            <v>0</v>
          </cell>
          <cell r="C413">
            <v>430020</v>
          </cell>
          <cell r="D413" t="str">
            <v>Amortisation of capitalised R &amp; D</v>
          </cell>
          <cell r="E413">
            <v>0</v>
          </cell>
          <cell r="F413">
            <v>0</v>
          </cell>
          <cell r="G413">
            <v>0</v>
          </cell>
          <cell r="H413">
            <v>0</v>
          </cell>
          <cell r="I413">
            <v>0</v>
          </cell>
          <cell r="J413">
            <v>0</v>
          </cell>
        </row>
        <row r="415">
          <cell r="B415">
            <v>0</v>
          </cell>
          <cell r="D415" t="str">
            <v>Total of Research &amp; Development</v>
          </cell>
          <cell r="E415">
            <v>0</v>
          </cell>
          <cell r="F415">
            <v>0</v>
          </cell>
          <cell r="G415">
            <v>0</v>
          </cell>
          <cell r="H415">
            <v>0</v>
          </cell>
          <cell r="I415">
            <v>0</v>
          </cell>
          <cell r="J415">
            <v>0</v>
          </cell>
        </row>
        <row r="417">
          <cell r="B417">
            <v>3364912391</v>
          </cell>
          <cell r="D417" t="str">
            <v>Total Operating Expenses</v>
          </cell>
          <cell r="E417">
            <v>1831077787.446667</v>
          </cell>
          <cell r="F417">
            <v>1290890742.2394326</v>
          </cell>
          <cell r="G417">
            <v>3121968529.6861</v>
          </cell>
          <cell r="H417">
            <v>3807705446.9185829</v>
          </cell>
          <cell r="I417">
            <v>868785746.16697705</v>
          </cell>
          <cell r="J417">
            <v>0.27828139134199714</v>
          </cell>
        </row>
        <row r="423">
          <cell r="B423" t="str">
            <v>____________________</v>
          </cell>
          <cell r="D423" t="str">
            <v>____________________</v>
          </cell>
          <cell r="F423" t="str">
            <v>____________________</v>
          </cell>
          <cell r="I423" t="str">
            <v>____________________</v>
          </cell>
        </row>
        <row r="424">
          <cell r="B424" t="str">
            <v>Head of F&amp;A Dept.</v>
          </cell>
          <cell r="D424" t="str">
            <v>Dy. Managing Director</v>
          </cell>
          <cell r="F424" t="str">
            <v>Managing Director</v>
          </cell>
          <cell r="I424" t="str">
            <v>Chairman</v>
          </cell>
        </row>
        <row r="428">
          <cell r="B428" t="str">
            <v>Capital Expenditure</v>
          </cell>
        </row>
        <row r="429">
          <cell r="B429" t="str">
            <v>Fixed Assets</v>
          </cell>
        </row>
        <row r="430">
          <cell r="B430" t="str">
            <v>Plants and Generators Equipment (General Ledger Code) 111801</v>
          </cell>
        </row>
        <row r="431">
          <cell r="B431" t="str">
            <v>100  boilers at plants</v>
          </cell>
        </row>
        <row r="432">
          <cell r="B432" t="str">
            <v xml:space="preserve">      1010  high pressure boilers  ( 91 &amp; above bars )</v>
          </cell>
        </row>
        <row r="433">
          <cell r="A433">
            <v>10101</v>
          </cell>
          <cell r="B433">
            <v>0</v>
          </cell>
          <cell r="C433">
            <v>10101</v>
          </cell>
          <cell r="D433" t="str">
            <v xml:space="preserve">high pressure boiler Main drum </v>
          </cell>
          <cell r="E433">
            <v>0</v>
          </cell>
          <cell r="F433">
            <v>0</v>
          </cell>
          <cell r="G433">
            <v>0</v>
          </cell>
          <cell r="H433">
            <v>0</v>
          </cell>
          <cell r="I433">
            <v>0</v>
          </cell>
          <cell r="J433">
            <v>0</v>
          </cell>
        </row>
        <row r="434">
          <cell r="A434">
            <v>10102</v>
          </cell>
          <cell r="B434">
            <v>0</v>
          </cell>
          <cell r="C434">
            <v>10102</v>
          </cell>
          <cell r="D434" t="str">
            <v>high pressure boiler tubes</v>
          </cell>
          <cell r="E434">
            <v>0</v>
          </cell>
          <cell r="F434">
            <v>0</v>
          </cell>
          <cell r="G434">
            <v>0</v>
          </cell>
          <cell r="H434">
            <v>0</v>
          </cell>
          <cell r="I434">
            <v>0</v>
          </cell>
          <cell r="J434">
            <v>0</v>
          </cell>
        </row>
        <row r="435">
          <cell r="A435">
            <v>10103</v>
          </cell>
          <cell r="B435">
            <v>0</v>
          </cell>
          <cell r="C435">
            <v>10103</v>
          </cell>
          <cell r="D435" t="str">
            <v>high pressure boiler Burners</v>
          </cell>
          <cell r="E435">
            <v>0</v>
          </cell>
          <cell r="F435">
            <v>0</v>
          </cell>
          <cell r="G435">
            <v>0</v>
          </cell>
          <cell r="H435">
            <v>0</v>
          </cell>
          <cell r="I435">
            <v>0</v>
          </cell>
          <cell r="J435">
            <v>0</v>
          </cell>
        </row>
        <row r="436">
          <cell r="A436">
            <v>10104</v>
          </cell>
          <cell r="B436">
            <v>0</v>
          </cell>
          <cell r="C436">
            <v>10104</v>
          </cell>
          <cell r="D436" t="str">
            <v>high pressure boiler civil works</v>
          </cell>
          <cell r="E436">
            <v>0</v>
          </cell>
          <cell r="F436">
            <v>0</v>
          </cell>
          <cell r="G436">
            <v>0</v>
          </cell>
          <cell r="H436">
            <v>0</v>
          </cell>
          <cell r="I436">
            <v>0</v>
          </cell>
          <cell r="J436">
            <v>0</v>
          </cell>
        </row>
        <row r="437">
          <cell r="A437">
            <v>10105</v>
          </cell>
          <cell r="B437">
            <v>0</v>
          </cell>
          <cell r="C437">
            <v>10105</v>
          </cell>
          <cell r="D437" t="str">
            <v>high pressure boiler auxiliary</v>
          </cell>
          <cell r="E437">
            <v>0</v>
          </cell>
          <cell r="F437">
            <v>0</v>
          </cell>
          <cell r="G437">
            <v>0</v>
          </cell>
          <cell r="H437">
            <v>0</v>
          </cell>
          <cell r="I437">
            <v>0</v>
          </cell>
          <cell r="J437">
            <v>0</v>
          </cell>
        </row>
        <row r="438">
          <cell r="B438">
            <v>0</v>
          </cell>
          <cell r="D438" t="str">
            <v>Total of High Pressure Boilers</v>
          </cell>
          <cell r="E438">
            <v>0</v>
          </cell>
          <cell r="F438">
            <v>0</v>
          </cell>
          <cell r="G438">
            <v>0</v>
          </cell>
          <cell r="H438">
            <v>0</v>
          </cell>
          <cell r="I438">
            <v>0</v>
          </cell>
          <cell r="J438">
            <v>0</v>
          </cell>
        </row>
        <row r="439">
          <cell r="B439" t="str">
            <v xml:space="preserve">      1020  medium pressure boilers ( 51 to 90 bars )</v>
          </cell>
        </row>
        <row r="440">
          <cell r="A440">
            <v>10201</v>
          </cell>
          <cell r="B440">
            <v>0</v>
          </cell>
          <cell r="C440">
            <v>10201</v>
          </cell>
          <cell r="D440" t="str">
            <v xml:space="preserve">medium pressure boiler Main drum </v>
          </cell>
          <cell r="E440">
            <v>0</v>
          </cell>
          <cell r="F440">
            <v>0</v>
          </cell>
          <cell r="G440">
            <v>0</v>
          </cell>
          <cell r="H440">
            <v>0</v>
          </cell>
          <cell r="I440">
            <v>0</v>
          </cell>
          <cell r="J440">
            <v>0</v>
          </cell>
        </row>
        <row r="441">
          <cell r="A441">
            <v>10202</v>
          </cell>
          <cell r="B441">
            <v>0</v>
          </cell>
          <cell r="C441">
            <v>10202</v>
          </cell>
          <cell r="D441" t="str">
            <v>medium pressure boiler tubes</v>
          </cell>
          <cell r="E441">
            <v>0</v>
          </cell>
          <cell r="F441">
            <v>0</v>
          </cell>
          <cell r="G441">
            <v>0</v>
          </cell>
          <cell r="H441">
            <v>0</v>
          </cell>
          <cell r="I441">
            <v>0</v>
          </cell>
          <cell r="J441">
            <v>0</v>
          </cell>
        </row>
        <row r="442">
          <cell r="A442">
            <v>10203</v>
          </cell>
          <cell r="B442">
            <v>0</v>
          </cell>
          <cell r="C442">
            <v>10203</v>
          </cell>
          <cell r="D442" t="str">
            <v>medium pressure boiler Burners</v>
          </cell>
          <cell r="E442">
            <v>0</v>
          </cell>
          <cell r="F442">
            <v>0</v>
          </cell>
          <cell r="G442">
            <v>0</v>
          </cell>
          <cell r="H442">
            <v>0</v>
          </cell>
          <cell r="I442">
            <v>0</v>
          </cell>
          <cell r="J442">
            <v>0</v>
          </cell>
        </row>
        <row r="443">
          <cell r="A443">
            <v>10204</v>
          </cell>
          <cell r="B443">
            <v>0</v>
          </cell>
          <cell r="C443">
            <v>10204</v>
          </cell>
          <cell r="D443" t="str">
            <v>medium pressure boiler civil works</v>
          </cell>
          <cell r="E443">
            <v>0</v>
          </cell>
          <cell r="F443">
            <v>0</v>
          </cell>
          <cell r="G443">
            <v>0</v>
          </cell>
          <cell r="H443">
            <v>0</v>
          </cell>
          <cell r="I443">
            <v>0</v>
          </cell>
          <cell r="J443">
            <v>0</v>
          </cell>
        </row>
        <row r="444">
          <cell r="A444">
            <v>10205</v>
          </cell>
          <cell r="B444">
            <v>0</v>
          </cell>
          <cell r="C444">
            <v>10205</v>
          </cell>
          <cell r="D444" t="str">
            <v>medium pressure boiler auxiliary</v>
          </cell>
          <cell r="E444">
            <v>0</v>
          </cell>
          <cell r="F444">
            <v>0</v>
          </cell>
          <cell r="G444">
            <v>0</v>
          </cell>
          <cell r="H444">
            <v>0</v>
          </cell>
          <cell r="I444">
            <v>0</v>
          </cell>
          <cell r="J444">
            <v>0</v>
          </cell>
        </row>
        <row r="445">
          <cell r="B445">
            <v>0</v>
          </cell>
          <cell r="D445" t="str">
            <v>Total of Medium Pressure Boilers</v>
          </cell>
          <cell r="E445">
            <v>0</v>
          </cell>
          <cell r="F445">
            <v>0</v>
          </cell>
          <cell r="G445">
            <v>0</v>
          </cell>
          <cell r="H445">
            <v>0</v>
          </cell>
          <cell r="I445">
            <v>0</v>
          </cell>
          <cell r="J445">
            <v>0</v>
          </cell>
        </row>
        <row r="446">
          <cell r="B446" t="str">
            <v xml:space="preserve">      1030  low pressure boilers ( 0 to 50 bars )</v>
          </cell>
        </row>
        <row r="447">
          <cell r="A447">
            <v>10301</v>
          </cell>
          <cell r="B447">
            <v>0</v>
          </cell>
          <cell r="C447">
            <v>10301</v>
          </cell>
          <cell r="D447" t="str">
            <v xml:space="preserve">Main drum </v>
          </cell>
          <cell r="E447">
            <v>0</v>
          </cell>
          <cell r="F447">
            <v>0</v>
          </cell>
          <cell r="G447">
            <v>0</v>
          </cell>
          <cell r="H447">
            <v>0</v>
          </cell>
          <cell r="I447">
            <v>0</v>
          </cell>
          <cell r="J447">
            <v>0</v>
          </cell>
        </row>
        <row r="448">
          <cell r="A448">
            <v>10302</v>
          </cell>
          <cell r="B448">
            <v>0</v>
          </cell>
          <cell r="C448">
            <v>10302</v>
          </cell>
          <cell r="D448" t="str">
            <v>boiler tubes</v>
          </cell>
          <cell r="E448">
            <v>0</v>
          </cell>
          <cell r="F448">
            <v>0</v>
          </cell>
          <cell r="G448">
            <v>0</v>
          </cell>
          <cell r="H448">
            <v>0</v>
          </cell>
          <cell r="I448">
            <v>0</v>
          </cell>
          <cell r="J448">
            <v>0</v>
          </cell>
        </row>
        <row r="449">
          <cell r="A449">
            <v>10303</v>
          </cell>
          <cell r="B449">
            <v>0</v>
          </cell>
          <cell r="C449">
            <v>10303</v>
          </cell>
          <cell r="D449" t="str">
            <v>Burners</v>
          </cell>
          <cell r="E449">
            <v>0</v>
          </cell>
          <cell r="F449">
            <v>0</v>
          </cell>
          <cell r="G449">
            <v>0</v>
          </cell>
          <cell r="H449">
            <v>0</v>
          </cell>
          <cell r="I449">
            <v>0</v>
          </cell>
          <cell r="J449">
            <v>0</v>
          </cell>
        </row>
        <row r="450">
          <cell r="A450">
            <v>10304</v>
          </cell>
          <cell r="B450">
            <v>0</v>
          </cell>
          <cell r="C450">
            <v>10304</v>
          </cell>
          <cell r="D450" t="str">
            <v>boiler civil work</v>
          </cell>
          <cell r="E450">
            <v>0</v>
          </cell>
          <cell r="F450">
            <v>0</v>
          </cell>
          <cell r="G450">
            <v>0</v>
          </cell>
          <cell r="H450">
            <v>0</v>
          </cell>
          <cell r="I450">
            <v>0</v>
          </cell>
          <cell r="J450">
            <v>0</v>
          </cell>
        </row>
        <row r="451">
          <cell r="A451">
            <v>10305</v>
          </cell>
          <cell r="B451">
            <v>0</v>
          </cell>
          <cell r="C451">
            <v>10305</v>
          </cell>
          <cell r="D451" t="str">
            <v>low pressure boiler auxiliary</v>
          </cell>
          <cell r="E451">
            <v>0</v>
          </cell>
          <cell r="F451">
            <v>0</v>
          </cell>
          <cell r="G451">
            <v>0</v>
          </cell>
          <cell r="H451">
            <v>0</v>
          </cell>
          <cell r="I451">
            <v>0</v>
          </cell>
          <cell r="J451">
            <v>0</v>
          </cell>
        </row>
        <row r="452">
          <cell r="B452">
            <v>0</v>
          </cell>
          <cell r="D452" t="str">
            <v>Total for low pressure boilers</v>
          </cell>
          <cell r="E452">
            <v>0</v>
          </cell>
          <cell r="F452">
            <v>0</v>
          </cell>
          <cell r="G452">
            <v>0</v>
          </cell>
          <cell r="H452">
            <v>0</v>
          </cell>
          <cell r="I452">
            <v>0</v>
          </cell>
          <cell r="J452">
            <v>0</v>
          </cell>
        </row>
        <row r="453">
          <cell r="B453" t="str">
            <v xml:space="preserve">      1040  heat exchanger boilers</v>
          </cell>
        </row>
        <row r="454">
          <cell r="A454">
            <v>10401</v>
          </cell>
          <cell r="B454">
            <v>0</v>
          </cell>
          <cell r="C454">
            <v>10401</v>
          </cell>
          <cell r="D454" t="str">
            <v>shell side for heat exchanger</v>
          </cell>
          <cell r="E454">
            <v>0</v>
          </cell>
          <cell r="F454">
            <v>0</v>
          </cell>
          <cell r="G454">
            <v>0</v>
          </cell>
          <cell r="H454">
            <v>0</v>
          </cell>
          <cell r="I454">
            <v>0</v>
          </cell>
          <cell r="J454">
            <v>0</v>
          </cell>
        </row>
        <row r="455">
          <cell r="A455">
            <v>10402</v>
          </cell>
          <cell r="B455">
            <v>0</v>
          </cell>
          <cell r="C455">
            <v>10402</v>
          </cell>
          <cell r="D455" t="str">
            <v>tube side for heate exchanger</v>
          </cell>
          <cell r="E455">
            <v>0</v>
          </cell>
          <cell r="F455">
            <v>0</v>
          </cell>
          <cell r="G455">
            <v>0</v>
          </cell>
          <cell r="H455">
            <v>0</v>
          </cell>
          <cell r="I455">
            <v>0</v>
          </cell>
          <cell r="J455">
            <v>0</v>
          </cell>
        </row>
        <row r="456">
          <cell r="A456">
            <v>10403</v>
          </cell>
          <cell r="B456">
            <v>0</v>
          </cell>
          <cell r="C456">
            <v>10403</v>
          </cell>
          <cell r="D456" t="str">
            <v xml:space="preserve">heat exchanger civil work </v>
          </cell>
          <cell r="E456">
            <v>0</v>
          </cell>
          <cell r="F456">
            <v>0</v>
          </cell>
          <cell r="G456">
            <v>0</v>
          </cell>
          <cell r="H456">
            <v>0</v>
          </cell>
          <cell r="I456">
            <v>0</v>
          </cell>
          <cell r="J456">
            <v>0</v>
          </cell>
        </row>
        <row r="457">
          <cell r="A457">
            <v>10404</v>
          </cell>
          <cell r="B457">
            <v>0</v>
          </cell>
          <cell r="C457">
            <v>10404</v>
          </cell>
          <cell r="D457" t="str">
            <v>heat excahnger auxiliary</v>
          </cell>
          <cell r="E457">
            <v>0</v>
          </cell>
          <cell r="F457">
            <v>0</v>
          </cell>
          <cell r="G457">
            <v>0</v>
          </cell>
          <cell r="H457">
            <v>0</v>
          </cell>
          <cell r="I457">
            <v>0</v>
          </cell>
          <cell r="J457">
            <v>0</v>
          </cell>
        </row>
        <row r="458">
          <cell r="B458">
            <v>0</v>
          </cell>
          <cell r="D458" t="str">
            <v>Total for heat exchanger boilers</v>
          </cell>
          <cell r="E458">
            <v>0</v>
          </cell>
          <cell r="F458">
            <v>0</v>
          </cell>
          <cell r="G458">
            <v>0</v>
          </cell>
          <cell r="H458">
            <v>0</v>
          </cell>
          <cell r="I458">
            <v>0</v>
          </cell>
          <cell r="J458">
            <v>0</v>
          </cell>
        </row>
        <row r="459">
          <cell r="B459">
            <v>0</v>
          </cell>
          <cell r="D459" t="str">
            <v>Sub-total for boilers at plant</v>
          </cell>
          <cell r="E459">
            <v>0</v>
          </cell>
          <cell r="F459">
            <v>0</v>
          </cell>
          <cell r="G459">
            <v>0</v>
          </cell>
          <cell r="H459">
            <v>0</v>
          </cell>
          <cell r="I459">
            <v>0</v>
          </cell>
          <cell r="J459">
            <v>0</v>
          </cell>
        </row>
        <row r="460">
          <cell r="B460" t="str">
            <v>110  turbines &amp; generators</v>
          </cell>
        </row>
        <row r="461">
          <cell r="B461" t="str">
            <v xml:space="preserve">      1110  steam turbines </v>
          </cell>
        </row>
        <row r="462">
          <cell r="A462">
            <v>11101</v>
          </cell>
          <cell r="B462">
            <v>0</v>
          </cell>
          <cell r="C462">
            <v>11101</v>
          </cell>
          <cell r="D462" t="str">
            <v>blades for steam turbine</v>
          </cell>
          <cell r="E462">
            <v>0</v>
          </cell>
          <cell r="F462">
            <v>0</v>
          </cell>
          <cell r="G462">
            <v>0</v>
          </cell>
          <cell r="H462">
            <v>0</v>
          </cell>
          <cell r="I462">
            <v>0</v>
          </cell>
          <cell r="J462">
            <v>0</v>
          </cell>
        </row>
        <row r="463">
          <cell r="A463">
            <v>11102</v>
          </cell>
          <cell r="B463">
            <v>0</v>
          </cell>
          <cell r="C463">
            <v>11102</v>
          </cell>
          <cell r="D463" t="str">
            <v>rotor for steam turbine</v>
          </cell>
          <cell r="E463">
            <v>0</v>
          </cell>
          <cell r="F463">
            <v>0</v>
          </cell>
          <cell r="G463">
            <v>0</v>
          </cell>
          <cell r="H463">
            <v>0</v>
          </cell>
          <cell r="I463">
            <v>0</v>
          </cell>
          <cell r="J463">
            <v>0</v>
          </cell>
        </row>
        <row r="464">
          <cell r="A464">
            <v>11103</v>
          </cell>
          <cell r="B464">
            <v>0</v>
          </cell>
          <cell r="C464">
            <v>11103</v>
          </cell>
          <cell r="D464" t="str">
            <v>heater for steam turbine</v>
          </cell>
          <cell r="E464">
            <v>0</v>
          </cell>
          <cell r="F464">
            <v>0</v>
          </cell>
          <cell r="G464">
            <v>0</v>
          </cell>
          <cell r="H464">
            <v>0</v>
          </cell>
          <cell r="I464">
            <v>0</v>
          </cell>
          <cell r="J464">
            <v>0</v>
          </cell>
        </row>
        <row r="465">
          <cell r="A465">
            <v>11104</v>
          </cell>
          <cell r="B465">
            <v>0</v>
          </cell>
          <cell r="C465">
            <v>11104</v>
          </cell>
          <cell r="D465" t="str">
            <v>condensor for steam turbine</v>
          </cell>
          <cell r="E465">
            <v>0</v>
          </cell>
          <cell r="F465">
            <v>0</v>
          </cell>
          <cell r="G465">
            <v>0</v>
          </cell>
          <cell r="H465">
            <v>0</v>
          </cell>
          <cell r="I465">
            <v>0</v>
          </cell>
          <cell r="J465">
            <v>0</v>
          </cell>
        </row>
        <row r="466">
          <cell r="A466">
            <v>11105</v>
          </cell>
          <cell r="B466">
            <v>0</v>
          </cell>
          <cell r="C466">
            <v>11105</v>
          </cell>
          <cell r="D466" t="str">
            <v>auxiliary for steam turbine</v>
          </cell>
          <cell r="E466">
            <v>0</v>
          </cell>
          <cell r="F466">
            <v>0</v>
          </cell>
          <cell r="G466">
            <v>0</v>
          </cell>
          <cell r="H466">
            <v>0</v>
          </cell>
          <cell r="I466">
            <v>0</v>
          </cell>
          <cell r="J466">
            <v>0</v>
          </cell>
        </row>
        <row r="467">
          <cell r="A467">
            <v>11106</v>
          </cell>
          <cell r="B467">
            <v>0</v>
          </cell>
          <cell r="C467">
            <v>11106</v>
          </cell>
          <cell r="D467" t="str">
            <v>steam turbine civil work</v>
          </cell>
          <cell r="E467">
            <v>0</v>
          </cell>
          <cell r="F467">
            <v>0</v>
          </cell>
          <cell r="G467">
            <v>0</v>
          </cell>
          <cell r="H467">
            <v>0</v>
          </cell>
          <cell r="I467">
            <v>0</v>
          </cell>
          <cell r="J467">
            <v>0</v>
          </cell>
        </row>
        <row r="468">
          <cell r="B468">
            <v>0</v>
          </cell>
          <cell r="D468" t="str">
            <v>Total of Medium Pressure Boilers</v>
          </cell>
          <cell r="E468">
            <v>0</v>
          </cell>
          <cell r="F468">
            <v>0</v>
          </cell>
          <cell r="G468">
            <v>0</v>
          </cell>
          <cell r="H468">
            <v>0</v>
          </cell>
          <cell r="I468">
            <v>0</v>
          </cell>
          <cell r="J468">
            <v>0</v>
          </cell>
        </row>
        <row r="469">
          <cell r="B469" t="str">
            <v xml:space="preserve">      1120  gas turbines</v>
          </cell>
        </row>
        <row r="470">
          <cell r="A470">
            <v>11201</v>
          </cell>
          <cell r="B470">
            <v>0</v>
          </cell>
          <cell r="C470">
            <v>11201</v>
          </cell>
          <cell r="D470" t="str">
            <v>blades for gas turbines</v>
          </cell>
          <cell r="E470">
            <v>0</v>
          </cell>
          <cell r="F470">
            <v>0</v>
          </cell>
          <cell r="G470">
            <v>0</v>
          </cell>
          <cell r="H470">
            <v>0</v>
          </cell>
          <cell r="I470">
            <v>0</v>
          </cell>
          <cell r="J470">
            <v>0</v>
          </cell>
        </row>
        <row r="471">
          <cell r="A471">
            <v>11202</v>
          </cell>
          <cell r="B471">
            <v>0</v>
          </cell>
          <cell r="C471">
            <v>11202</v>
          </cell>
          <cell r="D471" t="str">
            <v>rotors for gas turbine</v>
          </cell>
          <cell r="E471">
            <v>0</v>
          </cell>
          <cell r="F471">
            <v>0</v>
          </cell>
          <cell r="G471">
            <v>0</v>
          </cell>
          <cell r="H471">
            <v>0</v>
          </cell>
          <cell r="I471">
            <v>0</v>
          </cell>
          <cell r="J471">
            <v>0</v>
          </cell>
        </row>
        <row r="472">
          <cell r="A472">
            <v>11203</v>
          </cell>
          <cell r="B472">
            <v>0</v>
          </cell>
          <cell r="C472">
            <v>11203</v>
          </cell>
          <cell r="D472" t="str">
            <v>auxiliary for gas turbine</v>
          </cell>
          <cell r="E472">
            <v>0</v>
          </cell>
          <cell r="F472">
            <v>0</v>
          </cell>
          <cell r="G472">
            <v>0</v>
          </cell>
          <cell r="H472">
            <v>0</v>
          </cell>
          <cell r="I472">
            <v>0</v>
          </cell>
          <cell r="J472">
            <v>0</v>
          </cell>
        </row>
        <row r="473">
          <cell r="A473">
            <v>11204</v>
          </cell>
          <cell r="B473">
            <v>0</v>
          </cell>
          <cell r="C473">
            <v>11204</v>
          </cell>
          <cell r="D473" t="str">
            <v>gas turbine civil work</v>
          </cell>
          <cell r="E473">
            <v>0</v>
          </cell>
          <cell r="F473">
            <v>0</v>
          </cell>
          <cell r="G473">
            <v>0</v>
          </cell>
          <cell r="H473">
            <v>0</v>
          </cell>
          <cell r="I473">
            <v>0</v>
          </cell>
          <cell r="J473">
            <v>0</v>
          </cell>
        </row>
        <row r="474">
          <cell r="B474">
            <v>0</v>
          </cell>
          <cell r="D474" t="str">
            <v>Total of Medium Pressure Boilers</v>
          </cell>
          <cell r="E474">
            <v>0</v>
          </cell>
          <cell r="F474">
            <v>0</v>
          </cell>
          <cell r="G474">
            <v>0</v>
          </cell>
          <cell r="H474">
            <v>0</v>
          </cell>
          <cell r="I474">
            <v>0</v>
          </cell>
          <cell r="J474">
            <v>0</v>
          </cell>
        </row>
        <row r="475">
          <cell r="B475" t="str">
            <v xml:space="preserve">      1130  generator</v>
          </cell>
        </row>
        <row r="476">
          <cell r="A476">
            <v>11301</v>
          </cell>
          <cell r="B476">
            <v>0</v>
          </cell>
          <cell r="C476">
            <v>11301</v>
          </cell>
          <cell r="D476" t="str">
            <v>excitation for generator</v>
          </cell>
          <cell r="E476">
            <v>0</v>
          </cell>
          <cell r="F476">
            <v>0</v>
          </cell>
          <cell r="G476">
            <v>0</v>
          </cell>
          <cell r="H476">
            <v>0</v>
          </cell>
          <cell r="I476">
            <v>0</v>
          </cell>
          <cell r="J476">
            <v>0</v>
          </cell>
        </row>
        <row r="477">
          <cell r="A477">
            <v>11302</v>
          </cell>
          <cell r="B477">
            <v>0</v>
          </cell>
          <cell r="C477">
            <v>11302</v>
          </cell>
          <cell r="D477" t="str">
            <v>rotor for generator</v>
          </cell>
          <cell r="E477">
            <v>0</v>
          </cell>
          <cell r="F477">
            <v>0</v>
          </cell>
          <cell r="G477">
            <v>0</v>
          </cell>
          <cell r="H477">
            <v>0</v>
          </cell>
          <cell r="I477">
            <v>0</v>
          </cell>
          <cell r="J477">
            <v>0</v>
          </cell>
        </row>
        <row r="478">
          <cell r="A478">
            <v>11303</v>
          </cell>
          <cell r="B478">
            <v>0</v>
          </cell>
          <cell r="C478">
            <v>11303</v>
          </cell>
          <cell r="D478" t="str">
            <v>start up frequency convertor for genrator</v>
          </cell>
          <cell r="E478">
            <v>0</v>
          </cell>
          <cell r="F478">
            <v>0</v>
          </cell>
          <cell r="G478">
            <v>0</v>
          </cell>
          <cell r="H478">
            <v>0</v>
          </cell>
          <cell r="I478">
            <v>0</v>
          </cell>
          <cell r="J478">
            <v>0</v>
          </cell>
        </row>
        <row r="479">
          <cell r="A479">
            <v>11304</v>
          </cell>
          <cell r="B479">
            <v>0</v>
          </cell>
          <cell r="C479">
            <v>11304</v>
          </cell>
          <cell r="D479" t="str">
            <v>auxiliary of generator</v>
          </cell>
          <cell r="E479">
            <v>0</v>
          </cell>
          <cell r="F479">
            <v>0</v>
          </cell>
          <cell r="G479">
            <v>0</v>
          </cell>
          <cell r="H479">
            <v>0</v>
          </cell>
          <cell r="I479">
            <v>0</v>
          </cell>
          <cell r="J479">
            <v>0</v>
          </cell>
        </row>
        <row r="480">
          <cell r="A480">
            <v>11305</v>
          </cell>
          <cell r="B480">
            <v>0</v>
          </cell>
          <cell r="C480">
            <v>11305</v>
          </cell>
          <cell r="D480" t="str">
            <v>generators civil work</v>
          </cell>
          <cell r="E480">
            <v>0</v>
          </cell>
          <cell r="F480">
            <v>0</v>
          </cell>
          <cell r="G480">
            <v>0</v>
          </cell>
          <cell r="H480">
            <v>0</v>
          </cell>
          <cell r="I480">
            <v>0</v>
          </cell>
          <cell r="J480">
            <v>0</v>
          </cell>
        </row>
        <row r="481">
          <cell r="B481">
            <v>0</v>
          </cell>
          <cell r="D481" t="str">
            <v>Total of Medium Pressure Boilers</v>
          </cell>
          <cell r="E481">
            <v>0</v>
          </cell>
          <cell r="F481">
            <v>0</v>
          </cell>
          <cell r="G481">
            <v>0</v>
          </cell>
          <cell r="H481">
            <v>0</v>
          </cell>
          <cell r="I481">
            <v>0</v>
          </cell>
          <cell r="J481">
            <v>0</v>
          </cell>
        </row>
        <row r="482">
          <cell r="B482">
            <v>0</v>
          </cell>
          <cell r="D482" t="str">
            <v>Sub-total for Turbines &amp; Generators</v>
          </cell>
          <cell r="E482">
            <v>0</v>
          </cell>
          <cell r="F482">
            <v>0</v>
          </cell>
          <cell r="G482">
            <v>0</v>
          </cell>
          <cell r="H482">
            <v>0</v>
          </cell>
          <cell r="I482">
            <v>0</v>
          </cell>
          <cell r="J482">
            <v>0</v>
          </cell>
        </row>
        <row r="483">
          <cell r="B483" t="str">
            <v>120  central control room equipment</v>
          </cell>
        </row>
        <row r="484">
          <cell r="B484" t="str">
            <v xml:space="preserve">      1210  control panels</v>
          </cell>
        </row>
        <row r="485">
          <cell r="A485">
            <v>12101</v>
          </cell>
          <cell r="B485">
            <v>0</v>
          </cell>
          <cell r="C485">
            <v>12101</v>
          </cell>
          <cell r="D485" t="str">
            <v>desalination control panel</v>
          </cell>
          <cell r="E485">
            <v>0</v>
          </cell>
          <cell r="F485">
            <v>0</v>
          </cell>
          <cell r="G485">
            <v>0</v>
          </cell>
          <cell r="H485">
            <v>0</v>
          </cell>
          <cell r="I485">
            <v>0</v>
          </cell>
          <cell r="J485">
            <v>0</v>
          </cell>
        </row>
        <row r="486">
          <cell r="A486">
            <v>12102</v>
          </cell>
          <cell r="B486">
            <v>0</v>
          </cell>
          <cell r="C486">
            <v>12102</v>
          </cell>
          <cell r="D486" t="str">
            <v>turbine control panel</v>
          </cell>
          <cell r="E486">
            <v>0</v>
          </cell>
          <cell r="F486">
            <v>0</v>
          </cell>
          <cell r="G486">
            <v>0</v>
          </cell>
          <cell r="H486">
            <v>0</v>
          </cell>
          <cell r="I486">
            <v>0</v>
          </cell>
          <cell r="J486">
            <v>0</v>
          </cell>
        </row>
        <row r="487">
          <cell r="A487">
            <v>12103</v>
          </cell>
          <cell r="B487">
            <v>0</v>
          </cell>
          <cell r="C487">
            <v>12103</v>
          </cell>
          <cell r="D487" t="str">
            <v>Boilers Control Panels</v>
          </cell>
          <cell r="E487">
            <v>0</v>
          </cell>
          <cell r="F487">
            <v>0</v>
          </cell>
          <cell r="G487">
            <v>0</v>
          </cell>
          <cell r="H487">
            <v>0</v>
          </cell>
          <cell r="I487">
            <v>0</v>
          </cell>
          <cell r="J487">
            <v>0</v>
          </cell>
        </row>
        <row r="488">
          <cell r="B488">
            <v>0</v>
          </cell>
          <cell r="D488" t="str">
            <v>Total of Control Planels</v>
          </cell>
          <cell r="E488">
            <v>0</v>
          </cell>
          <cell r="F488">
            <v>0</v>
          </cell>
          <cell r="G488">
            <v>0</v>
          </cell>
          <cell r="H488">
            <v>0</v>
          </cell>
          <cell r="I488">
            <v>0</v>
          </cell>
          <cell r="J488">
            <v>0</v>
          </cell>
        </row>
        <row r="489">
          <cell r="B489" t="str">
            <v xml:space="preserve">      1220  electronic control module cubicles</v>
          </cell>
        </row>
        <row r="490">
          <cell r="A490">
            <v>12201</v>
          </cell>
          <cell r="B490">
            <v>0</v>
          </cell>
          <cell r="C490">
            <v>12201</v>
          </cell>
          <cell r="D490" t="str">
            <v>desalination control module cubicles</v>
          </cell>
          <cell r="E490">
            <v>0</v>
          </cell>
          <cell r="F490">
            <v>0</v>
          </cell>
          <cell r="G490">
            <v>0</v>
          </cell>
          <cell r="H490">
            <v>0</v>
          </cell>
          <cell r="I490">
            <v>0</v>
          </cell>
          <cell r="J490">
            <v>0</v>
          </cell>
        </row>
        <row r="491">
          <cell r="A491">
            <v>12202</v>
          </cell>
          <cell r="B491">
            <v>0</v>
          </cell>
          <cell r="C491">
            <v>12202</v>
          </cell>
          <cell r="D491" t="str">
            <v>turbine control module cubicles</v>
          </cell>
          <cell r="E491">
            <v>0</v>
          </cell>
          <cell r="F491">
            <v>0</v>
          </cell>
          <cell r="G491">
            <v>0</v>
          </cell>
          <cell r="H491">
            <v>0</v>
          </cell>
          <cell r="I491">
            <v>0</v>
          </cell>
          <cell r="J491">
            <v>0</v>
          </cell>
        </row>
        <row r="492">
          <cell r="A492">
            <v>12203</v>
          </cell>
          <cell r="B492">
            <v>0</v>
          </cell>
          <cell r="C492">
            <v>12203</v>
          </cell>
          <cell r="D492" t="str">
            <v>Boilers Control module cubicles</v>
          </cell>
          <cell r="E492">
            <v>0</v>
          </cell>
          <cell r="F492">
            <v>0</v>
          </cell>
          <cell r="G492">
            <v>0</v>
          </cell>
          <cell r="H492">
            <v>0</v>
          </cell>
          <cell r="I492">
            <v>0</v>
          </cell>
          <cell r="J492">
            <v>0</v>
          </cell>
        </row>
        <row r="493">
          <cell r="B493">
            <v>0</v>
          </cell>
          <cell r="D493" t="str">
            <v>Total of Electronic Control Room Civil Works</v>
          </cell>
          <cell r="E493">
            <v>0</v>
          </cell>
          <cell r="F493">
            <v>0</v>
          </cell>
          <cell r="G493">
            <v>0</v>
          </cell>
          <cell r="H493">
            <v>0</v>
          </cell>
          <cell r="I493">
            <v>0</v>
          </cell>
          <cell r="J493">
            <v>0</v>
          </cell>
        </row>
        <row r="494">
          <cell r="B494" t="str">
            <v xml:space="preserve">      1230  central control room civil works</v>
          </cell>
        </row>
        <row r="495">
          <cell r="A495" t="str">
            <v>999991</v>
          </cell>
          <cell r="B495">
            <v>0</v>
          </cell>
          <cell r="C495">
            <v>99999</v>
          </cell>
          <cell r="D495" t="str">
            <v>unspecified</v>
          </cell>
          <cell r="E495">
            <v>0</v>
          </cell>
          <cell r="F495">
            <v>0</v>
          </cell>
          <cell r="G495">
            <v>0</v>
          </cell>
          <cell r="H495">
            <v>0</v>
          </cell>
          <cell r="I495">
            <v>0</v>
          </cell>
          <cell r="J495">
            <v>0</v>
          </cell>
        </row>
        <row r="496">
          <cell r="B496">
            <v>0</v>
          </cell>
          <cell r="D496" t="str">
            <v>Total of Electronic Control Room Civil Works</v>
          </cell>
          <cell r="E496">
            <v>0</v>
          </cell>
          <cell r="F496">
            <v>0</v>
          </cell>
          <cell r="G496">
            <v>0</v>
          </cell>
          <cell r="H496">
            <v>0</v>
          </cell>
          <cell r="I496">
            <v>0</v>
          </cell>
          <cell r="J496">
            <v>0</v>
          </cell>
        </row>
        <row r="497">
          <cell r="B497">
            <v>0</v>
          </cell>
          <cell r="D497" t="str">
            <v>Sub-total for Central Room Equipment</v>
          </cell>
          <cell r="E497">
            <v>0</v>
          </cell>
          <cell r="F497">
            <v>0</v>
          </cell>
          <cell r="G497">
            <v>0</v>
          </cell>
          <cell r="H497">
            <v>0</v>
          </cell>
          <cell r="I497">
            <v>0</v>
          </cell>
          <cell r="J497">
            <v>0</v>
          </cell>
        </row>
        <row r="498">
          <cell r="B498" t="str">
            <v>130  workshop equipment of the plants</v>
          </cell>
        </row>
        <row r="499">
          <cell r="B499" t="str">
            <v xml:space="preserve">      1310  workshop cranes &amp; mobile equipment</v>
          </cell>
        </row>
        <row r="500">
          <cell r="A500" t="str">
            <v>999992</v>
          </cell>
          <cell r="B500">
            <v>0</v>
          </cell>
          <cell r="C500">
            <v>99999</v>
          </cell>
          <cell r="D500" t="str">
            <v>unspecified</v>
          </cell>
          <cell r="E500">
            <v>0</v>
          </cell>
          <cell r="F500">
            <v>0</v>
          </cell>
          <cell r="G500">
            <v>0</v>
          </cell>
          <cell r="H500">
            <v>0</v>
          </cell>
          <cell r="I500">
            <v>0</v>
          </cell>
          <cell r="J500">
            <v>0</v>
          </cell>
        </row>
        <row r="501">
          <cell r="B501">
            <v>0</v>
          </cell>
          <cell r="D501" t="str">
            <v>Total of Workshop Cranes Room &amp; Mobile Equipment</v>
          </cell>
          <cell r="E501">
            <v>0</v>
          </cell>
          <cell r="F501">
            <v>0</v>
          </cell>
          <cell r="G501">
            <v>0</v>
          </cell>
          <cell r="H501">
            <v>0</v>
          </cell>
          <cell r="I501">
            <v>0</v>
          </cell>
          <cell r="J501">
            <v>0</v>
          </cell>
        </row>
        <row r="502">
          <cell r="B502" t="str">
            <v xml:space="preserve">      1320  workshop tools</v>
          </cell>
        </row>
        <row r="503">
          <cell r="A503">
            <v>13201</v>
          </cell>
          <cell r="B503">
            <v>0</v>
          </cell>
          <cell r="C503">
            <v>13201</v>
          </cell>
          <cell r="D503" t="str">
            <v>regular maintenance tools</v>
          </cell>
          <cell r="E503">
            <v>0</v>
          </cell>
          <cell r="F503">
            <v>0</v>
          </cell>
          <cell r="G503">
            <v>0</v>
          </cell>
          <cell r="H503">
            <v>0</v>
          </cell>
          <cell r="I503">
            <v>0</v>
          </cell>
          <cell r="J503">
            <v>0</v>
          </cell>
        </row>
        <row r="504">
          <cell r="A504">
            <v>13202</v>
          </cell>
          <cell r="B504">
            <v>0</v>
          </cell>
          <cell r="C504">
            <v>13202</v>
          </cell>
          <cell r="D504" t="str">
            <v>special tools</v>
          </cell>
          <cell r="E504">
            <v>0</v>
          </cell>
          <cell r="F504">
            <v>0</v>
          </cell>
          <cell r="G504">
            <v>0</v>
          </cell>
          <cell r="H504">
            <v>0</v>
          </cell>
          <cell r="I504">
            <v>0</v>
          </cell>
          <cell r="J504">
            <v>0</v>
          </cell>
        </row>
        <row r="505">
          <cell r="B505">
            <v>0</v>
          </cell>
          <cell r="D505" t="str">
            <v>Total of Workshop Tools</v>
          </cell>
          <cell r="E505">
            <v>0</v>
          </cell>
          <cell r="F505">
            <v>0</v>
          </cell>
          <cell r="G505">
            <v>0</v>
          </cell>
          <cell r="H505">
            <v>0</v>
          </cell>
          <cell r="I505">
            <v>0</v>
          </cell>
          <cell r="J505">
            <v>0</v>
          </cell>
        </row>
        <row r="506">
          <cell r="B506" t="str">
            <v xml:space="preserve">      1330  machining equipment</v>
          </cell>
        </row>
        <row r="507">
          <cell r="A507">
            <v>13301</v>
          </cell>
          <cell r="B507">
            <v>0</v>
          </cell>
          <cell r="C507">
            <v>13301</v>
          </cell>
          <cell r="D507" t="str">
            <v>turners</v>
          </cell>
          <cell r="E507">
            <v>0</v>
          </cell>
          <cell r="F507">
            <v>0</v>
          </cell>
          <cell r="G507">
            <v>0</v>
          </cell>
          <cell r="H507">
            <v>0</v>
          </cell>
          <cell r="I507">
            <v>0</v>
          </cell>
          <cell r="J507">
            <v>0</v>
          </cell>
        </row>
        <row r="508">
          <cell r="A508">
            <v>13302</v>
          </cell>
          <cell r="B508">
            <v>0</v>
          </cell>
          <cell r="C508">
            <v>13302</v>
          </cell>
          <cell r="D508" t="str">
            <v>fraisers</v>
          </cell>
          <cell r="E508">
            <v>0</v>
          </cell>
          <cell r="F508">
            <v>0</v>
          </cell>
          <cell r="G508">
            <v>0</v>
          </cell>
          <cell r="H508">
            <v>0</v>
          </cell>
          <cell r="I508">
            <v>0</v>
          </cell>
          <cell r="J508">
            <v>0</v>
          </cell>
        </row>
        <row r="509">
          <cell r="A509">
            <v>13303</v>
          </cell>
          <cell r="B509">
            <v>0</v>
          </cell>
          <cell r="C509">
            <v>13303</v>
          </cell>
          <cell r="D509" t="str">
            <v>laithes</v>
          </cell>
          <cell r="E509">
            <v>0</v>
          </cell>
          <cell r="F509">
            <v>0</v>
          </cell>
          <cell r="G509">
            <v>0</v>
          </cell>
          <cell r="H509">
            <v>0</v>
          </cell>
          <cell r="I509">
            <v>0</v>
          </cell>
          <cell r="J509">
            <v>0</v>
          </cell>
        </row>
        <row r="510">
          <cell r="A510">
            <v>13304</v>
          </cell>
          <cell r="B510">
            <v>0</v>
          </cell>
          <cell r="C510">
            <v>13304</v>
          </cell>
          <cell r="D510" t="str">
            <v>welding machines</v>
          </cell>
          <cell r="E510">
            <v>0</v>
          </cell>
          <cell r="F510">
            <v>0</v>
          </cell>
          <cell r="G510">
            <v>0</v>
          </cell>
          <cell r="H510">
            <v>0</v>
          </cell>
          <cell r="I510">
            <v>0</v>
          </cell>
          <cell r="J510">
            <v>0</v>
          </cell>
        </row>
        <row r="511">
          <cell r="A511">
            <v>13305</v>
          </cell>
          <cell r="B511">
            <v>0</v>
          </cell>
          <cell r="C511">
            <v>13305</v>
          </cell>
          <cell r="D511" t="str">
            <v>other workshop machines</v>
          </cell>
          <cell r="E511">
            <v>0</v>
          </cell>
          <cell r="F511">
            <v>0</v>
          </cell>
          <cell r="G511">
            <v>0</v>
          </cell>
          <cell r="H511">
            <v>0</v>
          </cell>
          <cell r="I511">
            <v>0</v>
          </cell>
          <cell r="J511">
            <v>0</v>
          </cell>
        </row>
        <row r="512">
          <cell r="B512">
            <v>0</v>
          </cell>
          <cell r="D512" t="str">
            <v>Total of Machining Equipment</v>
          </cell>
          <cell r="E512">
            <v>0</v>
          </cell>
          <cell r="F512">
            <v>0</v>
          </cell>
          <cell r="G512">
            <v>0</v>
          </cell>
          <cell r="H512">
            <v>0</v>
          </cell>
          <cell r="I512">
            <v>0</v>
          </cell>
          <cell r="J512">
            <v>0</v>
          </cell>
        </row>
        <row r="513">
          <cell r="B513" t="str">
            <v xml:space="preserve">      1340  workshop civil works</v>
          </cell>
        </row>
        <row r="514">
          <cell r="A514" t="str">
            <v>999993</v>
          </cell>
          <cell r="B514">
            <v>0</v>
          </cell>
          <cell r="C514">
            <v>99999</v>
          </cell>
          <cell r="D514" t="str">
            <v>unspecified</v>
          </cell>
          <cell r="E514">
            <v>0</v>
          </cell>
          <cell r="F514">
            <v>0</v>
          </cell>
          <cell r="G514">
            <v>0</v>
          </cell>
          <cell r="H514">
            <v>0</v>
          </cell>
          <cell r="I514">
            <v>0</v>
          </cell>
          <cell r="J514">
            <v>0</v>
          </cell>
        </row>
        <row r="515">
          <cell r="B515">
            <v>0</v>
          </cell>
          <cell r="D515" t="str">
            <v>Total of Workshop Civil Works</v>
          </cell>
          <cell r="E515">
            <v>0</v>
          </cell>
          <cell r="F515">
            <v>0</v>
          </cell>
          <cell r="G515">
            <v>0</v>
          </cell>
          <cell r="H515">
            <v>0</v>
          </cell>
          <cell r="I515">
            <v>0</v>
          </cell>
          <cell r="J515">
            <v>0</v>
          </cell>
        </row>
        <row r="516">
          <cell r="B516">
            <v>0</v>
          </cell>
          <cell r="D516" t="str">
            <v>Sub-total for Workshop Equipment of the Plants</v>
          </cell>
          <cell r="E516">
            <v>0</v>
          </cell>
          <cell r="F516">
            <v>0</v>
          </cell>
          <cell r="G516">
            <v>0</v>
          </cell>
          <cell r="H516">
            <v>0</v>
          </cell>
          <cell r="I516">
            <v>0</v>
          </cell>
          <cell r="J516">
            <v>0</v>
          </cell>
        </row>
        <row r="517">
          <cell r="B517" t="str">
            <v>140  air compressors plant</v>
          </cell>
        </row>
        <row r="518">
          <cell r="B518" t="str">
            <v xml:space="preserve">      1410  instrument air compressors</v>
          </cell>
        </row>
        <row r="519">
          <cell r="A519">
            <v>14101</v>
          </cell>
          <cell r="B519">
            <v>0</v>
          </cell>
          <cell r="C519">
            <v>14101</v>
          </cell>
          <cell r="D519" t="str">
            <v>air compressor tanks</v>
          </cell>
          <cell r="E519">
            <v>0</v>
          </cell>
          <cell r="F519">
            <v>0</v>
          </cell>
          <cell r="G519">
            <v>0</v>
          </cell>
          <cell r="H519">
            <v>0</v>
          </cell>
          <cell r="I519">
            <v>0</v>
          </cell>
          <cell r="J519">
            <v>0</v>
          </cell>
        </row>
        <row r="520">
          <cell r="A520">
            <v>14102</v>
          </cell>
          <cell r="B520">
            <v>0</v>
          </cell>
          <cell r="C520">
            <v>14102</v>
          </cell>
          <cell r="D520" t="str">
            <v>air compressors motors</v>
          </cell>
          <cell r="E520">
            <v>0</v>
          </cell>
          <cell r="F520">
            <v>0</v>
          </cell>
          <cell r="G520">
            <v>0</v>
          </cell>
          <cell r="H520">
            <v>0</v>
          </cell>
          <cell r="I520">
            <v>0</v>
          </cell>
          <cell r="J520">
            <v>0</v>
          </cell>
        </row>
        <row r="521">
          <cell r="B521">
            <v>0</v>
          </cell>
          <cell r="D521" t="str">
            <v>Total of Instrument Air Compressors</v>
          </cell>
          <cell r="E521">
            <v>0</v>
          </cell>
          <cell r="F521">
            <v>0</v>
          </cell>
          <cell r="G521">
            <v>0</v>
          </cell>
          <cell r="H521">
            <v>0</v>
          </cell>
          <cell r="I521">
            <v>0</v>
          </cell>
          <cell r="J521">
            <v>0</v>
          </cell>
        </row>
        <row r="522">
          <cell r="B522" t="str">
            <v xml:space="preserve">      1420  service air compressors</v>
          </cell>
        </row>
        <row r="523">
          <cell r="A523">
            <v>14201</v>
          </cell>
          <cell r="B523">
            <v>0</v>
          </cell>
          <cell r="C523">
            <v>14201</v>
          </cell>
          <cell r="D523" t="str">
            <v>air compressor tanks</v>
          </cell>
          <cell r="E523">
            <v>0</v>
          </cell>
          <cell r="F523">
            <v>0</v>
          </cell>
          <cell r="G523">
            <v>0</v>
          </cell>
          <cell r="H523">
            <v>0</v>
          </cell>
          <cell r="I523">
            <v>0</v>
          </cell>
          <cell r="J523">
            <v>0</v>
          </cell>
        </row>
        <row r="524">
          <cell r="A524">
            <v>14202</v>
          </cell>
          <cell r="B524">
            <v>0</v>
          </cell>
          <cell r="C524">
            <v>14202</v>
          </cell>
          <cell r="D524" t="str">
            <v>air compressors motors</v>
          </cell>
          <cell r="E524">
            <v>0</v>
          </cell>
          <cell r="F524">
            <v>0</v>
          </cell>
          <cell r="G524">
            <v>0</v>
          </cell>
          <cell r="H524">
            <v>0</v>
          </cell>
          <cell r="I524">
            <v>0</v>
          </cell>
          <cell r="J524">
            <v>0</v>
          </cell>
        </row>
        <row r="525">
          <cell r="B525">
            <v>0</v>
          </cell>
          <cell r="D525" t="str">
            <v>Total of Service Air Compressors</v>
          </cell>
          <cell r="E525">
            <v>0</v>
          </cell>
          <cell r="F525">
            <v>0</v>
          </cell>
          <cell r="G525">
            <v>0</v>
          </cell>
          <cell r="H525">
            <v>0</v>
          </cell>
          <cell r="I525">
            <v>0</v>
          </cell>
          <cell r="J525">
            <v>0</v>
          </cell>
        </row>
        <row r="526">
          <cell r="B526" t="str">
            <v xml:space="preserve">      1430  air dryers</v>
          </cell>
        </row>
        <row r="527">
          <cell r="A527" t="str">
            <v>999994</v>
          </cell>
          <cell r="B527">
            <v>0</v>
          </cell>
          <cell r="C527">
            <v>99999</v>
          </cell>
          <cell r="D527" t="str">
            <v>unspecified</v>
          </cell>
          <cell r="E527">
            <v>0</v>
          </cell>
          <cell r="F527">
            <v>0</v>
          </cell>
          <cell r="G527">
            <v>0</v>
          </cell>
          <cell r="H527">
            <v>0</v>
          </cell>
          <cell r="I527">
            <v>0</v>
          </cell>
          <cell r="J527">
            <v>0</v>
          </cell>
        </row>
        <row r="528">
          <cell r="B528">
            <v>0</v>
          </cell>
          <cell r="D528" t="str">
            <v>Total of Air Dryers</v>
          </cell>
          <cell r="E528">
            <v>0</v>
          </cell>
          <cell r="F528">
            <v>0</v>
          </cell>
          <cell r="G528">
            <v>0</v>
          </cell>
          <cell r="H528">
            <v>0</v>
          </cell>
          <cell r="I528">
            <v>0</v>
          </cell>
          <cell r="J528">
            <v>0</v>
          </cell>
        </row>
        <row r="529">
          <cell r="B529" t="str">
            <v xml:space="preserve">      1440  air compressors civil works</v>
          </cell>
        </row>
        <row r="530">
          <cell r="A530" t="str">
            <v>999995</v>
          </cell>
          <cell r="B530">
            <v>0</v>
          </cell>
          <cell r="C530">
            <v>99999</v>
          </cell>
          <cell r="D530" t="str">
            <v>unspecified</v>
          </cell>
          <cell r="E530">
            <v>0</v>
          </cell>
          <cell r="F530">
            <v>0</v>
          </cell>
          <cell r="G530">
            <v>0</v>
          </cell>
          <cell r="H530">
            <v>0</v>
          </cell>
          <cell r="I530">
            <v>0</v>
          </cell>
          <cell r="J530">
            <v>0</v>
          </cell>
        </row>
        <row r="531">
          <cell r="B531">
            <v>0</v>
          </cell>
          <cell r="D531" t="str">
            <v>Total of Air Compressors Civil Works</v>
          </cell>
          <cell r="E531">
            <v>0</v>
          </cell>
          <cell r="F531">
            <v>0</v>
          </cell>
          <cell r="G531">
            <v>0</v>
          </cell>
          <cell r="H531">
            <v>0</v>
          </cell>
          <cell r="I531">
            <v>0</v>
          </cell>
          <cell r="J531">
            <v>0</v>
          </cell>
        </row>
        <row r="532">
          <cell r="B532">
            <v>0</v>
          </cell>
          <cell r="D532" t="str">
            <v>Sub-total for Air Compressors Plant</v>
          </cell>
          <cell r="E532">
            <v>0</v>
          </cell>
          <cell r="F532">
            <v>0</v>
          </cell>
          <cell r="G532">
            <v>0</v>
          </cell>
          <cell r="H532">
            <v>0</v>
          </cell>
          <cell r="I532">
            <v>0</v>
          </cell>
          <cell r="J532">
            <v>0</v>
          </cell>
        </row>
        <row r="533">
          <cell r="B533" t="str">
            <v>150  battery room</v>
          </cell>
        </row>
        <row r="534">
          <cell r="B534" t="str">
            <v xml:space="preserve">      1510  battery cells</v>
          </cell>
        </row>
        <row r="535">
          <cell r="A535" t="str">
            <v>999996</v>
          </cell>
          <cell r="B535">
            <v>0</v>
          </cell>
          <cell r="C535">
            <v>99999</v>
          </cell>
          <cell r="D535" t="str">
            <v>unspecified</v>
          </cell>
          <cell r="E535">
            <v>0</v>
          </cell>
          <cell r="F535">
            <v>0</v>
          </cell>
          <cell r="G535">
            <v>0</v>
          </cell>
          <cell r="H535">
            <v>0</v>
          </cell>
          <cell r="I535">
            <v>0</v>
          </cell>
          <cell r="J535">
            <v>0</v>
          </cell>
        </row>
        <row r="536">
          <cell r="B536">
            <v>0</v>
          </cell>
          <cell r="D536" t="str">
            <v>Total of Battery Cells</v>
          </cell>
          <cell r="E536">
            <v>0</v>
          </cell>
          <cell r="F536">
            <v>0</v>
          </cell>
          <cell r="G536">
            <v>0</v>
          </cell>
          <cell r="H536">
            <v>0</v>
          </cell>
          <cell r="I536">
            <v>0</v>
          </cell>
          <cell r="J536">
            <v>0</v>
          </cell>
        </row>
        <row r="537">
          <cell r="B537" t="str">
            <v xml:space="preserve">      1520  battery chargers</v>
          </cell>
        </row>
        <row r="538">
          <cell r="A538" t="str">
            <v>999997</v>
          </cell>
          <cell r="B538">
            <v>0</v>
          </cell>
          <cell r="C538">
            <v>99999</v>
          </cell>
          <cell r="D538" t="str">
            <v>unspecified</v>
          </cell>
          <cell r="E538">
            <v>0</v>
          </cell>
          <cell r="F538">
            <v>0</v>
          </cell>
          <cell r="G538">
            <v>0</v>
          </cell>
          <cell r="H538">
            <v>0</v>
          </cell>
          <cell r="I538">
            <v>0</v>
          </cell>
          <cell r="J538">
            <v>0</v>
          </cell>
        </row>
        <row r="539">
          <cell r="B539">
            <v>0</v>
          </cell>
          <cell r="D539" t="str">
            <v>Total of Battery Chargers</v>
          </cell>
          <cell r="E539">
            <v>0</v>
          </cell>
          <cell r="F539">
            <v>0</v>
          </cell>
          <cell r="G539">
            <v>0</v>
          </cell>
          <cell r="H539">
            <v>0</v>
          </cell>
          <cell r="I539">
            <v>0</v>
          </cell>
          <cell r="J539">
            <v>0</v>
          </cell>
        </row>
        <row r="540">
          <cell r="B540" t="str">
            <v xml:space="preserve">      1530  battery room civil works</v>
          </cell>
        </row>
        <row r="541">
          <cell r="A541" t="str">
            <v>999998</v>
          </cell>
          <cell r="B541">
            <v>0</v>
          </cell>
          <cell r="C541">
            <v>99999</v>
          </cell>
          <cell r="D541" t="str">
            <v>unspecified</v>
          </cell>
          <cell r="E541">
            <v>0</v>
          </cell>
          <cell r="F541">
            <v>0</v>
          </cell>
          <cell r="G541">
            <v>0</v>
          </cell>
          <cell r="H541">
            <v>0</v>
          </cell>
          <cell r="I541">
            <v>0</v>
          </cell>
          <cell r="J541">
            <v>0</v>
          </cell>
        </row>
        <row r="542">
          <cell r="B542">
            <v>0</v>
          </cell>
          <cell r="D542" t="str">
            <v>Total of Battery Room Civil Works</v>
          </cell>
          <cell r="E542">
            <v>0</v>
          </cell>
          <cell r="F542">
            <v>0</v>
          </cell>
          <cell r="G542">
            <v>0</v>
          </cell>
          <cell r="H542">
            <v>0</v>
          </cell>
          <cell r="I542">
            <v>0</v>
          </cell>
          <cell r="J542">
            <v>0</v>
          </cell>
        </row>
        <row r="543">
          <cell r="B543">
            <v>0</v>
          </cell>
          <cell r="D543" t="str">
            <v>Sub-total for Battery Room</v>
          </cell>
          <cell r="E543">
            <v>0</v>
          </cell>
          <cell r="F543">
            <v>0</v>
          </cell>
          <cell r="G543">
            <v>0</v>
          </cell>
          <cell r="H543">
            <v>0</v>
          </cell>
          <cell r="I543">
            <v>0</v>
          </cell>
          <cell r="J543">
            <v>0</v>
          </cell>
        </row>
        <row r="544">
          <cell r="B544" t="str">
            <v>160  distillers</v>
          </cell>
        </row>
        <row r="545">
          <cell r="B545" t="str">
            <v xml:space="preserve">      1610  reverse osmosis distillers</v>
          </cell>
        </row>
        <row r="546">
          <cell r="A546">
            <v>16101</v>
          </cell>
          <cell r="B546">
            <v>0</v>
          </cell>
          <cell r="C546">
            <v>16101</v>
          </cell>
          <cell r="D546" t="str">
            <v>membranes</v>
          </cell>
          <cell r="E546">
            <v>0</v>
          </cell>
          <cell r="F546">
            <v>0</v>
          </cell>
          <cell r="G546">
            <v>0</v>
          </cell>
          <cell r="H546">
            <v>0</v>
          </cell>
          <cell r="I546">
            <v>0</v>
          </cell>
          <cell r="J546">
            <v>0</v>
          </cell>
        </row>
        <row r="547">
          <cell r="A547">
            <v>16102</v>
          </cell>
          <cell r="B547">
            <v>0</v>
          </cell>
          <cell r="C547">
            <v>16102</v>
          </cell>
          <cell r="D547" t="str">
            <v>high pressure pump</v>
          </cell>
          <cell r="E547">
            <v>0</v>
          </cell>
          <cell r="F547">
            <v>0</v>
          </cell>
          <cell r="G547">
            <v>0</v>
          </cell>
          <cell r="H547">
            <v>0</v>
          </cell>
          <cell r="I547">
            <v>0</v>
          </cell>
          <cell r="J547">
            <v>0</v>
          </cell>
        </row>
        <row r="548">
          <cell r="A548">
            <v>16103</v>
          </cell>
          <cell r="B548">
            <v>0</v>
          </cell>
          <cell r="C548">
            <v>16103</v>
          </cell>
          <cell r="D548" t="str">
            <v>outfall system</v>
          </cell>
          <cell r="E548">
            <v>0</v>
          </cell>
          <cell r="F548">
            <v>0</v>
          </cell>
          <cell r="G548">
            <v>0</v>
          </cell>
          <cell r="H548">
            <v>0</v>
          </cell>
          <cell r="I548">
            <v>0</v>
          </cell>
          <cell r="J548">
            <v>0</v>
          </cell>
        </row>
        <row r="549">
          <cell r="A549">
            <v>16104</v>
          </cell>
          <cell r="B549">
            <v>0</v>
          </cell>
          <cell r="C549">
            <v>16104</v>
          </cell>
          <cell r="D549" t="str">
            <v>distiller civil work</v>
          </cell>
          <cell r="E549">
            <v>0</v>
          </cell>
          <cell r="F549">
            <v>0</v>
          </cell>
          <cell r="G549">
            <v>0</v>
          </cell>
          <cell r="H549">
            <v>0</v>
          </cell>
          <cell r="I549">
            <v>0</v>
          </cell>
          <cell r="J549">
            <v>0</v>
          </cell>
        </row>
        <row r="550">
          <cell r="B550">
            <v>0</v>
          </cell>
          <cell r="D550" t="str">
            <v>Total of Reverse Osmosis Distillers</v>
          </cell>
          <cell r="E550">
            <v>0</v>
          </cell>
          <cell r="F550">
            <v>0</v>
          </cell>
          <cell r="G550">
            <v>0</v>
          </cell>
          <cell r="H550">
            <v>0</v>
          </cell>
          <cell r="I550">
            <v>0</v>
          </cell>
          <cell r="J550">
            <v>0</v>
          </cell>
        </row>
        <row r="551">
          <cell r="B551" t="str">
            <v xml:space="preserve">      1620  multi-effect distillers</v>
          </cell>
        </row>
        <row r="552">
          <cell r="A552">
            <v>16201</v>
          </cell>
          <cell r="B552">
            <v>0</v>
          </cell>
          <cell r="C552">
            <v>16201</v>
          </cell>
          <cell r="D552" t="str">
            <v>brine heater</v>
          </cell>
          <cell r="E552">
            <v>0</v>
          </cell>
          <cell r="F552">
            <v>0</v>
          </cell>
          <cell r="G552">
            <v>0</v>
          </cell>
          <cell r="H552">
            <v>0</v>
          </cell>
          <cell r="I552">
            <v>0</v>
          </cell>
          <cell r="J552">
            <v>0</v>
          </cell>
        </row>
        <row r="553">
          <cell r="A553">
            <v>16202</v>
          </cell>
          <cell r="B553">
            <v>0</v>
          </cell>
          <cell r="C553">
            <v>16202</v>
          </cell>
          <cell r="D553" t="str">
            <v>distiller tubes</v>
          </cell>
          <cell r="E553">
            <v>0</v>
          </cell>
          <cell r="F553">
            <v>0</v>
          </cell>
          <cell r="G553">
            <v>0</v>
          </cell>
          <cell r="H553">
            <v>0</v>
          </cell>
          <cell r="I553">
            <v>0</v>
          </cell>
          <cell r="J553">
            <v>0</v>
          </cell>
        </row>
        <row r="554">
          <cell r="A554">
            <v>16203</v>
          </cell>
          <cell r="B554">
            <v>0</v>
          </cell>
          <cell r="C554">
            <v>16203</v>
          </cell>
          <cell r="D554" t="str">
            <v>brine recirculation pump</v>
          </cell>
          <cell r="E554">
            <v>0</v>
          </cell>
          <cell r="F554">
            <v>0</v>
          </cell>
          <cell r="G554">
            <v>0</v>
          </cell>
          <cell r="H554">
            <v>0</v>
          </cell>
          <cell r="I554">
            <v>0</v>
          </cell>
          <cell r="J554">
            <v>0</v>
          </cell>
        </row>
        <row r="555">
          <cell r="A555">
            <v>16204</v>
          </cell>
          <cell r="B555">
            <v>0</v>
          </cell>
          <cell r="C555">
            <v>16204</v>
          </cell>
          <cell r="D555" t="str">
            <v>outfall system</v>
          </cell>
          <cell r="E555">
            <v>0</v>
          </cell>
          <cell r="F555">
            <v>0</v>
          </cell>
          <cell r="G555">
            <v>0</v>
          </cell>
          <cell r="H555">
            <v>0</v>
          </cell>
          <cell r="I555">
            <v>0</v>
          </cell>
          <cell r="J555">
            <v>0</v>
          </cell>
        </row>
        <row r="556">
          <cell r="A556">
            <v>16205</v>
          </cell>
          <cell r="B556">
            <v>0</v>
          </cell>
          <cell r="C556">
            <v>16205</v>
          </cell>
          <cell r="D556" t="str">
            <v>distiller civil work</v>
          </cell>
          <cell r="E556">
            <v>0</v>
          </cell>
          <cell r="F556">
            <v>0</v>
          </cell>
          <cell r="G556">
            <v>0</v>
          </cell>
          <cell r="H556">
            <v>0</v>
          </cell>
          <cell r="I556">
            <v>0</v>
          </cell>
          <cell r="J556">
            <v>0</v>
          </cell>
        </row>
        <row r="557">
          <cell r="B557">
            <v>0</v>
          </cell>
          <cell r="D557" t="str">
            <v>Total of Multi-Effect Distillers</v>
          </cell>
          <cell r="E557">
            <v>0</v>
          </cell>
          <cell r="F557">
            <v>0</v>
          </cell>
          <cell r="G557">
            <v>0</v>
          </cell>
          <cell r="H557">
            <v>0</v>
          </cell>
          <cell r="I557">
            <v>0</v>
          </cell>
          <cell r="J557">
            <v>0</v>
          </cell>
        </row>
        <row r="558">
          <cell r="B558" t="str">
            <v xml:space="preserve">      1630  multi-stage flash unit distillers</v>
          </cell>
        </row>
        <row r="559">
          <cell r="A559">
            <v>16301</v>
          </cell>
          <cell r="B559">
            <v>0</v>
          </cell>
          <cell r="C559">
            <v>16301</v>
          </cell>
          <cell r="D559" t="str">
            <v>brine heater</v>
          </cell>
          <cell r="E559">
            <v>0</v>
          </cell>
          <cell r="F559">
            <v>0</v>
          </cell>
          <cell r="G559">
            <v>0</v>
          </cell>
          <cell r="H559">
            <v>0</v>
          </cell>
          <cell r="I559">
            <v>0</v>
          </cell>
          <cell r="J559">
            <v>0</v>
          </cell>
        </row>
        <row r="560">
          <cell r="A560">
            <v>16302</v>
          </cell>
          <cell r="B560">
            <v>0</v>
          </cell>
          <cell r="C560">
            <v>16302</v>
          </cell>
          <cell r="D560" t="str">
            <v>distiller tubes</v>
          </cell>
          <cell r="E560">
            <v>0</v>
          </cell>
          <cell r="F560">
            <v>0</v>
          </cell>
          <cell r="G560">
            <v>0</v>
          </cell>
          <cell r="H560">
            <v>0</v>
          </cell>
          <cell r="I560">
            <v>0</v>
          </cell>
          <cell r="J560">
            <v>0</v>
          </cell>
        </row>
        <row r="561">
          <cell r="A561">
            <v>16303</v>
          </cell>
          <cell r="B561">
            <v>0</v>
          </cell>
          <cell r="C561">
            <v>16303</v>
          </cell>
          <cell r="D561" t="str">
            <v>brine recirculation pump</v>
          </cell>
          <cell r="E561">
            <v>0</v>
          </cell>
          <cell r="F561">
            <v>0</v>
          </cell>
          <cell r="G561">
            <v>0</v>
          </cell>
          <cell r="H561">
            <v>0</v>
          </cell>
          <cell r="I561">
            <v>0</v>
          </cell>
          <cell r="J561">
            <v>0</v>
          </cell>
        </row>
        <row r="562">
          <cell r="A562">
            <v>16304</v>
          </cell>
          <cell r="B562">
            <v>0</v>
          </cell>
          <cell r="C562">
            <v>16304</v>
          </cell>
          <cell r="D562" t="str">
            <v>outfall system</v>
          </cell>
          <cell r="E562">
            <v>0</v>
          </cell>
          <cell r="F562">
            <v>0</v>
          </cell>
          <cell r="G562">
            <v>0</v>
          </cell>
          <cell r="H562">
            <v>0</v>
          </cell>
          <cell r="I562">
            <v>0</v>
          </cell>
          <cell r="J562">
            <v>0</v>
          </cell>
        </row>
        <row r="563">
          <cell r="A563">
            <v>16305</v>
          </cell>
          <cell r="B563">
            <v>0</v>
          </cell>
          <cell r="C563">
            <v>16305</v>
          </cell>
          <cell r="D563" t="str">
            <v>distiller civil work</v>
          </cell>
          <cell r="E563">
            <v>0</v>
          </cell>
          <cell r="F563">
            <v>0</v>
          </cell>
          <cell r="G563">
            <v>0</v>
          </cell>
          <cell r="H563">
            <v>0</v>
          </cell>
          <cell r="I563">
            <v>0</v>
          </cell>
          <cell r="J563">
            <v>0</v>
          </cell>
        </row>
        <row r="564">
          <cell r="B564">
            <v>0</v>
          </cell>
          <cell r="D564" t="str">
            <v>Total of Multi-Stage Flash Unit Distillers</v>
          </cell>
          <cell r="E564">
            <v>0</v>
          </cell>
          <cell r="F564">
            <v>0</v>
          </cell>
          <cell r="G564">
            <v>0</v>
          </cell>
          <cell r="H564">
            <v>0</v>
          </cell>
          <cell r="I564">
            <v>0</v>
          </cell>
          <cell r="J564">
            <v>0</v>
          </cell>
        </row>
        <row r="565">
          <cell r="B565" t="str">
            <v xml:space="preserve">      1640  vapour compression distillers</v>
          </cell>
        </row>
        <row r="566">
          <cell r="A566">
            <v>16401</v>
          </cell>
          <cell r="B566">
            <v>0</v>
          </cell>
          <cell r="C566">
            <v>16401</v>
          </cell>
          <cell r="D566" t="str">
            <v>brine heater</v>
          </cell>
          <cell r="E566">
            <v>0</v>
          </cell>
          <cell r="F566">
            <v>0</v>
          </cell>
          <cell r="G566">
            <v>0</v>
          </cell>
          <cell r="H566">
            <v>0</v>
          </cell>
          <cell r="I566">
            <v>0</v>
          </cell>
          <cell r="J566">
            <v>0</v>
          </cell>
        </row>
        <row r="567">
          <cell r="A567">
            <v>16402</v>
          </cell>
          <cell r="B567">
            <v>0</v>
          </cell>
          <cell r="C567">
            <v>16402</v>
          </cell>
          <cell r="D567" t="str">
            <v>distiller tubes</v>
          </cell>
          <cell r="E567">
            <v>0</v>
          </cell>
          <cell r="F567">
            <v>0</v>
          </cell>
          <cell r="G567">
            <v>0</v>
          </cell>
          <cell r="H567">
            <v>0</v>
          </cell>
          <cell r="I567">
            <v>0</v>
          </cell>
          <cell r="J567">
            <v>0</v>
          </cell>
        </row>
        <row r="568">
          <cell r="A568">
            <v>16403</v>
          </cell>
          <cell r="B568">
            <v>0</v>
          </cell>
          <cell r="C568">
            <v>16403</v>
          </cell>
          <cell r="D568" t="str">
            <v>brine recirculation pump</v>
          </cell>
          <cell r="E568">
            <v>0</v>
          </cell>
          <cell r="F568">
            <v>0</v>
          </cell>
          <cell r="G568">
            <v>0</v>
          </cell>
          <cell r="H568">
            <v>0</v>
          </cell>
          <cell r="I568">
            <v>0</v>
          </cell>
          <cell r="J568">
            <v>0</v>
          </cell>
        </row>
        <row r="569">
          <cell r="A569">
            <v>16404</v>
          </cell>
          <cell r="B569">
            <v>0</v>
          </cell>
          <cell r="C569">
            <v>16404</v>
          </cell>
          <cell r="D569" t="str">
            <v>outfall system</v>
          </cell>
          <cell r="E569">
            <v>0</v>
          </cell>
          <cell r="F569">
            <v>0</v>
          </cell>
          <cell r="G569">
            <v>0</v>
          </cell>
          <cell r="H569">
            <v>0</v>
          </cell>
          <cell r="I569">
            <v>0</v>
          </cell>
          <cell r="J569">
            <v>0</v>
          </cell>
        </row>
        <row r="570">
          <cell r="A570">
            <v>16405</v>
          </cell>
          <cell r="B570">
            <v>0</v>
          </cell>
          <cell r="C570">
            <v>16405</v>
          </cell>
          <cell r="D570" t="str">
            <v>distiller civil work</v>
          </cell>
          <cell r="E570">
            <v>0</v>
          </cell>
          <cell r="F570">
            <v>0</v>
          </cell>
          <cell r="G570">
            <v>0</v>
          </cell>
          <cell r="H570">
            <v>0</v>
          </cell>
          <cell r="I570">
            <v>0</v>
          </cell>
          <cell r="J570">
            <v>0</v>
          </cell>
        </row>
        <row r="571">
          <cell r="B571">
            <v>0</v>
          </cell>
          <cell r="D571" t="str">
            <v>Total of Vapour Compression Distillers</v>
          </cell>
          <cell r="E571">
            <v>0</v>
          </cell>
          <cell r="F571">
            <v>0</v>
          </cell>
          <cell r="G571">
            <v>0</v>
          </cell>
          <cell r="H571">
            <v>0</v>
          </cell>
          <cell r="I571">
            <v>0</v>
          </cell>
          <cell r="J571">
            <v>0</v>
          </cell>
        </row>
        <row r="572">
          <cell r="B572">
            <v>0</v>
          </cell>
          <cell r="D572" t="str">
            <v>Sub-total for Distillers</v>
          </cell>
          <cell r="E572">
            <v>0</v>
          </cell>
          <cell r="F572">
            <v>0</v>
          </cell>
          <cell r="G572">
            <v>0</v>
          </cell>
          <cell r="H572">
            <v>0</v>
          </cell>
          <cell r="I572">
            <v>0</v>
          </cell>
          <cell r="J572">
            <v>0</v>
          </cell>
        </row>
        <row r="573">
          <cell r="B573" t="str">
            <v>170  sea water pumping station</v>
          </cell>
        </row>
        <row r="574">
          <cell r="B574" t="str">
            <v xml:space="preserve">      1710  sea water trash rack</v>
          </cell>
        </row>
        <row r="575">
          <cell r="A575">
            <v>17101</v>
          </cell>
          <cell r="B575">
            <v>0</v>
          </cell>
          <cell r="C575">
            <v>17101</v>
          </cell>
          <cell r="D575" t="str">
            <v>sea water trash rack</v>
          </cell>
          <cell r="E575">
            <v>0</v>
          </cell>
          <cell r="F575">
            <v>0</v>
          </cell>
          <cell r="G575">
            <v>0</v>
          </cell>
          <cell r="H575">
            <v>0</v>
          </cell>
          <cell r="I575">
            <v>0</v>
          </cell>
          <cell r="J575">
            <v>0</v>
          </cell>
        </row>
        <row r="576">
          <cell r="B576">
            <v>0</v>
          </cell>
          <cell r="D576" t="str">
            <v>Total of Sea Water Trash Rack</v>
          </cell>
          <cell r="E576">
            <v>0</v>
          </cell>
          <cell r="F576">
            <v>0</v>
          </cell>
          <cell r="G576">
            <v>0</v>
          </cell>
          <cell r="H576">
            <v>0</v>
          </cell>
          <cell r="I576">
            <v>0</v>
          </cell>
          <cell r="J576">
            <v>0</v>
          </cell>
        </row>
        <row r="577">
          <cell r="B577" t="str">
            <v xml:space="preserve">      1720  sea water intake pool</v>
          </cell>
        </row>
        <row r="578">
          <cell r="A578">
            <v>17201</v>
          </cell>
          <cell r="B578">
            <v>0</v>
          </cell>
          <cell r="C578">
            <v>17201</v>
          </cell>
          <cell r="D578" t="str">
            <v>sea water intake pool</v>
          </cell>
          <cell r="E578">
            <v>0</v>
          </cell>
          <cell r="F578">
            <v>0</v>
          </cell>
          <cell r="G578">
            <v>0</v>
          </cell>
          <cell r="H578">
            <v>0</v>
          </cell>
          <cell r="I578">
            <v>0</v>
          </cell>
          <cell r="J578">
            <v>0</v>
          </cell>
        </row>
        <row r="579">
          <cell r="B579">
            <v>0</v>
          </cell>
          <cell r="D579" t="str">
            <v>Total of Sea Water Intake Pool</v>
          </cell>
          <cell r="E579">
            <v>0</v>
          </cell>
          <cell r="F579">
            <v>0</v>
          </cell>
          <cell r="G579">
            <v>0</v>
          </cell>
          <cell r="H579">
            <v>0</v>
          </cell>
          <cell r="I579">
            <v>0</v>
          </cell>
          <cell r="J579">
            <v>0</v>
          </cell>
        </row>
        <row r="580">
          <cell r="B580" t="str">
            <v xml:space="preserve">      1730  sea water intake pumps &amp; motors</v>
          </cell>
        </row>
        <row r="581">
          <cell r="A581">
            <v>17301</v>
          </cell>
          <cell r="B581">
            <v>0</v>
          </cell>
          <cell r="C581">
            <v>17301</v>
          </cell>
          <cell r="D581" t="str">
            <v>sea water supply pump</v>
          </cell>
          <cell r="E581">
            <v>0</v>
          </cell>
          <cell r="F581">
            <v>0</v>
          </cell>
          <cell r="G581">
            <v>0</v>
          </cell>
          <cell r="H581">
            <v>0</v>
          </cell>
          <cell r="I581">
            <v>0</v>
          </cell>
        </row>
        <row r="582">
          <cell r="A582">
            <v>17302</v>
          </cell>
          <cell r="B582">
            <v>0</v>
          </cell>
          <cell r="C582">
            <v>17302</v>
          </cell>
          <cell r="D582" t="str">
            <v>sea water cooling pump</v>
          </cell>
          <cell r="E582">
            <v>0</v>
          </cell>
          <cell r="F582">
            <v>0</v>
          </cell>
          <cell r="G582">
            <v>0</v>
          </cell>
          <cell r="H582">
            <v>0</v>
          </cell>
          <cell r="I582">
            <v>0</v>
          </cell>
          <cell r="J582">
            <v>0</v>
          </cell>
        </row>
        <row r="583">
          <cell r="A583">
            <v>17303</v>
          </cell>
          <cell r="B583">
            <v>0</v>
          </cell>
          <cell r="C583">
            <v>17303</v>
          </cell>
          <cell r="D583" t="str">
            <v>sea water auxiliary</v>
          </cell>
          <cell r="E583">
            <v>0</v>
          </cell>
          <cell r="F583">
            <v>0</v>
          </cell>
          <cell r="G583">
            <v>0</v>
          </cell>
          <cell r="H583">
            <v>0</v>
          </cell>
          <cell r="I583">
            <v>0</v>
          </cell>
          <cell r="J583">
            <v>0</v>
          </cell>
        </row>
        <row r="584">
          <cell r="B584">
            <v>0</v>
          </cell>
          <cell r="D584" t="str">
            <v>Total of Sea Water Intake Pumps &amp; Motors</v>
          </cell>
          <cell r="E584">
            <v>0</v>
          </cell>
          <cell r="F584">
            <v>0</v>
          </cell>
          <cell r="G584">
            <v>0</v>
          </cell>
          <cell r="H584">
            <v>0</v>
          </cell>
          <cell r="I584">
            <v>0</v>
          </cell>
          <cell r="J584">
            <v>0</v>
          </cell>
        </row>
        <row r="585">
          <cell r="B585" t="str">
            <v xml:space="preserve">      1740  sea water chlorination plant</v>
          </cell>
        </row>
        <row r="586">
          <cell r="A586">
            <v>17401</v>
          </cell>
          <cell r="B586">
            <v>0</v>
          </cell>
          <cell r="C586">
            <v>17401</v>
          </cell>
          <cell r="D586" t="str">
            <v>hypochlorite generating cells</v>
          </cell>
          <cell r="E586">
            <v>0</v>
          </cell>
          <cell r="F586">
            <v>0</v>
          </cell>
          <cell r="G586">
            <v>0</v>
          </cell>
          <cell r="H586">
            <v>0</v>
          </cell>
          <cell r="I586">
            <v>0</v>
          </cell>
          <cell r="J586">
            <v>0</v>
          </cell>
        </row>
        <row r="587">
          <cell r="A587">
            <v>17402</v>
          </cell>
          <cell r="B587">
            <v>0</v>
          </cell>
          <cell r="C587">
            <v>17402</v>
          </cell>
          <cell r="D587" t="str">
            <v>auxiliaries for the hypochlorite plant</v>
          </cell>
          <cell r="E587">
            <v>0</v>
          </cell>
          <cell r="F587">
            <v>0</v>
          </cell>
          <cell r="G587">
            <v>0</v>
          </cell>
          <cell r="H587">
            <v>0</v>
          </cell>
          <cell r="I587">
            <v>0</v>
          </cell>
          <cell r="J587">
            <v>0</v>
          </cell>
        </row>
        <row r="588">
          <cell r="B588">
            <v>0</v>
          </cell>
          <cell r="D588" t="str">
            <v>Total of Sea Water Chlorination Plant</v>
          </cell>
          <cell r="E588">
            <v>0</v>
          </cell>
          <cell r="F588">
            <v>0</v>
          </cell>
          <cell r="G588">
            <v>0</v>
          </cell>
          <cell r="H588">
            <v>0</v>
          </cell>
          <cell r="I588">
            <v>0</v>
          </cell>
          <cell r="J588">
            <v>0</v>
          </cell>
        </row>
        <row r="589">
          <cell r="B589" t="str">
            <v xml:space="preserve">      1750  sea water band screan</v>
          </cell>
        </row>
        <row r="590">
          <cell r="A590">
            <v>17501</v>
          </cell>
          <cell r="B590">
            <v>0</v>
          </cell>
          <cell r="C590">
            <v>17501</v>
          </cell>
          <cell r="D590" t="str">
            <v>sea water band screan</v>
          </cell>
          <cell r="E590">
            <v>0</v>
          </cell>
          <cell r="F590">
            <v>0</v>
          </cell>
          <cell r="G590">
            <v>0</v>
          </cell>
          <cell r="H590">
            <v>0</v>
          </cell>
          <cell r="I590">
            <v>0</v>
          </cell>
          <cell r="J590">
            <v>0</v>
          </cell>
        </row>
        <row r="591">
          <cell r="B591">
            <v>0</v>
          </cell>
          <cell r="D591" t="str">
            <v>Total of Sea Water band Screan</v>
          </cell>
          <cell r="E591">
            <v>0</v>
          </cell>
          <cell r="F591">
            <v>0</v>
          </cell>
          <cell r="G591">
            <v>0</v>
          </cell>
          <cell r="H591">
            <v>0</v>
          </cell>
          <cell r="I591">
            <v>0</v>
          </cell>
          <cell r="J591">
            <v>0</v>
          </cell>
        </row>
        <row r="592">
          <cell r="B592" t="str">
            <v xml:space="preserve">      1760  sea water pumping chamber</v>
          </cell>
        </row>
        <row r="593">
          <cell r="A593">
            <v>17601</v>
          </cell>
          <cell r="B593">
            <v>0</v>
          </cell>
          <cell r="C593">
            <v>17601</v>
          </cell>
          <cell r="D593" t="str">
            <v>sea water pumping chamber</v>
          </cell>
          <cell r="E593">
            <v>0</v>
          </cell>
          <cell r="F593">
            <v>0</v>
          </cell>
          <cell r="G593">
            <v>0</v>
          </cell>
          <cell r="H593">
            <v>0</v>
          </cell>
          <cell r="I593">
            <v>0</v>
          </cell>
          <cell r="J593">
            <v>0</v>
          </cell>
        </row>
        <row r="594">
          <cell r="B594">
            <v>0</v>
          </cell>
          <cell r="D594" t="str">
            <v>Total of Sea Water Pumping Chamber</v>
          </cell>
          <cell r="E594">
            <v>0</v>
          </cell>
          <cell r="F594">
            <v>0</v>
          </cell>
          <cell r="G594">
            <v>0</v>
          </cell>
          <cell r="H594">
            <v>0</v>
          </cell>
          <cell r="I594">
            <v>0</v>
          </cell>
          <cell r="J594">
            <v>0</v>
          </cell>
        </row>
        <row r="595">
          <cell r="B595" t="str">
            <v xml:space="preserve">      1770  bubble barrier &amp; oil warning system</v>
          </cell>
        </row>
        <row r="596">
          <cell r="A596">
            <v>17701</v>
          </cell>
          <cell r="B596">
            <v>0</v>
          </cell>
          <cell r="C596">
            <v>17701</v>
          </cell>
          <cell r="D596" t="str">
            <v>bubble barrier &amp; oil warning system</v>
          </cell>
          <cell r="E596">
            <v>0</v>
          </cell>
          <cell r="F596">
            <v>0</v>
          </cell>
          <cell r="G596">
            <v>0</v>
          </cell>
          <cell r="H596">
            <v>0</v>
          </cell>
          <cell r="I596">
            <v>0</v>
          </cell>
          <cell r="J596">
            <v>0</v>
          </cell>
        </row>
        <row r="597">
          <cell r="B597">
            <v>0</v>
          </cell>
          <cell r="D597" t="str">
            <v>Total of Bubble Barrier &amp; Oil Warning System</v>
          </cell>
          <cell r="E597">
            <v>0</v>
          </cell>
          <cell r="F597">
            <v>0</v>
          </cell>
          <cell r="G597">
            <v>0</v>
          </cell>
          <cell r="H597">
            <v>0</v>
          </cell>
          <cell r="I597">
            <v>0</v>
          </cell>
          <cell r="J597">
            <v>0</v>
          </cell>
        </row>
        <row r="598">
          <cell r="B598" t="str">
            <v xml:space="preserve">      1780  sea water pump civil work</v>
          </cell>
        </row>
        <row r="599">
          <cell r="A599">
            <v>17801</v>
          </cell>
          <cell r="B599">
            <v>0</v>
          </cell>
          <cell r="C599">
            <v>17801</v>
          </cell>
          <cell r="D599" t="str">
            <v>sea water pump civil work</v>
          </cell>
          <cell r="E599">
            <v>0</v>
          </cell>
          <cell r="F599">
            <v>0</v>
          </cell>
          <cell r="G599">
            <v>0</v>
          </cell>
          <cell r="H599">
            <v>0</v>
          </cell>
          <cell r="I599">
            <v>0</v>
          </cell>
          <cell r="J599">
            <v>0</v>
          </cell>
        </row>
        <row r="600">
          <cell r="B600">
            <v>0</v>
          </cell>
          <cell r="D600" t="str">
            <v>Total of Sea Water Pump Civil Work</v>
          </cell>
          <cell r="E600">
            <v>0</v>
          </cell>
          <cell r="F600">
            <v>0</v>
          </cell>
          <cell r="G600">
            <v>0</v>
          </cell>
          <cell r="H600">
            <v>0</v>
          </cell>
          <cell r="I600">
            <v>0</v>
          </cell>
          <cell r="J600">
            <v>0</v>
          </cell>
        </row>
        <row r="601">
          <cell r="B601">
            <v>0</v>
          </cell>
          <cell r="D601" t="str">
            <v>Sub-total for Sea Water Pumping Station</v>
          </cell>
          <cell r="E601">
            <v>0</v>
          </cell>
          <cell r="F601">
            <v>0</v>
          </cell>
          <cell r="G601">
            <v>0</v>
          </cell>
          <cell r="H601">
            <v>0</v>
          </cell>
          <cell r="I601">
            <v>0</v>
          </cell>
          <cell r="J601">
            <v>0</v>
          </cell>
        </row>
        <row r="602">
          <cell r="B602" t="str">
            <v>180  water treatment system</v>
          </cell>
        </row>
        <row r="603">
          <cell r="B603" t="str">
            <v xml:space="preserve">      1810  deminiralization system</v>
          </cell>
        </row>
        <row r="604">
          <cell r="A604">
            <v>18101</v>
          </cell>
          <cell r="B604">
            <v>0</v>
          </cell>
          <cell r="C604">
            <v>18101</v>
          </cell>
          <cell r="D604" t="str">
            <v>ion exchangers cells</v>
          </cell>
          <cell r="E604">
            <v>0</v>
          </cell>
          <cell r="F604">
            <v>0</v>
          </cell>
          <cell r="G604">
            <v>0</v>
          </cell>
          <cell r="H604">
            <v>0</v>
          </cell>
          <cell r="I604">
            <v>0</v>
          </cell>
          <cell r="J604">
            <v>0</v>
          </cell>
        </row>
        <row r="605">
          <cell r="A605">
            <v>18102</v>
          </cell>
          <cell r="B605">
            <v>0</v>
          </cell>
          <cell r="C605">
            <v>18102</v>
          </cell>
          <cell r="D605" t="str">
            <v>kation exchangers cells</v>
          </cell>
          <cell r="E605">
            <v>0</v>
          </cell>
          <cell r="F605">
            <v>0</v>
          </cell>
          <cell r="G605">
            <v>0</v>
          </cell>
          <cell r="H605">
            <v>0</v>
          </cell>
          <cell r="I605">
            <v>0</v>
          </cell>
          <cell r="J605">
            <v>0</v>
          </cell>
        </row>
        <row r="606">
          <cell r="A606">
            <v>18103</v>
          </cell>
          <cell r="B606">
            <v>0</v>
          </cell>
          <cell r="C606">
            <v>18103</v>
          </cell>
          <cell r="D606" t="str">
            <v>balanced tanks</v>
          </cell>
          <cell r="E606">
            <v>0</v>
          </cell>
          <cell r="F606">
            <v>0</v>
          </cell>
          <cell r="G606">
            <v>0</v>
          </cell>
          <cell r="H606">
            <v>0</v>
          </cell>
          <cell r="I606">
            <v>0</v>
          </cell>
          <cell r="J606">
            <v>0</v>
          </cell>
        </row>
        <row r="607">
          <cell r="A607">
            <v>18104</v>
          </cell>
          <cell r="B607">
            <v>0</v>
          </cell>
          <cell r="C607">
            <v>18104</v>
          </cell>
          <cell r="D607" t="str">
            <v>pumps</v>
          </cell>
          <cell r="E607">
            <v>0</v>
          </cell>
          <cell r="F607">
            <v>0</v>
          </cell>
          <cell r="G607">
            <v>0</v>
          </cell>
          <cell r="H607">
            <v>0</v>
          </cell>
          <cell r="I607">
            <v>0</v>
          </cell>
          <cell r="J607">
            <v>0</v>
          </cell>
        </row>
        <row r="608">
          <cell r="B608">
            <v>0</v>
          </cell>
          <cell r="D608" t="str">
            <v>Total of Deminiralization System</v>
          </cell>
          <cell r="E608">
            <v>0</v>
          </cell>
          <cell r="F608">
            <v>0</v>
          </cell>
          <cell r="G608">
            <v>0</v>
          </cell>
          <cell r="H608">
            <v>0</v>
          </cell>
          <cell r="I608">
            <v>0</v>
          </cell>
          <cell r="J608">
            <v>0</v>
          </cell>
        </row>
        <row r="609">
          <cell r="B609" t="str">
            <v xml:space="preserve">      1820  reminiralization  &amp; Co2 System</v>
          </cell>
        </row>
        <row r="610">
          <cell r="A610">
            <v>18201</v>
          </cell>
          <cell r="B610">
            <v>0</v>
          </cell>
          <cell r="C610">
            <v>18201</v>
          </cell>
          <cell r="D610" t="str">
            <v xml:space="preserve">Co2 generation </v>
          </cell>
          <cell r="E610">
            <v>0</v>
          </cell>
          <cell r="F610">
            <v>0</v>
          </cell>
          <cell r="G610">
            <v>0</v>
          </cell>
          <cell r="H610">
            <v>0</v>
          </cell>
          <cell r="I610">
            <v>0</v>
          </cell>
          <cell r="J610">
            <v>0</v>
          </cell>
        </row>
        <row r="611">
          <cell r="A611">
            <v>18202</v>
          </cell>
          <cell r="B611">
            <v>0</v>
          </cell>
          <cell r="C611">
            <v>18202</v>
          </cell>
          <cell r="D611" t="str">
            <v>lime filters</v>
          </cell>
          <cell r="E611">
            <v>0</v>
          </cell>
          <cell r="F611">
            <v>0</v>
          </cell>
          <cell r="G611">
            <v>0</v>
          </cell>
          <cell r="H611">
            <v>0</v>
          </cell>
          <cell r="I611">
            <v>0</v>
          </cell>
          <cell r="J611">
            <v>0</v>
          </cell>
        </row>
        <row r="612">
          <cell r="A612">
            <v>18203</v>
          </cell>
          <cell r="B612">
            <v>0</v>
          </cell>
          <cell r="C612">
            <v>18203</v>
          </cell>
          <cell r="D612" t="str">
            <v>sea water blending plant</v>
          </cell>
          <cell r="E612">
            <v>0</v>
          </cell>
          <cell r="F612">
            <v>0</v>
          </cell>
          <cell r="G612">
            <v>0</v>
          </cell>
          <cell r="H612">
            <v>0</v>
          </cell>
          <cell r="I612">
            <v>0</v>
          </cell>
          <cell r="J612">
            <v>0</v>
          </cell>
        </row>
        <row r="613">
          <cell r="B613">
            <v>0</v>
          </cell>
          <cell r="D613" t="str">
            <v>Total of Reminiralization &amp; Co2 System</v>
          </cell>
          <cell r="E613">
            <v>0</v>
          </cell>
          <cell r="F613">
            <v>0</v>
          </cell>
          <cell r="G613">
            <v>0</v>
          </cell>
          <cell r="H613">
            <v>0</v>
          </cell>
          <cell r="I613">
            <v>0</v>
          </cell>
          <cell r="J613">
            <v>0</v>
          </cell>
        </row>
        <row r="614">
          <cell r="B614" t="str">
            <v xml:space="preserve">      1830  water treatment civil work</v>
          </cell>
        </row>
        <row r="615">
          <cell r="A615">
            <v>18301</v>
          </cell>
          <cell r="B615">
            <v>0</v>
          </cell>
          <cell r="C615">
            <v>18301</v>
          </cell>
          <cell r="D615" t="str">
            <v>water treatment civil work</v>
          </cell>
          <cell r="E615">
            <v>0</v>
          </cell>
          <cell r="F615">
            <v>0</v>
          </cell>
          <cell r="G615">
            <v>0</v>
          </cell>
          <cell r="H615">
            <v>0</v>
          </cell>
          <cell r="I615">
            <v>0</v>
          </cell>
          <cell r="J615">
            <v>0</v>
          </cell>
        </row>
        <row r="616">
          <cell r="B616">
            <v>0</v>
          </cell>
          <cell r="D616" t="str">
            <v>Total of Water Treatment Civil Work</v>
          </cell>
          <cell r="E616">
            <v>0</v>
          </cell>
          <cell r="F616">
            <v>0</v>
          </cell>
          <cell r="G616">
            <v>0</v>
          </cell>
          <cell r="H616">
            <v>0</v>
          </cell>
          <cell r="I616">
            <v>0</v>
          </cell>
          <cell r="J616">
            <v>0</v>
          </cell>
        </row>
        <row r="617">
          <cell r="B617">
            <v>0</v>
          </cell>
          <cell r="D617" t="str">
            <v>Sub-total for Water Treatment System</v>
          </cell>
          <cell r="E617">
            <v>0</v>
          </cell>
          <cell r="F617">
            <v>0</v>
          </cell>
          <cell r="G617">
            <v>0</v>
          </cell>
          <cell r="H617">
            <v>0</v>
          </cell>
          <cell r="I617">
            <v>0</v>
          </cell>
          <cell r="J617">
            <v>0</v>
          </cell>
        </row>
        <row r="618">
          <cell r="B618" t="str">
            <v>185  fuel oil &amp; natural gas system</v>
          </cell>
        </row>
        <row r="619">
          <cell r="B619" t="str">
            <v xml:space="preserve">      1851  Crude oil system</v>
          </cell>
        </row>
        <row r="620">
          <cell r="A620">
            <v>18511</v>
          </cell>
          <cell r="B620">
            <v>0</v>
          </cell>
          <cell r="C620">
            <v>18511</v>
          </cell>
          <cell r="D620" t="str">
            <v>crude oil storage tanks</v>
          </cell>
          <cell r="E620">
            <v>0</v>
          </cell>
          <cell r="F620">
            <v>0</v>
          </cell>
          <cell r="G620">
            <v>0</v>
          </cell>
          <cell r="H620">
            <v>0</v>
          </cell>
          <cell r="I620">
            <v>0</v>
          </cell>
          <cell r="J620">
            <v>0</v>
          </cell>
        </row>
        <row r="621">
          <cell r="A621">
            <v>18512</v>
          </cell>
          <cell r="B621">
            <v>0</v>
          </cell>
          <cell r="C621">
            <v>18512</v>
          </cell>
          <cell r="D621" t="str">
            <v>crude oil meters</v>
          </cell>
          <cell r="E621">
            <v>0</v>
          </cell>
          <cell r="F621">
            <v>0</v>
          </cell>
          <cell r="G621">
            <v>0</v>
          </cell>
          <cell r="H621">
            <v>0</v>
          </cell>
          <cell r="I621">
            <v>0</v>
          </cell>
          <cell r="J621">
            <v>0</v>
          </cell>
        </row>
        <row r="622">
          <cell r="A622">
            <v>18513</v>
          </cell>
          <cell r="B622">
            <v>0</v>
          </cell>
          <cell r="C622">
            <v>18513</v>
          </cell>
          <cell r="D622" t="str">
            <v>crude oil pipes &amp; valves</v>
          </cell>
          <cell r="E622">
            <v>0</v>
          </cell>
          <cell r="F622">
            <v>0</v>
          </cell>
          <cell r="G622">
            <v>0</v>
          </cell>
          <cell r="H622">
            <v>0</v>
          </cell>
          <cell r="I622">
            <v>0</v>
          </cell>
          <cell r="J622">
            <v>0</v>
          </cell>
        </row>
        <row r="623">
          <cell r="A623">
            <v>18514</v>
          </cell>
          <cell r="B623">
            <v>0</v>
          </cell>
          <cell r="C623">
            <v>18514</v>
          </cell>
          <cell r="D623" t="str">
            <v>crude oil auxiliary</v>
          </cell>
          <cell r="E623">
            <v>0</v>
          </cell>
          <cell r="F623">
            <v>0</v>
          </cell>
          <cell r="G623">
            <v>0</v>
          </cell>
          <cell r="H623">
            <v>0</v>
          </cell>
          <cell r="I623">
            <v>0</v>
          </cell>
          <cell r="J623">
            <v>0</v>
          </cell>
        </row>
        <row r="624">
          <cell r="B624">
            <v>0</v>
          </cell>
          <cell r="D624" t="str">
            <v>Total of Crude Oil System</v>
          </cell>
          <cell r="E624">
            <v>0</v>
          </cell>
          <cell r="F624">
            <v>0</v>
          </cell>
          <cell r="G624">
            <v>0</v>
          </cell>
          <cell r="H624">
            <v>0</v>
          </cell>
          <cell r="I624">
            <v>0</v>
          </cell>
          <cell r="J624">
            <v>0</v>
          </cell>
        </row>
        <row r="625">
          <cell r="B625" t="str">
            <v xml:space="preserve">      1852  diesel system</v>
          </cell>
        </row>
        <row r="626">
          <cell r="A626">
            <v>18521</v>
          </cell>
          <cell r="B626">
            <v>0</v>
          </cell>
          <cell r="C626">
            <v>18521</v>
          </cell>
          <cell r="D626" t="str">
            <v>diesel storage tanks</v>
          </cell>
          <cell r="E626">
            <v>0</v>
          </cell>
          <cell r="F626">
            <v>0</v>
          </cell>
          <cell r="G626">
            <v>0</v>
          </cell>
          <cell r="H626">
            <v>0</v>
          </cell>
          <cell r="I626">
            <v>0</v>
          </cell>
          <cell r="J626">
            <v>0</v>
          </cell>
        </row>
        <row r="627">
          <cell r="A627">
            <v>18522</v>
          </cell>
          <cell r="B627">
            <v>0</v>
          </cell>
          <cell r="C627">
            <v>18522</v>
          </cell>
          <cell r="D627" t="str">
            <v>diesel  meters</v>
          </cell>
          <cell r="E627">
            <v>0</v>
          </cell>
          <cell r="F627">
            <v>0</v>
          </cell>
          <cell r="G627">
            <v>0</v>
          </cell>
          <cell r="H627">
            <v>0</v>
          </cell>
          <cell r="I627">
            <v>0</v>
          </cell>
          <cell r="J627">
            <v>0</v>
          </cell>
        </row>
        <row r="628">
          <cell r="A628">
            <v>18523</v>
          </cell>
          <cell r="B628">
            <v>0</v>
          </cell>
          <cell r="C628">
            <v>18523</v>
          </cell>
          <cell r="D628" t="str">
            <v>diesel pipes &amp; valves</v>
          </cell>
          <cell r="E628">
            <v>0</v>
          </cell>
          <cell r="F628">
            <v>0</v>
          </cell>
          <cell r="G628">
            <v>0</v>
          </cell>
          <cell r="H628">
            <v>0</v>
          </cell>
          <cell r="I628">
            <v>0</v>
          </cell>
          <cell r="J628">
            <v>0</v>
          </cell>
        </row>
        <row r="629">
          <cell r="A629">
            <v>18524</v>
          </cell>
          <cell r="B629">
            <v>0</v>
          </cell>
          <cell r="C629">
            <v>18524</v>
          </cell>
          <cell r="D629" t="str">
            <v>diesel auxiliary</v>
          </cell>
          <cell r="E629">
            <v>0</v>
          </cell>
          <cell r="F629">
            <v>0</v>
          </cell>
          <cell r="G629">
            <v>0</v>
          </cell>
          <cell r="H629">
            <v>0</v>
          </cell>
          <cell r="I629">
            <v>0</v>
          </cell>
          <cell r="J629">
            <v>0</v>
          </cell>
        </row>
        <row r="630">
          <cell r="B630">
            <v>0</v>
          </cell>
          <cell r="D630" t="str">
            <v>Total of Diesel System</v>
          </cell>
          <cell r="E630">
            <v>0</v>
          </cell>
          <cell r="F630">
            <v>0</v>
          </cell>
          <cell r="G630">
            <v>0</v>
          </cell>
          <cell r="H630">
            <v>0</v>
          </cell>
          <cell r="I630">
            <v>0</v>
          </cell>
          <cell r="J630">
            <v>0</v>
          </cell>
        </row>
        <row r="631">
          <cell r="B631" t="str">
            <v xml:space="preserve">      1853  natural gas system</v>
          </cell>
        </row>
        <row r="632">
          <cell r="A632">
            <v>18531</v>
          </cell>
          <cell r="B632">
            <v>0</v>
          </cell>
          <cell r="C632">
            <v>18531</v>
          </cell>
          <cell r="D632" t="str">
            <v>natural gas reducing station for high pressure system</v>
          </cell>
          <cell r="E632">
            <v>0</v>
          </cell>
          <cell r="F632">
            <v>0</v>
          </cell>
          <cell r="G632">
            <v>0</v>
          </cell>
          <cell r="H632">
            <v>0</v>
          </cell>
          <cell r="I632">
            <v>0</v>
          </cell>
          <cell r="J632">
            <v>0</v>
          </cell>
        </row>
        <row r="633">
          <cell r="A633">
            <v>18532</v>
          </cell>
          <cell r="B633">
            <v>0</v>
          </cell>
          <cell r="C633">
            <v>18532</v>
          </cell>
          <cell r="D633" t="str">
            <v>meters for natural gas high pressure station</v>
          </cell>
          <cell r="E633">
            <v>0</v>
          </cell>
          <cell r="F633">
            <v>0</v>
          </cell>
          <cell r="G633">
            <v>0</v>
          </cell>
          <cell r="H633">
            <v>0</v>
          </cell>
          <cell r="I633">
            <v>0</v>
          </cell>
          <cell r="J633">
            <v>0</v>
          </cell>
        </row>
        <row r="634">
          <cell r="A634">
            <v>18533</v>
          </cell>
          <cell r="B634">
            <v>0</v>
          </cell>
          <cell r="C634">
            <v>18533</v>
          </cell>
          <cell r="D634" t="str">
            <v>natural gas heaters</v>
          </cell>
          <cell r="E634">
            <v>0</v>
          </cell>
          <cell r="F634">
            <v>0</v>
          </cell>
          <cell r="G634">
            <v>0</v>
          </cell>
          <cell r="H634">
            <v>0</v>
          </cell>
          <cell r="I634">
            <v>0</v>
          </cell>
          <cell r="J634">
            <v>0</v>
          </cell>
        </row>
        <row r="635">
          <cell r="A635">
            <v>18534</v>
          </cell>
          <cell r="B635">
            <v>0</v>
          </cell>
          <cell r="C635">
            <v>18534</v>
          </cell>
          <cell r="D635" t="str">
            <v>natural gas reducing station for low pressure system</v>
          </cell>
          <cell r="E635">
            <v>0</v>
          </cell>
          <cell r="F635">
            <v>0</v>
          </cell>
          <cell r="G635">
            <v>0</v>
          </cell>
          <cell r="H635">
            <v>0</v>
          </cell>
          <cell r="I635">
            <v>0</v>
          </cell>
          <cell r="J635">
            <v>0</v>
          </cell>
        </row>
        <row r="636">
          <cell r="A636">
            <v>18535</v>
          </cell>
          <cell r="B636">
            <v>0</v>
          </cell>
          <cell r="C636">
            <v>18535</v>
          </cell>
          <cell r="D636" t="str">
            <v>meters for natural gas low pressure station</v>
          </cell>
          <cell r="E636">
            <v>0</v>
          </cell>
          <cell r="F636">
            <v>0</v>
          </cell>
          <cell r="G636">
            <v>0</v>
          </cell>
          <cell r="H636">
            <v>0</v>
          </cell>
          <cell r="I636">
            <v>0</v>
          </cell>
          <cell r="J636">
            <v>0</v>
          </cell>
        </row>
        <row r="637">
          <cell r="A637">
            <v>18536</v>
          </cell>
          <cell r="B637">
            <v>0</v>
          </cell>
          <cell r="C637">
            <v>18536</v>
          </cell>
          <cell r="D637" t="str">
            <v>natural gas system auxiliary</v>
          </cell>
          <cell r="E637">
            <v>0</v>
          </cell>
          <cell r="F637">
            <v>0</v>
          </cell>
          <cell r="G637">
            <v>0</v>
          </cell>
          <cell r="H637">
            <v>0</v>
          </cell>
          <cell r="I637">
            <v>0</v>
          </cell>
          <cell r="J637">
            <v>0</v>
          </cell>
        </row>
        <row r="638">
          <cell r="A638">
            <v>18537</v>
          </cell>
          <cell r="B638">
            <v>0</v>
          </cell>
          <cell r="C638">
            <v>18537</v>
          </cell>
          <cell r="D638" t="str">
            <v xml:space="preserve">heating system for natural gas </v>
          </cell>
          <cell r="E638">
            <v>0</v>
          </cell>
          <cell r="F638">
            <v>0</v>
          </cell>
          <cell r="G638">
            <v>0</v>
          </cell>
          <cell r="H638">
            <v>0</v>
          </cell>
          <cell r="I638">
            <v>0</v>
          </cell>
          <cell r="J638">
            <v>0</v>
          </cell>
        </row>
        <row r="639">
          <cell r="B639">
            <v>0</v>
          </cell>
          <cell r="D639" t="str">
            <v>Total of Natural Gas System</v>
          </cell>
          <cell r="E639">
            <v>0</v>
          </cell>
          <cell r="F639">
            <v>0</v>
          </cell>
          <cell r="G639">
            <v>0</v>
          </cell>
          <cell r="H639">
            <v>0</v>
          </cell>
          <cell r="I639">
            <v>0</v>
          </cell>
          <cell r="J639">
            <v>0</v>
          </cell>
        </row>
        <row r="640">
          <cell r="B640">
            <v>0</v>
          </cell>
          <cell r="D640" t="str">
            <v>Sub-total for Fuel Oil &amp; Natural Gas System</v>
          </cell>
          <cell r="E640">
            <v>0</v>
          </cell>
          <cell r="F640">
            <v>0</v>
          </cell>
          <cell r="G640">
            <v>0</v>
          </cell>
          <cell r="H640">
            <v>0</v>
          </cell>
          <cell r="I640">
            <v>0</v>
          </cell>
          <cell r="J640">
            <v>0</v>
          </cell>
        </row>
        <row r="641">
          <cell r="B641" t="str">
            <v>186  Electrical System</v>
          </cell>
        </row>
        <row r="642">
          <cell r="B642" t="str">
            <v xml:space="preserve">      1861  transfomers</v>
          </cell>
        </row>
        <row r="643">
          <cell r="A643">
            <v>18611</v>
          </cell>
          <cell r="B643">
            <v>0</v>
          </cell>
          <cell r="C643">
            <v>18611</v>
          </cell>
          <cell r="D643" t="str">
            <v>high voltage trasformers</v>
          </cell>
          <cell r="E643">
            <v>0</v>
          </cell>
          <cell r="F643">
            <v>0</v>
          </cell>
          <cell r="G643">
            <v>0</v>
          </cell>
          <cell r="H643">
            <v>0</v>
          </cell>
          <cell r="I643">
            <v>0</v>
          </cell>
          <cell r="J643">
            <v>0</v>
          </cell>
        </row>
        <row r="644">
          <cell r="A644">
            <v>18612</v>
          </cell>
          <cell r="B644">
            <v>0</v>
          </cell>
          <cell r="C644">
            <v>18612</v>
          </cell>
          <cell r="D644" t="str">
            <v>low voltage transformers</v>
          </cell>
          <cell r="E644">
            <v>0</v>
          </cell>
          <cell r="F644">
            <v>0</v>
          </cell>
          <cell r="G644">
            <v>0</v>
          </cell>
          <cell r="H644">
            <v>0</v>
          </cell>
          <cell r="I644">
            <v>0</v>
          </cell>
          <cell r="J644">
            <v>0</v>
          </cell>
        </row>
        <row r="645">
          <cell r="B645">
            <v>0</v>
          </cell>
          <cell r="D645" t="str">
            <v>Total of Transfomers</v>
          </cell>
          <cell r="E645">
            <v>0</v>
          </cell>
          <cell r="F645">
            <v>0</v>
          </cell>
          <cell r="G645">
            <v>0</v>
          </cell>
          <cell r="H645">
            <v>0</v>
          </cell>
          <cell r="I645">
            <v>0</v>
          </cell>
          <cell r="J645">
            <v>0</v>
          </cell>
        </row>
        <row r="646">
          <cell r="B646" t="str">
            <v xml:space="preserve">      1862  switchgear</v>
          </cell>
        </row>
        <row r="647">
          <cell r="A647">
            <v>18621</v>
          </cell>
          <cell r="B647">
            <v>0</v>
          </cell>
          <cell r="C647">
            <v>18621</v>
          </cell>
          <cell r="D647" t="str">
            <v>breakers</v>
          </cell>
          <cell r="E647">
            <v>0</v>
          </cell>
          <cell r="F647">
            <v>0</v>
          </cell>
          <cell r="G647">
            <v>0</v>
          </cell>
          <cell r="H647">
            <v>0</v>
          </cell>
          <cell r="I647">
            <v>0</v>
          </cell>
          <cell r="J647">
            <v>0</v>
          </cell>
        </row>
        <row r="648">
          <cell r="A648">
            <v>18622</v>
          </cell>
          <cell r="B648">
            <v>0</v>
          </cell>
          <cell r="C648">
            <v>18622</v>
          </cell>
          <cell r="D648" t="str">
            <v>SF6</v>
          </cell>
          <cell r="E648">
            <v>0</v>
          </cell>
          <cell r="F648">
            <v>0</v>
          </cell>
          <cell r="G648">
            <v>0</v>
          </cell>
          <cell r="H648">
            <v>0</v>
          </cell>
          <cell r="I648">
            <v>0</v>
          </cell>
          <cell r="J648">
            <v>0</v>
          </cell>
        </row>
        <row r="649">
          <cell r="B649">
            <v>0</v>
          </cell>
          <cell r="D649" t="str">
            <v>Total of Switchgear</v>
          </cell>
          <cell r="E649">
            <v>0</v>
          </cell>
          <cell r="F649">
            <v>0</v>
          </cell>
          <cell r="G649">
            <v>0</v>
          </cell>
          <cell r="H649">
            <v>0</v>
          </cell>
          <cell r="I649">
            <v>0</v>
          </cell>
          <cell r="J649">
            <v>0</v>
          </cell>
        </row>
        <row r="650">
          <cell r="B650" t="str">
            <v xml:space="preserve">      1863  electrical protection</v>
          </cell>
        </row>
        <row r="651">
          <cell r="A651" t="str">
            <v>999999</v>
          </cell>
          <cell r="B651">
            <v>0</v>
          </cell>
          <cell r="C651">
            <v>99999</v>
          </cell>
          <cell r="D651" t="str">
            <v>unspecified</v>
          </cell>
          <cell r="E651">
            <v>0</v>
          </cell>
          <cell r="F651">
            <v>0</v>
          </cell>
          <cell r="G651">
            <v>0</v>
          </cell>
          <cell r="H651">
            <v>0</v>
          </cell>
          <cell r="I651">
            <v>0</v>
          </cell>
          <cell r="J651">
            <v>0</v>
          </cell>
        </row>
        <row r="652">
          <cell r="B652">
            <v>0</v>
          </cell>
          <cell r="D652" t="str">
            <v>Total of Electrical Protection</v>
          </cell>
          <cell r="E652">
            <v>0</v>
          </cell>
          <cell r="F652">
            <v>0</v>
          </cell>
          <cell r="G652">
            <v>0</v>
          </cell>
          <cell r="H652">
            <v>0</v>
          </cell>
          <cell r="I652">
            <v>0</v>
          </cell>
          <cell r="J652">
            <v>0</v>
          </cell>
        </row>
        <row r="653">
          <cell r="B653">
            <v>0</v>
          </cell>
          <cell r="D653" t="str">
            <v>Sub-total for Electrical System</v>
          </cell>
          <cell r="E653">
            <v>0</v>
          </cell>
          <cell r="F653">
            <v>0</v>
          </cell>
          <cell r="G653">
            <v>0</v>
          </cell>
          <cell r="H653">
            <v>0</v>
          </cell>
          <cell r="I653">
            <v>0</v>
          </cell>
          <cell r="J653">
            <v>0</v>
          </cell>
        </row>
        <row r="654">
          <cell r="B654" t="str">
            <v>187  diesel generator</v>
          </cell>
        </row>
        <row r="655">
          <cell r="B655" t="str">
            <v xml:space="preserve">      1871  black start diesel generator</v>
          </cell>
        </row>
        <row r="656">
          <cell r="A656" t="str">
            <v>9999910</v>
          </cell>
          <cell r="B656">
            <v>0</v>
          </cell>
          <cell r="C656">
            <v>99999</v>
          </cell>
          <cell r="D656" t="str">
            <v>unspecified</v>
          </cell>
          <cell r="E656">
            <v>0</v>
          </cell>
          <cell r="F656">
            <v>0</v>
          </cell>
          <cell r="G656">
            <v>0</v>
          </cell>
          <cell r="H656">
            <v>0</v>
          </cell>
          <cell r="I656">
            <v>0</v>
          </cell>
          <cell r="J656">
            <v>0</v>
          </cell>
        </row>
        <row r="657">
          <cell r="B657">
            <v>0</v>
          </cell>
          <cell r="D657" t="str">
            <v>Total of Black Start Diesel Generator</v>
          </cell>
          <cell r="E657">
            <v>0</v>
          </cell>
          <cell r="F657">
            <v>0</v>
          </cell>
          <cell r="G657">
            <v>0</v>
          </cell>
          <cell r="H657">
            <v>0</v>
          </cell>
          <cell r="I657">
            <v>0</v>
          </cell>
          <cell r="J657">
            <v>0</v>
          </cell>
        </row>
        <row r="658">
          <cell r="B658" t="str">
            <v xml:space="preserve">      1872  emergency diesel generator</v>
          </cell>
        </row>
        <row r="659">
          <cell r="A659" t="str">
            <v>9999911</v>
          </cell>
          <cell r="B659">
            <v>0</v>
          </cell>
          <cell r="C659">
            <v>99999</v>
          </cell>
          <cell r="D659" t="str">
            <v>unspecified</v>
          </cell>
          <cell r="E659">
            <v>0</v>
          </cell>
          <cell r="F659">
            <v>0</v>
          </cell>
          <cell r="G659">
            <v>0</v>
          </cell>
          <cell r="H659">
            <v>0</v>
          </cell>
          <cell r="I659">
            <v>0</v>
          </cell>
          <cell r="J659">
            <v>0</v>
          </cell>
        </row>
        <row r="660">
          <cell r="B660">
            <v>0</v>
          </cell>
          <cell r="D660" t="str">
            <v>Total of Emergency Diesel Generator</v>
          </cell>
          <cell r="E660">
            <v>0</v>
          </cell>
          <cell r="F660">
            <v>0</v>
          </cell>
          <cell r="G660">
            <v>0</v>
          </cell>
          <cell r="H660">
            <v>0</v>
          </cell>
          <cell r="I660">
            <v>0</v>
          </cell>
          <cell r="J660">
            <v>0</v>
          </cell>
        </row>
        <row r="661">
          <cell r="B661" t="str">
            <v xml:space="preserve">      1873  diesel generator civil works</v>
          </cell>
        </row>
        <row r="662">
          <cell r="A662" t="str">
            <v>9999912</v>
          </cell>
          <cell r="B662">
            <v>0</v>
          </cell>
          <cell r="C662">
            <v>99999</v>
          </cell>
          <cell r="D662" t="str">
            <v>unspecified</v>
          </cell>
          <cell r="E662">
            <v>0</v>
          </cell>
          <cell r="F662">
            <v>0</v>
          </cell>
          <cell r="G662">
            <v>0</v>
          </cell>
          <cell r="H662">
            <v>0</v>
          </cell>
          <cell r="I662">
            <v>0</v>
          </cell>
          <cell r="J662">
            <v>0</v>
          </cell>
        </row>
        <row r="663">
          <cell r="B663">
            <v>0</v>
          </cell>
          <cell r="D663" t="str">
            <v>Total of Diesel Generator Civil Works</v>
          </cell>
          <cell r="E663">
            <v>0</v>
          </cell>
          <cell r="F663">
            <v>0</v>
          </cell>
          <cell r="G663">
            <v>0</v>
          </cell>
          <cell r="H663">
            <v>0</v>
          </cell>
          <cell r="I663">
            <v>0</v>
          </cell>
          <cell r="J663">
            <v>0</v>
          </cell>
        </row>
        <row r="664">
          <cell r="B664">
            <v>0</v>
          </cell>
          <cell r="D664" t="str">
            <v>Sub-total for Diesel Generator</v>
          </cell>
          <cell r="E664">
            <v>0</v>
          </cell>
          <cell r="F664">
            <v>0</v>
          </cell>
          <cell r="G664">
            <v>0</v>
          </cell>
          <cell r="H664">
            <v>0</v>
          </cell>
          <cell r="I664">
            <v>0</v>
          </cell>
          <cell r="J664">
            <v>0</v>
          </cell>
        </row>
        <row r="665">
          <cell r="B665" t="str">
            <v>188  fire fighting system</v>
          </cell>
        </row>
        <row r="666">
          <cell r="B666" t="str">
            <v xml:space="preserve">      1881  Co2 system</v>
          </cell>
        </row>
        <row r="667">
          <cell r="A667">
            <v>18811</v>
          </cell>
          <cell r="B667">
            <v>0</v>
          </cell>
          <cell r="C667">
            <v>18811</v>
          </cell>
          <cell r="D667" t="str">
            <v xml:space="preserve">Co2 cylenders </v>
          </cell>
          <cell r="E667">
            <v>0</v>
          </cell>
          <cell r="F667">
            <v>0</v>
          </cell>
          <cell r="G667">
            <v>0</v>
          </cell>
          <cell r="H667">
            <v>0</v>
          </cell>
          <cell r="I667">
            <v>0</v>
          </cell>
          <cell r="J667">
            <v>0</v>
          </cell>
        </row>
        <row r="668">
          <cell r="A668">
            <v>18812</v>
          </cell>
          <cell r="B668">
            <v>0</v>
          </cell>
          <cell r="C668">
            <v>18812</v>
          </cell>
          <cell r="D668" t="str">
            <v>Detectors</v>
          </cell>
          <cell r="E668">
            <v>0</v>
          </cell>
          <cell r="F668">
            <v>0</v>
          </cell>
          <cell r="G668">
            <v>0</v>
          </cell>
          <cell r="H668">
            <v>0</v>
          </cell>
          <cell r="I668">
            <v>0</v>
          </cell>
          <cell r="J668">
            <v>0</v>
          </cell>
        </row>
        <row r="669">
          <cell r="A669">
            <v>18813</v>
          </cell>
          <cell r="B669">
            <v>0</v>
          </cell>
          <cell r="C669">
            <v>18813</v>
          </cell>
          <cell r="D669" t="str">
            <v>auxiliaries for Co2 System</v>
          </cell>
          <cell r="E669">
            <v>0</v>
          </cell>
          <cell r="F669">
            <v>0</v>
          </cell>
          <cell r="G669">
            <v>0</v>
          </cell>
          <cell r="H669">
            <v>0</v>
          </cell>
          <cell r="I669">
            <v>0</v>
          </cell>
          <cell r="J669">
            <v>0</v>
          </cell>
        </row>
        <row r="670">
          <cell r="B670">
            <v>0</v>
          </cell>
          <cell r="D670" t="str">
            <v>Total of Co2 System</v>
          </cell>
          <cell r="E670">
            <v>0</v>
          </cell>
          <cell r="F670">
            <v>0</v>
          </cell>
          <cell r="G670">
            <v>0</v>
          </cell>
          <cell r="H670">
            <v>0</v>
          </cell>
          <cell r="I670">
            <v>0</v>
          </cell>
          <cell r="J670">
            <v>0</v>
          </cell>
        </row>
        <row r="671">
          <cell r="B671" t="str">
            <v xml:space="preserve">      1882  water sprinkler system</v>
          </cell>
        </row>
        <row r="672">
          <cell r="A672">
            <v>18821</v>
          </cell>
          <cell r="B672">
            <v>0</v>
          </cell>
          <cell r="C672">
            <v>18821</v>
          </cell>
          <cell r="D672" t="str">
            <v xml:space="preserve">diesel &amp; jockey pumps </v>
          </cell>
          <cell r="E672">
            <v>0</v>
          </cell>
          <cell r="F672">
            <v>0</v>
          </cell>
          <cell r="G672">
            <v>0</v>
          </cell>
          <cell r="H672">
            <v>0</v>
          </cell>
          <cell r="I672">
            <v>0</v>
          </cell>
          <cell r="J672">
            <v>0</v>
          </cell>
        </row>
        <row r="673">
          <cell r="A673">
            <v>18822</v>
          </cell>
          <cell r="B673">
            <v>0</v>
          </cell>
          <cell r="C673">
            <v>18822</v>
          </cell>
          <cell r="D673" t="str">
            <v>foam &amp; water storage tanks</v>
          </cell>
          <cell r="E673">
            <v>0</v>
          </cell>
          <cell r="F673">
            <v>0</v>
          </cell>
          <cell r="G673">
            <v>0</v>
          </cell>
          <cell r="H673">
            <v>0</v>
          </cell>
          <cell r="I673">
            <v>0</v>
          </cell>
          <cell r="J673">
            <v>0</v>
          </cell>
        </row>
        <row r="674">
          <cell r="B674">
            <v>0</v>
          </cell>
          <cell r="D674" t="str">
            <v>Total of Water Sprinkler System</v>
          </cell>
          <cell r="E674">
            <v>0</v>
          </cell>
          <cell r="F674">
            <v>0</v>
          </cell>
          <cell r="G674">
            <v>0</v>
          </cell>
          <cell r="H674">
            <v>0</v>
          </cell>
          <cell r="I674">
            <v>0</v>
          </cell>
          <cell r="J674">
            <v>0</v>
          </cell>
        </row>
        <row r="675">
          <cell r="B675">
            <v>0</v>
          </cell>
          <cell r="D675" t="str">
            <v>Sub-total for Fire Fighting System</v>
          </cell>
          <cell r="E675">
            <v>0</v>
          </cell>
          <cell r="F675">
            <v>0</v>
          </cell>
          <cell r="G675">
            <v>0</v>
          </cell>
          <cell r="H675">
            <v>0</v>
          </cell>
          <cell r="I675">
            <v>0</v>
          </cell>
          <cell r="J675">
            <v>0</v>
          </cell>
        </row>
        <row r="676">
          <cell r="B676" t="str">
            <v>189  plant's capitalized overall maintenance</v>
          </cell>
        </row>
        <row r="677">
          <cell r="B677" t="str">
            <v xml:space="preserve">      1891  Capitalized Internal Maintenance</v>
          </cell>
        </row>
        <row r="678">
          <cell r="A678">
            <v>18911</v>
          </cell>
          <cell r="B678">
            <v>0</v>
          </cell>
          <cell r="C678">
            <v>18911</v>
          </cell>
          <cell r="D678" t="str">
            <v>capitalized internal maintenance</v>
          </cell>
          <cell r="E678">
            <v>0</v>
          </cell>
          <cell r="F678">
            <v>0</v>
          </cell>
          <cell r="G678">
            <v>0</v>
          </cell>
          <cell r="H678">
            <v>0</v>
          </cell>
          <cell r="I678">
            <v>0</v>
          </cell>
          <cell r="J678">
            <v>0</v>
          </cell>
        </row>
        <row r="679">
          <cell r="B679">
            <v>0</v>
          </cell>
          <cell r="D679" t="str">
            <v>Total of Capitalized Internal Maintenance</v>
          </cell>
          <cell r="E679">
            <v>0</v>
          </cell>
          <cell r="F679">
            <v>0</v>
          </cell>
          <cell r="G679">
            <v>0</v>
          </cell>
          <cell r="H679">
            <v>0</v>
          </cell>
          <cell r="I679">
            <v>0</v>
          </cell>
          <cell r="J679">
            <v>0</v>
          </cell>
        </row>
        <row r="680">
          <cell r="B680" t="str">
            <v xml:space="preserve">      1892  Capitalized External Contracted Maintenance</v>
          </cell>
        </row>
        <row r="681">
          <cell r="A681">
            <v>18921</v>
          </cell>
          <cell r="B681">
            <v>0</v>
          </cell>
          <cell r="C681">
            <v>18921</v>
          </cell>
          <cell r="D681" t="str">
            <v>capitalized external contracted maintenance</v>
          </cell>
          <cell r="E681">
            <v>0</v>
          </cell>
          <cell r="F681">
            <v>0</v>
          </cell>
          <cell r="G681">
            <v>0</v>
          </cell>
          <cell r="H681">
            <v>0</v>
          </cell>
          <cell r="I681">
            <v>0</v>
          </cell>
          <cell r="J681">
            <v>0</v>
          </cell>
        </row>
        <row r="682">
          <cell r="J682">
            <v>0</v>
          </cell>
        </row>
        <row r="683">
          <cell r="J683">
            <v>0</v>
          </cell>
        </row>
        <row r="684">
          <cell r="J684">
            <v>0</v>
          </cell>
        </row>
        <row r="685">
          <cell r="B685">
            <v>0</v>
          </cell>
          <cell r="D685" t="str">
            <v>Total of External Capitalized Contracted Maint.</v>
          </cell>
          <cell r="E685">
            <v>0</v>
          </cell>
          <cell r="F685">
            <v>0</v>
          </cell>
          <cell r="G685">
            <v>0</v>
          </cell>
          <cell r="H685">
            <v>0</v>
          </cell>
          <cell r="I685">
            <v>0</v>
          </cell>
          <cell r="J685">
            <v>0</v>
          </cell>
        </row>
        <row r="686">
          <cell r="B686">
            <v>0</v>
          </cell>
          <cell r="D686" t="str">
            <v>Sub-total for Plant's Capitalized Overall Maintenance</v>
          </cell>
          <cell r="E686">
            <v>0</v>
          </cell>
          <cell r="F686">
            <v>0</v>
          </cell>
          <cell r="G686">
            <v>0</v>
          </cell>
          <cell r="H686">
            <v>0</v>
          </cell>
          <cell r="I686">
            <v>0</v>
          </cell>
          <cell r="J686">
            <v>0</v>
          </cell>
        </row>
        <row r="687">
          <cell r="A687">
            <v>111801</v>
          </cell>
          <cell r="B687">
            <v>0</v>
          </cell>
          <cell r="D687" t="str">
            <v>Plant &amp; Generator Equipment Total</v>
          </cell>
          <cell r="E687">
            <v>0</v>
          </cell>
          <cell r="F687">
            <v>0</v>
          </cell>
          <cell r="G687">
            <v>0</v>
          </cell>
          <cell r="H687">
            <v>0</v>
          </cell>
          <cell r="I687">
            <v>0</v>
          </cell>
          <cell r="J687">
            <v>0</v>
          </cell>
        </row>
        <row r="688">
          <cell r="B688" t="str">
            <v>Water &amp; Electricity Network Equipment (General Ledger Code) 111802</v>
          </cell>
        </row>
        <row r="689">
          <cell r="B689" t="str">
            <v>400  electrical substations</v>
          </cell>
        </row>
        <row r="690">
          <cell r="B690" t="str">
            <v xml:space="preserve">      4010  400kv electrical substation </v>
          </cell>
        </row>
        <row r="691">
          <cell r="A691">
            <v>40101</v>
          </cell>
          <cell r="B691">
            <v>0</v>
          </cell>
          <cell r="C691">
            <v>40101</v>
          </cell>
          <cell r="D691" t="str">
            <v>400kv switch gears</v>
          </cell>
          <cell r="E691">
            <v>0</v>
          </cell>
          <cell r="F691">
            <v>0</v>
          </cell>
          <cell r="G691">
            <v>0</v>
          </cell>
          <cell r="H691">
            <v>0</v>
          </cell>
          <cell r="I691">
            <v>0</v>
          </cell>
          <cell r="J691">
            <v>0</v>
          </cell>
        </row>
        <row r="692">
          <cell r="A692">
            <v>40102</v>
          </cell>
          <cell r="B692">
            <v>0</v>
          </cell>
          <cell r="C692">
            <v>40102</v>
          </cell>
          <cell r="D692" t="str">
            <v>auxiliary transformers</v>
          </cell>
          <cell r="E692">
            <v>0</v>
          </cell>
          <cell r="F692">
            <v>0</v>
          </cell>
          <cell r="G692">
            <v>0</v>
          </cell>
          <cell r="H692">
            <v>0</v>
          </cell>
          <cell r="I692">
            <v>0</v>
          </cell>
          <cell r="J692">
            <v>0</v>
          </cell>
        </row>
        <row r="693">
          <cell r="A693">
            <v>40103</v>
          </cell>
          <cell r="B693">
            <v>0</v>
          </cell>
          <cell r="C693">
            <v>40103</v>
          </cell>
          <cell r="D693" t="str">
            <v>power transformers</v>
          </cell>
          <cell r="E693">
            <v>0</v>
          </cell>
          <cell r="F693">
            <v>0</v>
          </cell>
          <cell r="G693">
            <v>0</v>
          </cell>
          <cell r="H693">
            <v>0</v>
          </cell>
          <cell r="I693">
            <v>0</v>
          </cell>
          <cell r="J693">
            <v>0</v>
          </cell>
        </row>
        <row r="694">
          <cell r="A694">
            <v>40104</v>
          </cell>
          <cell r="B694">
            <v>0</v>
          </cell>
          <cell r="C694">
            <v>40104</v>
          </cell>
          <cell r="D694" t="str">
            <v>protection system</v>
          </cell>
          <cell r="E694">
            <v>0</v>
          </cell>
          <cell r="F694">
            <v>0</v>
          </cell>
          <cell r="G694">
            <v>0</v>
          </cell>
          <cell r="H694">
            <v>0</v>
          </cell>
          <cell r="I694">
            <v>0</v>
          </cell>
          <cell r="J694">
            <v>0</v>
          </cell>
        </row>
        <row r="695">
          <cell r="A695">
            <v>40105</v>
          </cell>
          <cell r="B695">
            <v>0</v>
          </cell>
          <cell r="C695">
            <v>40105</v>
          </cell>
          <cell r="D695" t="str">
            <v>direct current sypply</v>
          </cell>
          <cell r="E695">
            <v>0</v>
          </cell>
          <cell r="F695">
            <v>0</v>
          </cell>
          <cell r="G695">
            <v>0</v>
          </cell>
          <cell r="H695">
            <v>0</v>
          </cell>
          <cell r="I695">
            <v>0</v>
          </cell>
          <cell r="J695">
            <v>0</v>
          </cell>
        </row>
        <row r="696">
          <cell r="A696">
            <v>40106</v>
          </cell>
          <cell r="B696">
            <v>0</v>
          </cell>
          <cell r="C696">
            <v>40106</v>
          </cell>
          <cell r="D696" t="str">
            <v>low voltage alternating current</v>
          </cell>
          <cell r="E696">
            <v>0</v>
          </cell>
          <cell r="F696">
            <v>0</v>
          </cell>
          <cell r="G696">
            <v>0</v>
          </cell>
          <cell r="H696">
            <v>0</v>
          </cell>
          <cell r="I696">
            <v>0</v>
          </cell>
          <cell r="J696">
            <v>0</v>
          </cell>
        </row>
        <row r="697">
          <cell r="A697">
            <v>40107</v>
          </cell>
          <cell r="B697">
            <v>0</v>
          </cell>
          <cell r="C697">
            <v>40107</v>
          </cell>
          <cell r="D697" t="str">
            <v>tele control system</v>
          </cell>
          <cell r="E697">
            <v>0</v>
          </cell>
          <cell r="F697">
            <v>0</v>
          </cell>
          <cell r="G697">
            <v>0</v>
          </cell>
          <cell r="H697">
            <v>0</v>
          </cell>
          <cell r="I697">
            <v>0</v>
          </cell>
          <cell r="J697">
            <v>0</v>
          </cell>
        </row>
        <row r="698">
          <cell r="A698">
            <v>40108</v>
          </cell>
          <cell r="B698">
            <v>0</v>
          </cell>
          <cell r="C698">
            <v>40108</v>
          </cell>
          <cell r="D698" t="str">
            <v>air conditioning system</v>
          </cell>
          <cell r="E698">
            <v>0</v>
          </cell>
          <cell r="F698">
            <v>0</v>
          </cell>
          <cell r="G698">
            <v>0</v>
          </cell>
          <cell r="H698">
            <v>0</v>
          </cell>
          <cell r="I698">
            <v>0</v>
          </cell>
          <cell r="J698">
            <v>0</v>
          </cell>
        </row>
        <row r="699">
          <cell r="A699">
            <v>40109</v>
          </cell>
          <cell r="B699">
            <v>0</v>
          </cell>
          <cell r="C699">
            <v>40109</v>
          </cell>
          <cell r="D699" t="str">
            <v>fire fighting system</v>
          </cell>
          <cell r="E699">
            <v>0</v>
          </cell>
          <cell r="F699">
            <v>0</v>
          </cell>
          <cell r="G699">
            <v>0</v>
          </cell>
          <cell r="H699">
            <v>0</v>
          </cell>
          <cell r="I699">
            <v>0</v>
          </cell>
          <cell r="J699">
            <v>0</v>
          </cell>
        </row>
        <row r="700">
          <cell r="A700">
            <v>40110</v>
          </cell>
          <cell r="B700">
            <v>0</v>
          </cell>
          <cell r="C700">
            <v>40110</v>
          </cell>
          <cell r="D700" t="str">
            <v>substation civil works</v>
          </cell>
          <cell r="E700">
            <v>0</v>
          </cell>
          <cell r="F700">
            <v>0</v>
          </cell>
          <cell r="G700">
            <v>0</v>
          </cell>
          <cell r="H700">
            <v>0</v>
          </cell>
          <cell r="I700">
            <v>0</v>
          </cell>
          <cell r="J700">
            <v>0</v>
          </cell>
        </row>
        <row r="701">
          <cell r="B701">
            <v>0</v>
          </cell>
          <cell r="D701" t="str">
            <v>Total of 400kv Electrical Substation</v>
          </cell>
          <cell r="E701">
            <v>0</v>
          </cell>
          <cell r="F701">
            <v>0</v>
          </cell>
          <cell r="G701">
            <v>0</v>
          </cell>
          <cell r="H701">
            <v>0</v>
          </cell>
          <cell r="I701">
            <v>0</v>
          </cell>
          <cell r="J701">
            <v>0</v>
          </cell>
        </row>
        <row r="702">
          <cell r="B702" t="str">
            <v xml:space="preserve">      4020  220kv electrical substation </v>
          </cell>
        </row>
        <row r="703">
          <cell r="A703">
            <v>40201</v>
          </cell>
          <cell r="B703">
            <v>0</v>
          </cell>
          <cell r="C703">
            <v>40201</v>
          </cell>
          <cell r="D703" t="str">
            <v>220kv switch gears</v>
          </cell>
          <cell r="E703">
            <v>0</v>
          </cell>
          <cell r="F703">
            <v>0</v>
          </cell>
          <cell r="G703">
            <v>0</v>
          </cell>
          <cell r="H703">
            <v>0</v>
          </cell>
          <cell r="I703">
            <v>0</v>
          </cell>
          <cell r="J703">
            <v>0</v>
          </cell>
        </row>
        <row r="704">
          <cell r="A704">
            <v>40202</v>
          </cell>
          <cell r="B704">
            <v>0</v>
          </cell>
          <cell r="C704">
            <v>40202</v>
          </cell>
          <cell r="D704" t="str">
            <v>auxiliary transformers</v>
          </cell>
          <cell r="E704">
            <v>0</v>
          </cell>
          <cell r="F704">
            <v>0</v>
          </cell>
          <cell r="G704">
            <v>0</v>
          </cell>
          <cell r="H704">
            <v>0</v>
          </cell>
          <cell r="I704">
            <v>0</v>
          </cell>
          <cell r="J704">
            <v>0</v>
          </cell>
        </row>
        <row r="705">
          <cell r="A705">
            <v>40203</v>
          </cell>
          <cell r="B705">
            <v>0</v>
          </cell>
          <cell r="C705">
            <v>40203</v>
          </cell>
          <cell r="D705" t="str">
            <v>power transformers</v>
          </cell>
          <cell r="E705">
            <v>0</v>
          </cell>
          <cell r="F705">
            <v>0</v>
          </cell>
          <cell r="G705">
            <v>0</v>
          </cell>
          <cell r="H705">
            <v>0</v>
          </cell>
          <cell r="I705">
            <v>0</v>
          </cell>
          <cell r="J705">
            <v>0</v>
          </cell>
        </row>
        <row r="706">
          <cell r="A706">
            <v>40204</v>
          </cell>
          <cell r="B706">
            <v>0</v>
          </cell>
          <cell r="C706">
            <v>40204</v>
          </cell>
          <cell r="D706" t="str">
            <v>protection system</v>
          </cell>
          <cell r="E706">
            <v>0</v>
          </cell>
          <cell r="F706">
            <v>0</v>
          </cell>
          <cell r="G706">
            <v>0</v>
          </cell>
          <cell r="H706">
            <v>0</v>
          </cell>
          <cell r="I706">
            <v>0</v>
          </cell>
          <cell r="J706">
            <v>0</v>
          </cell>
        </row>
        <row r="707">
          <cell r="A707">
            <v>40205</v>
          </cell>
          <cell r="B707">
            <v>0</v>
          </cell>
          <cell r="C707">
            <v>40205</v>
          </cell>
          <cell r="D707" t="str">
            <v>direct current sypply</v>
          </cell>
          <cell r="E707">
            <v>0</v>
          </cell>
          <cell r="F707">
            <v>0</v>
          </cell>
          <cell r="G707">
            <v>0</v>
          </cell>
          <cell r="H707">
            <v>0</v>
          </cell>
          <cell r="I707">
            <v>0</v>
          </cell>
          <cell r="J707">
            <v>0</v>
          </cell>
        </row>
        <row r="708">
          <cell r="A708">
            <v>40206</v>
          </cell>
          <cell r="B708">
            <v>0</v>
          </cell>
          <cell r="C708">
            <v>40206</v>
          </cell>
          <cell r="D708" t="str">
            <v>low voltage alternating current</v>
          </cell>
          <cell r="E708">
            <v>0</v>
          </cell>
          <cell r="F708">
            <v>0</v>
          </cell>
          <cell r="G708">
            <v>0</v>
          </cell>
          <cell r="H708">
            <v>0</v>
          </cell>
          <cell r="I708">
            <v>0</v>
          </cell>
          <cell r="J708">
            <v>0</v>
          </cell>
        </row>
        <row r="709">
          <cell r="A709">
            <v>40207</v>
          </cell>
          <cell r="B709">
            <v>0</v>
          </cell>
          <cell r="C709">
            <v>40207</v>
          </cell>
          <cell r="D709" t="str">
            <v>tele control system</v>
          </cell>
          <cell r="E709">
            <v>0</v>
          </cell>
          <cell r="F709">
            <v>0</v>
          </cell>
          <cell r="G709">
            <v>0</v>
          </cell>
          <cell r="H709">
            <v>0</v>
          </cell>
          <cell r="I709">
            <v>0</v>
          </cell>
          <cell r="J709">
            <v>0</v>
          </cell>
        </row>
        <row r="710">
          <cell r="A710">
            <v>40208</v>
          </cell>
          <cell r="B710">
            <v>0</v>
          </cell>
          <cell r="C710">
            <v>40208</v>
          </cell>
          <cell r="D710" t="str">
            <v>air conditioning system</v>
          </cell>
          <cell r="E710">
            <v>0</v>
          </cell>
          <cell r="F710">
            <v>0</v>
          </cell>
          <cell r="G710">
            <v>0</v>
          </cell>
          <cell r="H710">
            <v>0</v>
          </cell>
          <cell r="I710">
            <v>0</v>
          </cell>
          <cell r="J710">
            <v>0</v>
          </cell>
        </row>
        <row r="711">
          <cell r="A711">
            <v>40209</v>
          </cell>
          <cell r="B711">
            <v>0</v>
          </cell>
          <cell r="C711">
            <v>40209</v>
          </cell>
          <cell r="D711" t="str">
            <v>fire fighting system</v>
          </cell>
          <cell r="E711">
            <v>0</v>
          </cell>
          <cell r="F711">
            <v>0</v>
          </cell>
          <cell r="G711">
            <v>0</v>
          </cell>
          <cell r="H711">
            <v>0</v>
          </cell>
          <cell r="I711">
            <v>0</v>
          </cell>
          <cell r="J711">
            <v>0</v>
          </cell>
        </row>
        <row r="712">
          <cell r="A712">
            <v>40210</v>
          </cell>
          <cell r="B712">
            <v>0</v>
          </cell>
          <cell r="C712">
            <v>40210</v>
          </cell>
          <cell r="D712" t="str">
            <v>substation civil works</v>
          </cell>
          <cell r="E712">
            <v>0</v>
          </cell>
          <cell r="F712">
            <v>0</v>
          </cell>
          <cell r="G712">
            <v>0</v>
          </cell>
          <cell r="H712">
            <v>0</v>
          </cell>
          <cell r="I712">
            <v>0</v>
          </cell>
          <cell r="J712">
            <v>0</v>
          </cell>
        </row>
        <row r="713">
          <cell r="B713">
            <v>0</v>
          </cell>
          <cell r="D713" t="str">
            <v>Total of 220kv Electrical substation</v>
          </cell>
          <cell r="E713">
            <v>0</v>
          </cell>
          <cell r="F713">
            <v>0</v>
          </cell>
          <cell r="G713">
            <v>0</v>
          </cell>
          <cell r="H713">
            <v>0</v>
          </cell>
          <cell r="I713">
            <v>0</v>
          </cell>
          <cell r="J713">
            <v>0</v>
          </cell>
        </row>
        <row r="714">
          <cell r="B714" t="str">
            <v xml:space="preserve">      4030  132kv electrical substation </v>
          </cell>
        </row>
        <row r="715">
          <cell r="A715">
            <v>40301</v>
          </cell>
          <cell r="B715">
            <v>0</v>
          </cell>
          <cell r="C715">
            <v>40301</v>
          </cell>
          <cell r="D715" t="str">
            <v>132kv switch gears</v>
          </cell>
          <cell r="E715">
            <v>0</v>
          </cell>
          <cell r="F715">
            <v>0</v>
          </cell>
          <cell r="G715">
            <v>0</v>
          </cell>
          <cell r="H715">
            <v>0</v>
          </cell>
          <cell r="I715">
            <v>0</v>
          </cell>
          <cell r="J715">
            <v>0</v>
          </cell>
        </row>
        <row r="716">
          <cell r="A716">
            <v>40302</v>
          </cell>
          <cell r="B716">
            <v>0</v>
          </cell>
          <cell r="C716">
            <v>40302</v>
          </cell>
          <cell r="D716" t="str">
            <v>auxiliary transformers</v>
          </cell>
          <cell r="E716">
            <v>0</v>
          </cell>
          <cell r="F716">
            <v>0</v>
          </cell>
          <cell r="G716">
            <v>0</v>
          </cell>
          <cell r="H716">
            <v>0</v>
          </cell>
          <cell r="I716">
            <v>0</v>
          </cell>
          <cell r="J716">
            <v>0</v>
          </cell>
        </row>
        <row r="717">
          <cell r="A717">
            <v>40303</v>
          </cell>
          <cell r="B717">
            <v>0</v>
          </cell>
          <cell r="C717">
            <v>40303</v>
          </cell>
          <cell r="D717" t="str">
            <v>power transformers</v>
          </cell>
          <cell r="E717">
            <v>0</v>
          </cell>
          <cell r="F717">
            <v>0</v>
          </cell>
          <cell r="G717">
            <v>0</v>
          </cell>
          <cell r="H717">
            <v>0</v>
          </cell>
          <cell r="I717">
            <v>0</v>
          </cell>
          <cell r="J717">
            <v>0</v>
          </cell>
        </row>
        <row r="718">
          <cell r="A718">
            <v>40304</v>
          </cell>
          <cell r="B718">
            <v>0</v>
          </cell>
          <cell r="C718">
            <v>40304</v>
          </cell>
          <cell r="D718" t="str">
            <v>protection system</v>
          </cell>
          <cell r="E718">
            <v>0</v>
          </cell>
          <cell r="F718">
            <v>0</v>
          </cell>
          <cell r="G718">
            <v>0</v>
          </cell>
          <cell r="H718">
            <v>0</v>
          </cell>
          <cell r="I718">
            <v>0</v>
          </cell>
          <cell r="J718">
            <v>0</v>
          </cell>
        </row>
        <row r="719">
          <cell r="A719">
            <v>40305</v>
          </cell>
          <cell r="B719">
            <v>0</v>
          </cell>
          <cell r="C719">
            <v>40305</v>
          </cell>
          <cell r="D719" t="str">
            <v>direct current sypply</v>
          </cell>
          <cell r="E719">
            <v>0</v>
          </cell>
          <cell r="F719">
            <v>0</v>
          </cell>
          <cell r="G719">
            <v>0</v>
          </cell>
          <cell r="H719">
            <v>0</v>
          </cell>
          <cell r="I719">
            <v>0</v>
          </cell>
          <cell r="J719">
            <v>0</v>
          </cell>
        </row>
        <row r="720">
          <cell r="A720">
            <v>40306</v>
          </cell>
          <cell r="B720">
            <v>0</v>
          </cell>
          <cell r="C720">
            <v>40306</v>
          </cell>
          <cell r="D720" t="str">
            <v>low voltage alternating current</v>
          </cell>
          <cell r="E720">
            <v>0</v>
          </cell>
          <cell r="F720">
            <v>0</v>
          </cell>
          <cell r="G720">
            <v>0</v>
          </cell>
          <cell r="H720">
            <v>0</v>
          </cell>
          <cell r="I720">
            <v>0</v>
          </cell>
          <cell r="J720">
            <v>0</v>
          </cell>
        </row>
        <row r="721">
          <cell r="A721">
            <v>40307</v>
          </cell>
          <cell r="B721">
            <v>0</v>
          </cell>
          <cell r="C721">
            <v>40307</v>
          </cell>
          <cell r="D721" t="str">
            <v>tele control system</v>
          </cell>
          <cell r="E721">
            <v>0</v>
          </cell>
          <cell r="F721">
            <v>0</v>
          </cell>
          <cell r="G721">
            <v>0</v>
          </cell>
          <cell r="H721">
            <v>0</v>
          </cell>
          <cell r="I721">
            <v>0</v>
          </cell>
          <cell r="J721">
            <v>0</v>
          </cell>
        </row>
        <row r="722">
          <cell r="A722">
            <v>40308</v>
          </cell>
          <cell r="B722">
            <v>0</v>
          </cell>
          <cell r="C722">
            <v>40308</v>
          </cell>
          <cell r="D722" t="str">
            <v>air conditioning system</v>
          </cell>
          <cell r="E722">
            <v>0</v>
          </cell>
          <cell r="F722">
            <v>0</v>
          </cell>
          <cell r="G722">
            <v>0</v>
          </cell>
          <cell r="H722">
            <v>0</v>
          </cell>
          <cell r="I722">
            <v>0</v>
          </cell>
          <cell r="J722">
            <v>0</v>
          </cell>
        </row>
        <row r="723">
          <cell r="A723">
            <v>40309</v>
          </cell>
          <cell r="B723">
            <v>0</v>
          </cell>
          <cell r="C723">
            <v>40309</v>
          </cell>
          <cell r="D723" t="str">
            <v>fire fighting system</v>
          </cell>
          <cell r="E723">
            <v>0</v>
          </cell>
          <cell r="F723">
            <v>0</v>
          </cell>
          <cell r="G723">
            <v>0</v>
          </cell>
          <cell r="H723">
            <v>0</v>
          </cell>
          <cell r="I723">
            <v>0</v>
          </cell>
          <cell r="J723">
            <v>0</v>
          </cell>
        </row>
        <row r="724">
          <cell r="A724">
            <v>40310</v>
          </cell>
          <cell r="B724">
            <v>0</v>
          </cell>
          <cell r="C724">
            <v>40310</v>
          </cell>
          <cell r="D724" t="str">
            <v>substation civil works</v>
          </cell>
          <cell r="E724">
            <v>0</v>
          </cell>
          <cell r="F724">
            <v>0</v>
          </cell>
          <cell r="G724">
            <v>0</v>
          </cell>
          <cell r="H724">
            <v>0</v>
          </cell>
          <cell r="I724">
            <v>0</v>
          </cell>
          <cell r="J724">
            <v>0</v>
          </cell>
        </row>
        <row r="725">
          <cell r="B725">
            <v>0</v>
          </cell>
          <cell r="D725" t="str">
            <v>Total of 132kv Electrical Substation</v>
          </cell>
          <cell r="E725">
            <v>0</v>
          </cell>
          <cell r="F725">
            <v>0</v>
          </cell>
          <cell r="G725">
            <v>0</v>
          </cell>
          <cell r="H725">
            <v>0</v>
          </cell>
          <cell r="I725">
            <v>0</v>
          </cell>
          <cell r="J725">
            <v>0</v>
          </cell>
        </row>
        <row r="726">
          <cell r="B726" t="str">
            <v xml:space="preserve">      4040  33kv electrical substation </v>
          </cell>
        </row>
        <row r="727">
          <cell r="A727">
            <v>40401</v>
          </cell>
          <cell r="B727">
            <v>0</v>
          </cell>
          <cell r="C727">
            <v>40401</v>
          </cell>
          <cell r="D727" t="str">
            <v>33kv switch gear</v>
          </cell>
          <cell r="E727">
            <v>0</v>
          </cell>
          <cell r="F727">
            <v>0</v>
          </cell>
          <cell r="G727">
            <v>0</v>
          </cell>
          <cell r="H727">
            <v>0</v>
          </cell>
          <cell r="I727">
            <v>0</v>
          </cell>
          <cell r="J727">
            <v>0</v>
          </cell>
        </row>
        <row r="728">
          <cell r="A728">
            <v>40402</v>
          </cell>
          <cell r="B728">
            <v>0</v>
          </cell>
          <cell r="C728">
            <v>40402</v>
          </cell>
          <cell r="D728" t="str">
            <v>11kv switch gear</v>
          </cell>
          <cell r="E728">
            <v>0</v>
          </cell>
          <cell r="F728">
            <v>0</v>
          </cell>
          <cell r="G728">
            <v>0</v>
          </cell>
          <cell r="H728">
            <v>0</v>
          </cell>
          <cell r="I728">
            <v>0</v>
          </cell>
          <cell r="J728">
            <v>0</v>
          </cell>
        </row>
        <row r="729">
          <cell r="A729">
            <v>40403</v>
          </cell>
          <cell r="B729">
            <v>0</v>
          </cell>
          <cell r="C729">
            <v>40403</v>
          </cell>
          <cell r="D729" t="str">
            <v>auxiliary transformers</v>
          </cell>
          <cell r="E729">
            <v>0</v>
          </cell>
          <cell r="F729">
            <v>0</v>
          </cell>
          <cell r="G729">
            <v>0</v>
          </cell>
          <cell r="H729">
            <v>0</v>
          </cell>
          <cell r="I729">
            <v>0</v>
          </cell>
          <cell r="J729">
            <v>0</v>
          </cell>
        </row>
        <row r="730">
          <cell r="A730">
            <v>40404</v>
          </cell>
          <cell r="B730">
            <v>0</v>
          </cell>
          <cell r="C730">
            <v>40404</v>
          </cell>
          <cell r="D730" t="str">
            <v>power transformers</v>
          </cell>
          <cell r="E730">
            <v>0</v>
          </cell>
          <cell r="F730">
            <v>0</v>
          </cell>
          <cell r="G730">
            <v>0</v>
          </cell>
          <cell r="H730">
            <v>0</v>
          </cell>
          <cell r="I730">
            <v>0</v>
          </cell>
          <cell r="J730">
            <v>0</v>
          </cell>
        </row>
        <row r="731">
          <cell r="A731">
            <v>40405</v>
          </cell>
          <cell r="B731">
            <v>0</v>
          </cell>
          <cell r="C731">
            <v>40405</v>
          </cell>
          <cell r="D731" t="str">
            <v>protection system</v>
          </cell>
          <cell r="E731">
            <v>0</v>
          </cell>
          <cell r="F731">
            <v>0</v>
          </cell>
          <cell r="G731">
            <v>0</v>
          </cell>
          <cell r="H731">
            <v>0</v>
          </cell>
          <cell r="I731">
            <v>0</v>
          </cell>
          <cell r="J731">
            <v>0</v>
          </cell>
        </row>
        <row r="732">
          <cell r="A732">
            <v>40406</v>
          </cell>
          <cell r="B732">
            <v>0</v>
          </cell>
          <cell r="C732">
            <v>40406</v>
          </cell>
          <cell r="D732" t="str">
            <v>direct current sypply &amp; battery charge</v>
          </cell>
          <cell r="E732">
            <v>0</v>
          </cell>
          <cell r="F732">
            <v>0</v>
          </cell>
          <cell r="G732">
            <v>0</v>
          </cell>
          <cell r="H732">
            <v>0</v>
          </cell>
          <cell r="I732">
            <v>0</v>
          </cell>
          <cell r="J732">
            <v>0</v>
          </cell>
        </row>
        <row r="733">
          <cell r="A733">
            <v>40407</v>
          </cell>
          <cell r="B733">
            <v>0</v>
          </cell>
          <cell r="C733">
            <v>40407</v>
          </cell>
          <cell r="D733" t="str">
            <v xml:space="preserve">low voltage station supply panel </v>
          </cell>
          <cell r="E733">
            <v>0</v>
          </cell>
          <cell r="F733">
            <v>0</v>
          </cell>
          <cell r="G733">
            <v>0</v>
          </cell>
          <cell r="H733">
            <v>0</v>
          </cell>
          <cell r="I733">
            <v>0</v>
          </cell>
          <cell r="J733">
            <v>0</v>
          </cell>
        </row>
        <row r="734">
          <cell r="A734">
            <v>40408</v>
          </cell>
          <cell r="B734">
            <v>0</v>
          </cell>
          <cell r="C734">
            <v>40408</v>
          </cell>
          <cell r="D734" t="str">
            <v>air conditioning system</v>
          </cell>
          <cell r="E734">
            <v>0</v>
          </cell>
          <cell r="F734">
            <v>0</v>
          </cell>
          <cell r="G734">
            <v>0</v>
          </cell>
          <cell r="H734">
            <v>0</v>
          </cell>
          <cell r="I734">
            <v>0</v>
          </cell>
          <cell r="J734">
            <v>0</v>
          </cell>
        </row>
        <row r="735">
          <cell r="A735">
            <v>40409</v>
          </cell>
          <cell r="B735">
            <v>0</v>
          </cell>
          <cell r="C735">
            <v>40409</v>
          </cell>
          <cell r="D735" t="str">
            <v>fire fighting system</v>
          </cell>
          <cell r="E735">
            <v>0</v>
          </cell>
          <cell r="F735">
            <v>0</v>
          </cell>
          <cell r="G735">
            <v>0</v>
          </cell>
          <cell r="H735">
            <v>0</v>
          </cell>
          <cell r="I735">
            <v>0</v>
          </cell>
          <cell r="J735">
            <v>0</v>
          </cell>
        </row>
        <row r="736">
          <cell r="A736">
            <v>40410</v>
          </cell>
          <cell r="B736">
            <v>0</v>
          </cell>
          <cell r="C736">
            <v>40410</v>
          </cell>
          <cell r="D736" t="str">
            <v>substation civil works</v>
          </cell>
          <cell r="E736">
            <v>0</v>
          </cell>
          <cell r="F736">
            <v>0</v>
          </cell>
          <cell r="G736">
            <v>0</v>
          </cell>
          <cell r="H736">
            <v>0</v>
          </cell>
          <cell r="I736">
            <v>0</v>
          </cell>
          <cell r="J736">
            <v>0</v>
          </cell>
        </row>
        <row r="737">
          <cell r="B737">
            <v>0</v>
          </cell>
          <cell r="D737" t="str">
            <v>Total of 33kv Electrical Substation</v>
          </cell>
          <cell r="E737">
            <v>0</v>
          </cell>
          <cell r="F737">
            <v>0</v>
          </cell>
          <cell r="G737">
            <v>0</v>
          </cell>
          <cell r="H737">
            <v>0</v>
          </cell>
          <cell r="I737">
            <v>0</v>
          </cell>
          <cell r="J737">
            <v>0</v>
          </cell>
        </row>
        <row r="738">
          <cell r="B738" t="str">
            <v xml:space="preserve">      4050  11kv electrical substation </v>
          </cell>
        </row>
        <row r="739">
          <cell r="A739">
            <v>40501</v>
          </cell>
          <cell r="B739">
            <v>0</v>
          </cell>
          <cell r="C739">
            <v>40501</v>
          </cell>
          <cell r="D739" t="str">
            <v>11kv switch gear</v>
          </cell>
          <cell r="E739">
            <v>0</v>
          </cell>
          <cell r="F739">
            <v>0</v>
          </cell>
          <cell r="G739">
            <v>0</v>
          </cell>
          <cell r="H739">
            <v>0</v>
          </cell>
          <cell r="I739">
            <v>0</v>
          </cell>
          <cell r="J739">
            <v>0</v>
          </cell>
        </row>
        <row r="740">
          <cell r="A740">
            <v>40502</v>
          </cell>
          <cell r="B740">
            <v>0</v>
          </cell>
          <cell r="C740">
            <v>40502</v>
          </cell>
          <cell r="D740" t="str">
            <v>low voltage distribution board</v>
          </cell>
          <cell r="E740">
            <v>0</v>
          </cell>
          <cell r="F740">
            <v>0</v>
          </cell>
          <cell r="G740">
            <v>0</v>
          </cell>
          <cell r="H740">
            <v>0</v>
          </cell>
          <cell r="I740">
            <v>0</v>
          </cell>
          <cell r="J740">
            <v>0</v>
          </cell>
        </row>
        <row r="741">
          <cell r="A741">
            <v>40503</v>
          </cell>
          <cell r="B741">
            <v>0</v>
          </cell>
          <cell r="C741">
            <v>40503</v>
          </cell>
          <cell r="D741" t="str">
            <v>distribuion transformer</v>
          </cell>
          <cell r="E741">
            <v>0</v>
          </cell>
          <cell r="F741">
            <v>0</v>
          </cell>
          <cell r="G741">
            <v>0</v>
          </cell>
          <cell r="H741">
            <v>0</v>
          </cell>
          <cell r="I741">
            <v>0</v>
          </cell>
          <cell r="J741">
            <v>0</v>
          </cell>
        </row>
        <row r="742">
          <cell r="A742">
            <v>40504</v>
          </cell>
          <cell r="B742">
            <v>0</v>
          </cell>
          <cell r="C742">
            <v>40504</v>
          </cell>
          <cell r="D742" t="str">
            <v>direct current sypply &amp; battery charge</v>
          </cell>
          <cell r="E742">
            <v>0</v>
          </cell>
          <cell r="F742">
            <v>0</v>
          </cell>
          <cell r="G742">
            <v>0</v>
          </cell>
          <cell r="H742">
            <v>0</v>
          </cell>
          <cell r="I742">
            <v>0</v>
          </cell>
          <cell r="J742">
            <v>0</v>
          </cell>
        </row>
        <row r="743">
          <cell r="A743">
            <v>40505</v>
          </cell>
          <cell r="B743">
            <v>0</v>
          </cell>
          <cell r="C743">
            <v>40505</v>
          </cell>
          <cell r="D743" t="str">
            <v>air conditioning system</v>
          </cell>
          <cell r="E743">
            <v>0</v>
          </cell>
          <cell r="F743">
            <v>0</v>
          </cell>
          <cell r="G743">
            <v>0</v>
          </cell>
          <cell r="H743">
            <v>0</v>
          </cell>
          <cell r="I743">
            <v>0</v>
          </cell>
          <cell r="J743">
            <v>0</v>
          </cell>
        </row>
        <row r="744">
          <cell r="A744">
            <v>40506</v>
          </cell>
          <cell r="B744">
            <v>0</v>
          </cell>
          <cell r="C744">
            <v>40506</v>
          </cell>
          <cell r="D744" t="str">
            <v>fire fighting system</v>
          </cell>
          <cell r="E744">
            <v>0</v>
          </cell>
          <cell r="F744">
            <v>0</v>
          </cell>
          <cell r="G744">
            <v>0</v>
          </cell>
          <cell r="H744">
            <v>0</v>
          </cell>
          <cell r="I744">
            <v>0</v>
          </cell>
          <cell r="J744">
            <v>0</v>
          </cell>
        </row>
        <row r="745">
          <cell r="A745">
            <v>40507</v>
          </cell>
          <cell r="B745">
            <v>0</v>
          </cell>
          <cell r="C745">
            <v>40507</v>
          </cell>
          <cell r="D745" t="str">
            <v>substation civil works</v>
          </cell>
          <cell r="E745">
            <v>0</v>
          </cell>
          <cell r="F745">
            <v>0</v>
          </cell>
          <cell r="G745">
            <v>0</v>
          </cell>
          <cell r="H745">
            <v>0</v>
          </cell>
          <cell r="I745">
            <v>0</v>
          </cell>
          <cell r="J745">
            <v>0</v>
          </cell>
        </row>
        <row r="746">
          <cell r="B746">
            <v>0</v>
          </cell>
          <cell r="D746" t="str">
            <v>Total of 11kv Electrical Substation</v>
          </cell>
          <cell r="E746">
            <v>0</v>
          </cell>
          <cell r="F746">
            <v>0</v>
          </cell>
          <cell r="G746">
            <v>0</v>
          </cell>
          <cell r="H746">
            <v>0</v>
          </cell>
          <cell r="I746">
            <v>0</v>
          </cell>
          <cell r="J746">
            <v>0</v>
          </cell>
        </row>
        <row r="747">
          <cell r="B747" t="str">
            <v xml:space="preserve">      4060  6.6kv electrical substation </v>
          </cell>
        </row>
        <row r="748">
          <cell r="A748">
            <v>40601</v>
          </cell>
          <cell r="B748">
            <v>0</v>
          </cell>
          <cell r="C748">
            <v>40601</v>
          </cell>
          <cell r="D748" t="str">
            <v>6.6kv switch gear</v>
          </cell>
          <cell r="E748">
            <v>0</v>
          </cell>
          <cell r="F748">
            <v>0</v>
          </cell>
          <cell r="G748">
            <v>0</v>
          </cell>
          <cell r="H748">
            <v>0</v>
          </cell>
          <cell r="I748">
            <v>0</v>
          </cell>
          <cell r="J748">
            <v>0</v>
          </cell>
        </row>
        <row r="749">
          <cell r="A749">
            <v>40602</v>
          </cell>
          <cell r="B749">
            <v>0</v>
          </cell>
          <cell r="C749">
            <v>40602</v>
          </cell>
          <cell r="D749" t="str">
            <v>low voltage distribution board</v>
          </cell>
          <cell r="E749">
            <v>0</v>
          </cell>
          <cell r="F749">
            <v>0</v>
          </cell>
          <cell r="G749">
            <v>0</v>
          </cell>
          <cell r="H749">
            <v>0</v>
          </cell>
          <cell r="I749">
            <v>0</v>
          </cell>
          <cell r="J749">
            <v>0</v>
          </cell>
        </row>
        <row r="750">
          <cell r="A750">
            <v>40603</v>
          </cell>
          <cell r="B750">
            <v>0</v>
          </cell>
          <cell r="C750">
            <v>40603</v>
          </cell>
          <cell r="D750" t="str">
            <v>distribuion transformer</v>
          </cell>
          <cell r="E750">
            <v>0</v>
          </cell>
          <cell r="F750">
            <v>0</v>
          </cell>
          <cell r="G750">
            <v>0</v>
          </cell>
          <cell r="H750">
            <v>0</v>
          </cell>
          <cell r="I750">
            <v>0</v>
          </cell>
          <cell r="J750">
            <v>0</v>
          </cell>
        </row>
        <row r="751">
          <cell r="A751">
            <v>40604</v>
          </cell>
          <cell r="B751">
            <v>0</v>
          </cell>
          <cell r="C751">
            <v>40604</v>
          </cell>
          <cell r="D751" t="str">
            <v>direct current sypply &amp; battery charge</v>
          </cell>
          <cell r="E751">
            <v>0</v>
          </cell>
          <cell r="F751">
            <v>0</v>
          </cell>
          <cell r="G751">
            <v>0</v>
          </cell>
          <cell r="H751">
            <v>0</v>
          </cell>
          <cell r="I751">
            <v>0</v>
          </cell>
          <cell r="J751">
            <v>0</v>
          </cell>
        </row>
        <row r="752">
          <cell r="A752">
            <v>40605</v>
          </cell>
          <cell r="B752">
            <v>0</v>
          </cell>
          <cell r="C752">
            <v>40605</v>
          </cell>
          <cell r="D752" t="str">
            <v>air conditioning system</v>
          </cell>
          <cell r="E752">
            <v>0</v>
          </cell>
          <cell r="F752">
            <v>0</v>
          </cell>
          <cell r="G752">
            <v>0</v>
          </cell>
          <cell r="H752">
            <v>0</v>
          </cell>
          <cell r="I752">
            <v>0</v>
          </cell>
          <cell r="J752">
            <v>0</v>
          </cell>
        </row>
        <row r="753">
          <cell r="A753">
            <v>40606</v>
          </cell>
          <cell r="B753">
            <v>0</v>
          </cell>
          <cell r="C753">
            <v>40606</v>
          </cell>
          <cell r="D753" t="str">
            <v>fire fighting system</v>
          </cell>
          <cell r="E753">
            <v>0</v>
          </cell>
          <cell r="F753">
            <v>0</v>
          </cell>
          <cell r="G753">
            <v>0</v>
          </cell>
          <cell r="H753">
            <v>0</v>
          </cell>
          <cell r="I753">
            <v>0</v>
          </cell>
          <cell r="J753">
            <v>0</v>
          </cell>
        </row>
        <row r="754">
          <cell r="A754">
            <v>40607</v>
          </cell>
          <cell r="B754">
            <v>0</v>
          </cell>
          <cell r="C754">
            <v>40607</v>
          </cell>
          <cell r="D754" t="str">
            <v>substation civil works</v>
          </cell>
          <cell r="E754">
            <v>0</v>
          </cell>
          <cell r="F754">
            <v>0</v>
          </cell>
          <cell r="G754">
            <v>0</v>
          </cell>
          <cell r="H754">
            <v>0</v>
          </cell>
          <cell r="I754">
            <v>0</v>
          </cell>
          <cell r="J754">
            <v>0</v>
          </cell>
        </row>
        <row r="755">
          <cell r="B755">
            <v>0</v>
          </cell>
          <cell r="D755" t="str">
            <v>Total of 6.6kv electrical Substation</v>
          </cell>
          <cell r="E755">
            <v>0</v>
          </cell>
          <cell r="F755">
            <v>0</v>
          </cell>
          <cell r="G755">
            <v>0</v>
          </cell>
          <cell r="H755">
            <v>0</v>
          </cell>
          <cell r="I755">
            <v>0</v>
          </cell>
          <cell r="J755">
            <v>0</v>
          </cell>
        </row>
        <row r="756">
          <cell r="B756">
            <v>0</v>
          </cell>
          <cell r="D756" t="str">
            <v>Sub-total for Electrical Substations</v>
          </cell>
          <cell r="E756">
            <v>0</v>
          </cell>
          <cell r="F756">
            <v>0</v>
          </cell>
          <cell r="G756">
            <v>0</v>
          </cell>
          <cell r="H756">
            <v>0</v>
          </cell>
          <cell r="I756">
            <v>0</v>
          </cell>
          <cell r="J756">
            <v>0</v>
          </cell>
        </row>
        <row r="757">
          <cell r="B757" t="str">
            <v>410  electrical overhead line</v>
          </cell>
        </row>
        <row r="758">
          <cell r="B758" t="str">
            <v xml:space="preserve">      4110  electrical overhead lines 400kv</v>
          </cell>
        </row>
        <row r="759">
          <cell r="A759">
            <v>41101</v>
          </cell>
          <cell r="B759">
            <v>0</v>
          </cell>
          <cell r="C759">
            <v>41101</v>
          </cell>
          <cell r="D759" t="str">
            <v>tower/poles for single circuits</v>
          </cell>
          <cell r="E759">
            <v>0</v>
          </cell>
          <cell r="F759">
            <v>0</v>
          </cell>
          <cell r="G759">
            <v>0</v>
          </cell>
          <cell r="H759">
            <v>0</v>
          </cell>
          <cell r="I759">
            <v>0</v>
          </cell>
          <cell r="J759">
            <v>0</v>
          </cell>
        </row>
        <row r="760">
          <cell r="A760">
            <v>41102</v>
          </cell>
          <cell r="B760">
            <v>0</v>
          </cell>
          <cell r="C760">
            <v>41102</v>
          </cell>
          <cell r="D760" t="str">
            <v>tower/poles for duble circuits</v>
          </cell>
          <cell r="E760">
            <v>0</v>
          </cell>
          <cell r="F760">
            <v>0</v>
          </cell>
          <cell r="G760">
            <v>0</v>
          </cell>
          <cell r="H760">
            <v>0</v>
          </cell>
          <cell r="I760">
            <v>0</v>
          </cell>
          <cell r="J760">
            <v>0</v>
          </cell>
        </row>
        <row r="761">
          <cell r="A761">
            <v>41103</v>
          </cell>
          <cell r="B761">
            <v>0</v>
          </cell>
          <cell r="C761">
            <v>41103</v>
          </cell>
          <cell r="D761" t="str">
            <v>conductors</v>
          </cell>
          <cell r="E761">
            <v>0</v>
          </cell>
          <cell r="F761">
            <v>0</v>
          </cell>
          <cell r="G761">
            <v>0</v>
          </cell>
          <cell r="H761">
            <v>0</v>
          </cell>
          <cell r="I761">
            <v>0</v>
          </cell>
          <cell r="J761">
            <v>0</v>
          </cell>
        </row>
        <row r="762">
          <cell r="A762">
            <v>41104</v>
          </cell>
          <cell r="B762">
            <v>0</v>
          </cell>
          <cell r="C762">
            <v>41104</v>
          </cell>
          <cell r="D762" t="str">
            <v>ground wires</v>
          </cell>
          <cell r="E762">
            <v>0</v>
          </cell>
          <cell r="F762">
            <v>0</v>
          </cell>
          <cell r="G762">
            <v>0</v>
          </cell>
          <cell r="H762">
            <v>0</v>
          </cell>
          <cell r="I762">
            <v>0</v>
          </cell>
          <cell r="J762">
            <v>0</v>
          </cell>
        </row>
        <row r="763">
          <cell r="A763">
            <v>41105</v>
          </cell>
          <cell r="B763">
            <v>0</v>
          </cell>
          <cell r="C763">
            <v>41105</v>
          </cell>
          <cell r="D763" t="str">
            <v>insulators</v>
          </cell>
          <cell r="E763">
            <v>0</v>
          </cell>
          <cell r="F763">
            <v>0</v>
          </cell>
          <cell r="G763">
            <v>0</v>
          </cell>
          <cell r="H763">
            <v>0</v>
          </cell>
          <cell r="I763">
            <v>0</v>
          </cell>
          <cell r="J763">
            <v>0</v>
          </cell>
        </row>
        <row r="764">
          <cell r="A764">
            <v>41106</v>
          </cell>
          <cell r="B764">
            <v>0</v>
          </cell>
          <cell r="C764">
            <v>41106</v>
          </cell>
          <cell r="D764" t="str">
            <v>tower/poles foundation civil works</v>
          </cell>
          <cell r="E764">
            <v>0</v>
          </cell>
          <cell r="F764">
            <v>0</v>
          </cell>
          <cell r="G764">
            <v>0</v>
          </cell>
          <cell r="H764">
            <v>0</v>
          </cell>
          <cell r="I764">
            <v>0</v>
          </cell>
          <cell r="J764">
            <v>0</v>
          </cell>
        </row>
        <row r="765">
          <cell r="A765">
            <v>41107</v>
          </cell>
          <cell r="B765">
            <v>0</v>
          </cell>
          <cell r="C765">
            <v>41107</v>
          </cell>
          <cell r="D765" t="str">
            <v>O.H.L other accessories</v>
          </cell>
          <cell r="E765">
            <v>0</v>
          </cell>
          <cell r="F765">
            <v>0</v>
          </cell>
          <cell r="G765">
            <v>0</v>
          </cell>
          <cell r="H765">
            <v>0</v>
          </cell>
          <cell r="I765">
            <v>0</v>
          </cell>
          <cell r="J765">
            <v>0</v>
          </cell>
        </row>
        <row r="766">
          <cell r="B766">
            <v>0</v>
          </cell>
          <cell r="D766" t="str">
            <v>Total of Electrical Overhead Lines 400kv</v>
          </cell>
          <cell r="E766">
            <v>0</v>
          </cell>
          <cell r="F766">
            <v>0</v>
          </cell>
          <cell r="G766">
            <v>0</v>
          </cell>
          <cell r="H766">
            <v>0</v>
          </cell>
          <cell r="I766">
            <v>0</v>
          </cell>
          <cell r="J766">
            <v>0</v>
          </cell>
        </row>
        <row r="767">
          <cell r="B767" t="str">
            <v xml:space="preserve">      4120  electrical overhead lines 220kv</v>
          </cell>
        </row>
        <row r="768">
          <cell r="A768">
            <v>41201</v>
          </cell>
          <cell r="B768">
            <v>0</v>
          </cell>
          <cell r="C768">
            <v>41201</v>
          </cell>
          <cell r="D768" t="str">
            <v>tower/poles for single circuits</v>
          </cell>
          <cell r="E768">
            <v>0</v>
          </cell>
          <cell r="F768">
            <v>0</v>
          </cell>
          <cell r="G768">
            <v>0</v>
          </cell>
          <cell r="H768">
            <v>0</v>
          </cell>
          <cell r="I768">
            <v>0</v>
          </cell>
          <cell r="J768">
            <v>0</v>
          </cell>
        </row>
        <row r="769">
          <cell r="A769">
            <v>41202</v>
          </cell>
          <cell r="B769">
            <v>0</v>
          </cell>
          <cell r="C769">
            <v>41202</v>
          </cell>
          <cell r="D769" t="str">
            <v>tower/poles for duble circuits</v>
          </cell>
          <cell r="E769">
            <v>0</v>
          </cell>
          <cell r="F769">
            <v>0</v>
          </cell>
          <cell r="G769">
            <v>0</v>
          </cell>
          <cell r="H769">
            <v>0</v>
          </cell>
          <cell r="I769">
            <v>0</v>
          </cell>
          <cell r="J769">
            <v>0</v>
          </cell>
        </row>
        <row r="770">
          <cell r="A770">
            <v>41203</v>
          </cell>
          <cell r="B770">
            <v>0</v>
          </cell>
          <cell r="C770">
            <v>41203</v>
          </cell>
          <cell r="D770" t="str">
            <v>conductors</v>
          </cell>
          <cell r="E770">
            <v>0</v>
          </cell>
          <cell r="F770">
            <v>0</v>
          </cell>
          <cell r="G770">
            <v>0</v>
          </cell>
          <cell r="H770">
            <v>0</v>
          </cell>
          <cell r="I770">
            <v>0</v>
          </cell>
          <cell r="J770">
            <v>0</v>
          </cell>
        </row>
        <row r="771">
          <cell r="A771">
            <v>41204</v>
          </cell>
          <cell r="B771">
            <v>0</v>
          </cell>
          <cell r="C771">
            <v>41204</v>
          </cell>
          <cell r="D771" t="str">
            <v>ground wires</v>
          </cell>
          <cell r="E771">
            <v>0</v>
          </cell>
          <cell r="F771">
            <v>0</v>
          </cell>
          <cell r="G771">
            <v>0</v>
          </cell>
          <cell r="H771">
            <v>0</v>
          </cell>
          <cell r="I771">
            <v>0</v>
          </cell>
          <cell r="J771">
            <v>0</v>
          </cell>
        </row>
        <row r="772">
          <cell r="A772">
            <v>41205</v>
          </cell>
          <cell r="B772">
            <v>0</v>
          </cell>
          <cell r="C772">
            <v>41205</v>
          </cell>
          <cell r="D772" t="str">
            <v>insulators</v>
          </cell>
          <cell r="E772">
            <v>0</v>
          </cell>
          <cell r="F772">
            <v>0</v>
          </cell>
          <cell r="G772">
            <v>0</v>
          </cell>
          <cell r="H772">
            <v>0</v>
          </cell>
          <cell r="I772">
            <v>0</v>
          </cell>
          <cell r="J772">
            <v>0</v>
          </cell>
        </row>
        <row r="773">
          <cell r="A773">
            <v>41206</v>
          </cell>
          <cell r="B773">
            <v>0</v>
          </cell>
          <cell r="C773">
            <v>41206</v>
          </cell>
          <cell r="D773" t="str">
            <v>tower foundation civil works</v>
          </cell>
          <cell r="E773">
            <v>0</v>
          </cell>
          <cell r="F773">
            <v>0</v>
          </cell>
          <cell r="G773">
            <v>0</v>
          </cell>
          <cell r="H773">
            <v>0</v>
          </cell>
          <cell r="I773">
            <v>0</v>
          </cell>
          <cell r="J773">
            <v>0</v>
          </cell>
        </row>
        <row r="774">
          <cell r="A774">
            <v>41207</v>
          </cell>
          <cell r="B774">
            <v>0</v>
          </cell>
          <cell r="C774">
            <v>41207</v>
          </cell>
          <cell r="D774" t="str">
            <v>O.H.L other accessories</v>
          </cell>
          <cell r="E774">
            <v>0</v>
          </cell>
          <cell r="F774">
            <v>0</v>
          </cell>
          <cell r="G774">
            <v>0</v>
          </cell>
          <cell r="H774">
            <v>0</v>
          </cell>
          <cell r="I774">
            <v>0</v>
          </cell>
          <cell r="J774">
            <v>0</v>
          </cell>
        </row>
        <row r="775">
          <cell r="B775">
            <v>0</v>
          </cell>
          <cell r="D775" t="str">
            <v>Total of Electrical Overhead Lines 220kv</v>
          </cell>
          <cell r="E775">
            <v>0</v>
          </cell>
          <cell r="F775">
            <v>0</v>
          </cell>
          <cell r="G775">
            <v>0</v>
          </cell>
          <cell r="H775">
            <v>0</v>
          </cell>
          <cell r="I775">
            <v>0</v>
          </cell>
          <cell r="J775">
            <v>0</v>
          </cell>
        </row>
        <row r="776">
          <cell r="B776" t="str">
            <v xml:space="preserve">      4130  electrical overhead lines 132kv</v>
          </cell>
        </row>
        <row r="777">
          <cell r="A777">
            <v>41301</v>
          </cell>
          <cell r="B777">
            <v>0</v>
          </cell>
          <cell r="C777">
            <v>41301</v>
          </cell>
          <cell r="D777" t="str">
            <v>tower/poles for single circuits</v>
          </cell>
          <cell r="E777">
            <v>0</v>
          </cell>
          <cell r="F777">
            <v>0</v>
          </cell>
          <cell r="G777">
            <v>0</v>
          </cell>
          <cell r="H777">
            <v>0</v>
          </cell>
          <cell r="I777">
            <v>0</v>
          </cell>
          <cell r="J777">
            <v>0</v>
          </cell>
        </row>
        <row r="778">
          <cell r="A778">
            <v>41302</v>
          </cell>
          <cell r="B778">
            <v>0</v>
          </cell>
          <cell r="C778">
            <v>41302</v>
          </cell>
          <cell r="D778" t="str">
            <v>tower/poles for duble circuits</v>
          </cell>
          <cell r="E778">
            <v>0</v>
          </cell>
          <cell r="F778">
            <v>0</v>
          </cell>
          <cell r="G778">
            <v>0</v>
          </cell>
          <cell r="H778">
            <v>0</v>
          </cell>
          <cell r="I778">
            <v>0</v>
          </cell>
          <cell r="J778">
            <v>0</v>
          </cell>
        </row>
        <row r="779">
          <cell r="A779">
            <v>41303</v>
          </cell>
          <cell r="B779">
            <v>0</v>
          </cell>
          <cell r="C779">
            <v>41303</v>
          </cell>
          <cell r="D779" t="str">
            <v>conductors</v>
          </cell>
          <cell r="E779">
            <v>0</v>
          </cell>
          <cell r="F779">
            <v>0</v>
          </cell>
          <cell r="G779">
            <v>0</v>
          </cell>
          <cell r="H779">
            <v>0</v>
          </cell>
          <cell r="I779">
            <v>0</v>
          </cell>
          <cell r="J779">
            <v>0</v>
          </cell>
        </row>
        <row r="780">
          <cell r="A780">
            <v>41304</v>
          </cell>
          <cell r="B780">
            <v>0</v>
          </cell>
          <cell r="C780">
            <v>41304</v>
          </cell>
          <cell r="D780" t="str">
            <v>ground wires</v>
          </cell>
          <cell r="E780">
            <v>0</v>
          </cell>
          <cell r="F780">
            <v>0</v>
          </cell>
          <cell r="G780">
            <v>0</v>
          </cell>
          <cell r="H780">
            <v>0</v>
          </cell>
          <cell r="I780">
            <v>0</v>
          </cell>
          <cell r="J780">
            <v>0</v>
          </cell>
        </row>
        <row r="781">
          <cell r="A781">
            <v>41305</v>
          </cell>
          <cell r="B781">
            <v>0</v>
          </cell>
          <cell r="C781">
            <v>41305</v>
          </cell>
          <cell r="D781" t="str">
            <v>insulators</v>
          </cell>
          <cell r="E781">
            <v>0</v>
          </cell>
          <cell r="F781">
            <v>0</v>
          </cell>
          <cell r="G781">
            <v>0</v>
          </cell>
          <cell r="H781">
            <v>0</v>
          </cell>
          <cell r="I781">
            <v>0</v>
          </cell>
          <cell r="J781">
            <v>0</v>
          </cell>
        </row>
        <row r="782">
          <cell r="A782">
            <v>41306</v>
          </cell>
          <cell r="B782">
            <v>0</v>
          </cell>
          <cell r="C782">
            <v>41306</v>
          </cell>
          <cell r="D782" t="str">
            <v>tower foundation civil works</v>
          </cell>
          <cell r="E782">
            <v>0</v>
          </cell>
          <cell r="F782">
            <v>0</v>
          </cell>
          <cell r="G782">
            <v>0</v>
          </cell>
          <cell r="H782">
            <v>0</v>
          </cell>
          <cell r="I782">
            <v>0</v>
          </cell>
          <cell r="J782">
            <v>0</v>
          </cell>
        </row>
        <row r="783">
          <cell r="A783">
            <v>41307</v>
          </cell>
          <cell r="B783">
            <v>0</v>
          </cell>
          <cell r="C783">
            <v>41307</v>
          </cell>
          <cell r="D783" t="str">
            <v>O.H.L other accessories</v>
          </cell>
          <cell r="E783">
            <v>0</v>
          </cell>
          <cell r="F783">
            <v>0</v>
          </cell>
          <cell r="G783">
            <v>0</v>
          </cell>
          <cell r="H783">
            <v>0</v>
          </cell>
          <cell r="I783">
            <v>0</v>
          </cell>
          <cell r="J783">
            <v>0</v>
          </cell>
        </row>
        <row r="784">
          <cell r="B784">
            <v>0</v>
          </cell>
          <cell r="D784" t="str">
            <v>Total of Electrical Overhead Lines 132kv</v>
          </cell>
          <cell r="E784">
            <v>0</v>
          </cell>
          <cell r="F784">
            <v>0</v>
          </cell>
          <cell r="G784">
            <v>0</v>
          </cell>
          <cell r="H784">
            <v>0</v>
          </cell>
          <cell r="I784">
            <v>0</v>
          </cell>
          <cell r="J784">
            <v>0</v>
          </cell>
        </row>
        <row r="785">
          <cell r="B785" t="str">
            <v xml:space="preserve">      4140  electrical overhead lines 33kv</v>
          </cell>
        </row>
        <row r="786">
          <cell r="A786">
            <v>41401</v>
          </cell>
          <cell r="B786">
            <v>0</v>
          </cell>
          <cell r="C786">
            <v>41401</v>
          </cell>
          <cell r="D786" t="str">
            <v>tower/poles for single circuits</v>
          </cell>
          <cell r="E786">
            <v>0</v>
          </cell>
          <cell r="F786">
            <v>0</v>
          </cell>
          <cell r="G786">
            <v>0</v>
          </cell>
          <cell r="H786">
            <v>0</v>
          </cell>
          <cell r="I786">
            <v>0</v>
          </cell>
          <cell r="J786">
            <v>0</v>
          </cell>
        </row>
        <row r="787">
          <cell r="A787">
            <v>41402</v>
          </cell>
          <cell r="B787">
            <v>0</v>
          </cell>
          <cell r="C787">
            <v>41402</v>
          </cell>
          <cell r="D787" t="str">
            <v>tower/poles for duble circuits</v>
          </cell>
          <cell r="E787">
            <v>0</v>
          </cell>
          <cell r="F787">
            <v>0</v>
          </cell>
          <cell r="G787">
            <v>0</v>
          </cell>
          <cell r="H787">
            <v>0</v>
          </cell>
          <cell r="I787">
            <v>0</v>
          </cell>
          <cell r="J787">
            <v>0</v>
          </cell>
        </row>
        <row r="788">
          <cell r="A788">
            <v>41403</v>
          </cell>
          <cell r="B788">
            <v>0</v>
          </cell>
          <cell r="C788">
            <v>41403</v>
          </cell>
          <cell r="D788" t="str">
            <v>conductors</v>
          </cell>
          <cell r="E788">
            <v>0</v>
          </cell>
          <cell r="F788">
            <v>0</v>
          </cell>
          <cell r="G788">
            <v>0</v>
          </cell>
          <cell r="H788">
            <v>0</v>
          </cell>
          <cell r="I788">
            <v>0</v>
          </cell>
          <cell r="J788">
            <v>0</v>
          </cell>
        </row>
        <row r="789">
          <cell r="A789">
            <v>41404</v>
          </cell>
          <cell r="B789">
            <v>0</v>
          </cell>
          <cell r="C789">
            <v>41404</v>
          </cell>
          <cell r="D789" t="str">
            <v>ground wires</v>
          </cell>
          <cell r="E789">
            <v>0</v>
          </cell>
          <cell r="F789">
            <v>0</v>
          </cell>
          <cell r="G789">
            <v>0</v>
          </cell>
          <cell r="H789">
            <v>0</v>
          </cell>
          <cell r="I789">
            <v>0</v>
          </cell>
          <cell r="J789">
            <v>0</v>
          </cell>
        </row>
        <row r="790">
          <cell r="A790">
            <v>41405</v>
          </cell>
          <cell r="B790">
            <v>0</v>
          </cell>
          <cell r="C790">
            <v>41405</v>
          </cell>
          <cell r="D790" t="str">
            <v>insulators</v>
          </cell>
          <cell r="E790">
            <v>0</v>
          </cell>
          <cell r="F790">
            <v>0</v>
          </cell>
          <cell r="G790">
            <v>0</v>
          </cell>
          <cell r="H790">
            <v>0</v>
          </cell>
          <cell r="I790">
            <v>0</v>
          </cell>
          <cell r="J790">
            <v>0</v>
          </cell>
        </row>
        <row r="791">
          <cell r="A791">
            <v>41406</v>
          </cell>
          <cell r="B791">
            <v>0</v>
          </cell>
          <cell r="C791">
            <v>41406</v>
          </cell>
          <cell r="D791" t="str">
            <v>tower foundation civil works</v>
          </cell>
          <cell r="E791">
            <v>0</v>
          </cell>
          <cell r="F791">
            <v>0</v>
          </cell>
          <cell r="G791">
            <v>0</v>
          </cell>
          <cell r="H791">
            <v>0</v>
          </cell>
          <cell r="I791">
            <v>0</v>
          </cell>
          <cell r="J791">
            <v>0</v>
          </cell>
        </row>
        <row r="792">
          <cell r="A792">
            <v>41407</v>
          </cell>
          <cell r="B792">
            <v>0</v>
          </cell>
          <cell r="C792">
            <v>41407</v>
          </cell>
          <cell r="D792" t="str">
            <v>pole mounted transformers</v>
          </cell>
          <cell r="E792">
            <v>0</v>
          </cell>
          <cell r="F792">
            <v>0</v>
          </cell>
          <cell r="G792">
            <v>0</v>
          </cell>
          <cell r="H792">
            <v>0</v>
          </cell>
          <cell r="I792">
            <v>0</v>
          </cell>
          <cell r="J792">
            <v>0</v>
          </cell>
        </row>
        <row r="793">
          <cell r="A793">
            <v>41408</v>
          </cell>
          <cell r="B793">
            <v>0</v>
          </cell>
          <cell r="C793">
            <v>41408</v>
          </cell>
          <cell r="D793" t="str">
            <v>pole mounted switches</v>
          </cell>
          <cell r="E793">
            <v>0</v>
          </cell>
          <cell r="F793">
            <v>0</v>
          </cell>
          <cell r="G793">
            <v>0</v>
          </cell>
          <cell r="H793">
            <v>0</v>
          </cell>
          <cell r="I793">
            <v>0</v>
          </cell>
          <cell r="J793">
            <v>0</v>
          </cell>
        </row>
        <row r="794">
          <cell r="A794">
            <v>41409</v>
          </cell>
          <cell r="B794">
            <v>0</v>
          </cell>
          <cell r="C794">
            <v>41409</v>
          </cell>
          <cell r="D794" t="str">
            <v>O.H.L other accessories</v>
          </cell>
          <cell r="E794">
            <v>0</v>
          </cell>
          <cell r="F794">
            <v>0</v>
          </cell>
          <cell r="G794">
            <v>0</v>
          </cell>
          <cell r="H794">
            <v>0</v>
          </cell>
          <cell r="I794">
            <v>0</v>
          </cell>
          <cell r="J794">
            <v>0</v>
          </cell>
        </row>
        <row r="795">
          <cell r="B795">
            <v>0</v>
          </cell>
          <cell r="D795" t="str">
            <v>Total of Electrical Overhead Lines 33kv</v>
          </cell>
          <cell r="E795">
            <v>0</v>
          </cell>
          <cell r="F795">
            <v>0</v>
          </cell>
          <cell r="G795">
            <v>0</v>
          </cell>
          <cell r="H795">
            <v>0</v>
          </cell>
          <cell r="I795">
            <v>0</v>
          </cell>
          <cell r="J795">
            <v>0</v>
          </cell>
        </row>
        <row r="796">
          <cell r="B796" t="str">
            <v xml:space="preserve">      4150  electrical overhead lines 11kv</v>
          </cell>
        </row>
        <row r="797">
          <cell r="A797">
            <v>41501</v>
          </cell>
          <cell r="B797">
            <v>0</v>
          </cell>
          <cell r="C797">
            <v>41501</v>
          </cell>
          <cell r="D797" t="str">
            <v>tower/poles for single circuits</v>
          </cell>
          <cell r="E797">
            <v>0</v>
          </cell>
          <cell r="F797">
            <v>0</v>
          </cell>
          <cell r="G797">
            <v>0</v>
          </cell>
          <cell r="H797">
            <v>0</v>
          </cell>
          <cell r="I797">
            <v>0</v>
          </cell>
          <cell r="J797">
            <v>0</v>
          </cell>
        </row>
        <row r="798">
          <cell r="A798">
            <v>41502</v>
          </cell>
          <cell r="B798">
            <v>0</v>
          </cell>
          <cell r="C798">
            <v>41502</v>
          </cell>
          <cell r="D798" t="str">
            <v>tower/poles for duble circuits</v>
          </cell>
          <cell r="E798">
            <v>0</v>
          </cell>
          <cell r="F798">
            <v>0</v>
          </cell>
          <cell r="G798">
            <v>0</v>
          </cell>
          <cell r="H798">
            <v>0</v>
          </cell>
          <cell r="I798">
            <v>0</v>
          </cell>
          <cell r="J798">
            <v>0</v>
          </cell>
        </row>
        <row r="799">
          <cell r="A799">
            <v>41503</v>
          </cell>
          <cell r="B799">
            <v>0</v>
          </cell>
          <cell r="C799">
            <v>41503</v>
          </cell>
          <cell r="D799" t="str">
            <v>conductors</v>
          </cell>
          <cell r="E799">
            <v>0</v>
          </cell>
          <cell r="F799">
            <v>0</v>
          </cell>
          <cell r="G799">
            <v>0</v>
          </cell>
          <cell r="H799">
            <v>0</v>
          </cell>
          <cell r="I799">
            <v>0</v>
          </cell>
          <cell r="J799">
            <v>0</v>
          </cell>
        </row>
        <row r="800">
          <cell r="A800">
            <v>41504</v>
          </cell>
          <cell r="B800">
            <v>0</v>
          </cell>
          <cell r="C800">
            <v>41504</v>
          </cell>
          <cell r="D800" t="str">
            <v>ground wires</v>
          </cell>
          <cell r="E800">
            <v>0</v>
          </cell>
          <cell r="F800">
            <v>0</v>
          </cell>
          <cell r="G800">
            <v>0</v>
          </cell>
          <cell r="H800">
            <v>0</v>
          </cell>
          <cell r="I800">
            <v>0</v>
          </cell>
          <cell r="J800">
            <v>0</v>
          </cell>
        </row>
        <row r="801">
          <cell r="A801">
            <v>41505</v>
          </cell>
          <cell r="B801">
            <v>0</v>
          </cell>
          <cell r="C801">
            <v>41505</v>
          </cell>
          <cell r="D801" t="str">
            <v>insulators</v>
          </cell>
          <cell r="E801">
            <v>0</v>
          </cell>
          <cell r="F801">
            <v>0</v>
          </cell>
          <cell r="G801">
            <v>0</v>
          </cell>
          <cell r="H801">
            <v>0</v>
          </cell>
          <cell r="I801">
            <v>0</v>
          </cell>
          <cell r="J801">
            <v>0</v>
          </cell>
        </row>
        <row r="802">
          <cell r="A802">
            <v>41506</v>
          </cell>
          <cell r="B802">
            <v>0</v>
          </cell>
          <cell r="C802">
            <v>41506</v>
          </cell>
          <cell r="D802" t="str">
            <v>tower foundation civil works</v>
          </cell>
          <cell r="E802">
            <v>0</v>
          </cell>
          <cell r="F802">
            <v>0</v>
          </cell>
          <cell r="G802">
            <v>0</v>
          </cell>
          <cell r="H802">
            <v>0</v>
          </cell>
          <cell r="I802">
            <v>0</v>
          </cell>
          <cell r="J802">
            <v>0</v>
          </cell>
        </row>
        <row r="803">
          <cell r="A803">
            <v>41507</v>
          </cell>
          <cell r="B803">
            <v>0</v>
          </cell>
          <cell r="C803">
            <v>41507</v>
          </cell>
          <cell r="D803" t="str">
            <v>pole mounted transformers</v>
          </cell>
          <cell r="E803">
            <v>0</v>
          </cell>
          <cell r="F803">
            <v>0</v>
          </cell>
          <cell r="G803">
            <v>0</v>
          </cell>
          <cell r="H803">
            <v>0</v>
          </cell>
          <cell r="I803">
            <v>0</v>
          </cell>
          <cell r="J803">
            <v>0</v>
          </cell>
        </row>
        <row r="804">
          <cell r="A804">
            <v>41508</v>
          </cell>
          <cell r="B804">
            <v>0</v>
          </cell>
          <cell r="C804">
            <v>41508</v>
          </cell>
          <cell r="D804" t="str">
            <v>pole mounted switches</v>
          </cell>
          <cell r="E804">
            <v>0</v>
          </cell>
          <cell r="F804">
            <v>0</v>
          </cell>
          <cell r="G804">
            <v>0</v>
          </cell>
          <cell r="H804">
            <v>0</v>
          </cell>
          <cell r="I804">
            <v>0</v>
          </cell>
          <cell r="J804">
            <v>0</v>
          </cell>
        </row>
        <row r="805">
          <cell r="A805">
            <v>41509</v>
          </cell>
          <cell r="B805">
            <v>0</v>
          </cell>
          <cell r="C805">
            <v>41509</v>
          </cell>
          <cell r="D805" t="str">
            <v>ohl other accessories</v>
          </cell>
          <cell r="E805">
            <v>0</v>
          </cell>
          <cell r="F805">
            <v>0</v>
          </cell>
          <cell r="G805">
            <v>0</v>
          </cell>
          <cell r="H805">
            <v>0</v>
          </cell>
          <cell r="I805">
            <v>0</v>
          </cell>
          <cell r="J805">
            <v>0</v>
          </cell>
        </row>
        <row r="806">
          <cell r="B806">
            <v>0</v>
          </cell>
          <cell r="D806" t="str">
            <v>Total of Electrical Overhead Lines 11kv</v>
          </cell>
          <cell r="E806">
            <v>0</v>
          </cell>
          <cell r="F806">
            <v>0</v>
          </cell>
          <cell r="G806">
            <v>0</v>
          </cell>
          <cell r="H806">
            <v>0</v>
          </cell>
          <cell r="I806">
            <v>0</v>
          </cell>
          <cell r="J806">
            <v>0</v>
          </cell>
        </row>
        <row r="807">
          <cell r="B807">
            <v>0</v>
          </cell>
          <cell r="D807" t="str">
            <v>Sub-total for Electrical Overhead Line</v>
          </cell>
          <cell r="E807">
            <v>0</v>
          </cell>
          <cell r="F807">
            <v>0</v>
          </cell>
          <cell r="G807">
            <v>0</v>
          </cell>
          <cell r="H807">
            <v>0</v>
          </cell>
          <cell r="I807">
            <v>0</v>
          </cell>
          <cell r="J807">
            <v>0</v>
          </cell>
        </row>
        <row r="808">
          <cell r="B808" t="str">
            <v>420  electrical under ground cable</v>
          </cell>
        </row>
        <row r="809">
          <cell r="B809" t="str">
            <v xml:space="preserve">      4210  132kv under ground cables</v>
          </cell>
        </row>
        <row r="810">
          <cell r="A810">
            <v>42101</v>
          </cell>
          <cell r="B810">
            <v>0</v>
          </cell>
          <cell r="C810">
            <v>42101</v>
          </cell>
          <cell r="D810" t="str">
            <v>132kv cross linked polithyline cables</v>
          </cell>
          <cell r="E810">
            <v>0</v>
          </cell>
          <cell r="F810">
            <v>0</v>
          </cell>
          <cell r="G810">
            <v>0</v>
          </cell>
          <cell r="H810">
            <v>0</v>
          </cell>
          <cell r="I810">
            <v>0</v>
          </cell>
          <cell r="J810">
            <v>0</v>
          </cell>
        </row>
        <row r="811">
          <cell r="A811">
            <v>42102</v>
          </cell>
          <cell r="B811">
            <v>0</v>
          </cell>
          <cell r="C811">
            <v>42102</v>
          </cell>
          <cell r="D811" t="str">
            <v>132kv oilfilled cables</v>
          </cell>
          <cell r="E811">
            <v>0</v>
          </cell>
          <cell r="F811">
            <v>0</v>
          </cell>
          <cell r="G811">
            <v>0</v>
          </cell>
          <cell r="H811">
            <v>0</v>
          </cell>
          <cell r="I811">
            <v>0</v>
          </cell>
          <cell r="J811">
            <v>0</v>
          </cell>
        </row>
        <row r="812">
          <cell r="B812">
            <v>0</v>
          </cell>
          <cell r="D812" t="str">
            <v>Total of 132kv Under Ground Cables</v>
          </cell>
          <cell r="E812">
            <v>0</v>
          </cell>
          <cell r="F812">
            <v>0</v>
          </cell>
          <cell r="G812">
            <v>0</v>
          </cell>
          <cell r="H812">
            <v>0</v>
          </cell>
          <cell r="I812">
            <v>0</v>
          </cell>
          <cell r="J812">
            <v>0</v>
          </cell>
        </row>
        <row r="813">
          <cell r="B813" t="str">
            <v xml:space="preserve">      4220  220kv under ground cables</v>
          </cell>
        </row>
        <row r="814">
          <cell r="A814">
            <v>42201</v>
          </cell>
          <cell r="B814">
            <v>0</v>
          </cell>
          <cell r="C814">
            <v>42201</v>
          </cell>
          <cell r="D814" t="str">
            <v>220kv cross linked polithyline cables</v>
          </cell>
          <cell r="E814">
            <v>0</v>
          </cell>
          <cell r="F814">
            <v>0</v>
          </cell>
          <cell r="G814">
            <v>0</v>
          </cell>
          <cell r="H814">
            <v>0</v>
          </cell>
          <cell r="I814">
            <v>0</v>
          </cell>
          <cell r="J814">
            <v>0</v>
          </cell>
        </row>
        <row r="815">
          <cell r="B815">
            <v>0</v>
          </cell>
          <cell r="D815" t="str">
            <v>Total of 220kv Under Ground Cables</v>
          </cell>
          <cell r="E815">
            <v>0</v>
          </cell>
          <cell r="F815">
            <v>0</v>
          </cell>
          <cell r="G815">
            <v>0</v>
          </cell>
          <cell r="H815">
            <v>0</v>
          </cell>
          <cell r="I815">
            <v>0</v>
          </cell>
          <cell r="J815">
            <v>0</v>
          </cell>
        </row>
        <row r="816">
          <cell r="B816" t="str">
            <v xml:space="preserve">      4230  33kv under ground cables</v>
          </cell>
        </row>
        <row r="817">
          <cell r="A817">
            <v>42301</v>
          </cell>
          <cell r="B817">
            <v>0</v>
          </cell>
          <cell r="C817">
            <v>42301</v>
          </cell>
          <cell r="D817" t="str">
            <v>33kv cross linked polithyline cables</v>
          </cell>
          <cell r="E817">
            <v>0</v>
          </cell>
          <cell r="F817">
            <v>0</v>
          </cell>
          <cell r="G817">
            <v>0</v>
          </cell>
          <cell r="H817">
            <v>0</v>
          </cell>
          <cell r="I817">
            <v>0</v>
          </cell>
          <cell r="J817">
            <v>0</v>
          </cell>
        </row>
        <row r="818">
          <cell r="B818">
            <v>0</v>
          </cell>
          <cell r="D818" t="str">
            <v>Total of 33kv Under Ground Cables</v>
          </cell>
          <cell r="E818">
            <v>0</v>
          </cell>
          <cell r="F818">
            <v>0</v>
          </cell>
          <cell r="G818">
            <v>0</v>
          </cell>
          <cell r="H818">
            <v>0</v>
          </cell>
          <cell r="I818">
            <v>0</v>
          </cell>
          <cell r="J818">
            <v>0</v>
          </cell>
        </row>
        <row r="819">
          <cell r="B819" t="str">
            <v xml:space="preserve">      4240  11kv under ground cables</v>
          </cell>
        </row>
        <row r="820">
          <cell r="A820">
            <v>42401</v>
          </cell>
          <cell r="B820">
            <v>0</v>
          </cell>
          <cell r="C820">
            <v>42401</v>
          </cell>
          <cell r="D820" t="str">
            <v>11kv cross linked polithyline cables</v>
          </cell>
          <cell r="E820">
            <v>0</v>
          </cell>
          <cell r="F820">
            <v>0</v>
          </cell>
          <cell r="G820">
            <v>0</v>
          </cell>
          <cell r="H820">
            <v>0</v>
          </cell>
          <cell r="I820">
            <v>0</v>
          </cell>
          <cell r="J820">
            <v>0</v>
          </cell>
        </row>
        <row r="821">
          <cell r="B821">
            <v>0</v>
          </cell>
          <cell r="D821" t="str">
            <v>Total of 11kv Under Ground Cables</v>
          </cell>
          <cell r="E821">
            <v>0</v>
          </cell>
          <cell r="F821">
            <v>0</v>
          </cell>
          <cell r="G821">
            <v>0</v>
          </cell>
          <cell r="H821">
            <v>0</v>
          </cell>
          <cell r="I821">
            <v>0</v>
          </cell>
          <cell r="J821">
            <v>0</v>
          </cell>
        </row>
        <row r="822">
          <cell r="B822" t="str">
            <v xml:space="preserve">      4250  low voltage under ground cables</v>
          </cell>
        </row>
        <row r="823">
          <cell r="A823">
            <v>42501</v>
          </cell>
          <cell r="B823">
            <v>0</v>
          </cell>
          <cell r="C823">
            <v>42501</v>
          </cell>
          <cell r="D823" t="str">
            <v>low voltage cross linked polithyline cables</v>
          </cell>
          <cell r="E823">
            <v>0</v>
          </cell>
          <cell r="F823">
            <v>0</v>
          </cell>
          <cell r="G823">
            <v>0</v>
          </cell>
          <cell r="H823">
            <v>0</v>
          </cell>
          <cell r="I823">
            <v>0</v>
          </cell>
          <cell r="J823">
            <v>0</v>
          </cell>
        </row>
        <row r="824">
          <cell r="B824">
            <v>0</v>
          </cell>
          <cell r="D824" t="str">
            <v>Total of Low Voltage Under Ground Cables</v>
          </cell>
          <cell r="E824">
            <v>0</v>
          </cell>
          <cell r="F824">
            <v>0</v>
          </cell>
          <cell r="G824">
            <v>0</v>
          </cell>
          <cell r="H824">
            <v>0</v>
          </cell>
          <cell r="I824">
            <v>0</v>
          </cell>
          <cell r="J824">
            <v>0</v>
          </cell>
        </row>
        <row r="825">
          <cell r="B825" t="str">
            <v xml:space="preserve">      4260  under ground pilot cables</v>
          </cell>
        </row>
        <row r="826">
          <cell r="A826" t="str">
            <v>9999913</v>
          </cell>
          <cell r="B826">
            <v>0</v>
          </cell>
          <cell r="C826">
            <v>99999</v>
          </cell>
          <cell r="D826" t="str">
            <v>unspecified</v>
          </cell>
          <cell r="E826">
            <v>0</v>
          </cell>
          <cell r="F826">
            <v>0</v>
          </cell>
          <cell r="G826">
            <v>0</v>
          </cell>
          <cell r="H826">
            <v>0</v>
          </cell>
          <cell r="I826">
            <v>0</v>
          </cell>
          <cell r="J826">
            <v>0</v>
          </cell>
        </row>
        <row r="827">
          <cell r="B827">
            <v>0</v>
          </cell>
          <cell r="D827" t="str">
            <v>Total of Under Ground Pilot Cables</v>
          </cell>
          <cell r="E827">
            <v>0</v>
          </cell>
          <cell r="F827">
            <v>0</v>
          </cell>
          <cell r="G827">
            <v>0</v>
          </cell>
          <cell r="H827">
            <v>0</v>
          </cell>
          <cell r="I827">
            <v>0</v>
          </cell>
          <cell r="J827">
            <v>0</v>
          </cell>
        </row>
        <row r="828">
          <cell r="B828">
            <v>0</v>
          </cell>
          <cell r="D828" t="str">
            <v>Sub-total for Electrical Underground Cable</v>
          </cell>
          <cell r="E828">
            <v>0</v>
          </cell>
          <cell r="F828">
            <v>0</v>
          </cell>
          <cell r="G828">
            <v>0</v>
          </cell>
          <cell r="H828">
            <v>0</v>
          </cell>
          <cell r="I828">
            <v>0</v>
          </cell>
          <cell r="J828">
            <v>0</v>
          </cell>
        </row>
        <row r="829">
          <cell r="B829" t="str">
            <v>427  feeder pillers</v>
          </cell>
        </row>
        <row r="830">
          <cell r="B830" t="str">
            <v xml:space="preserve">      4270  feeder piller</v>
          </cell>
        </row>
        <row r="831">
          <cell r="A831" t="str">
            <v>9999914</v>
          </cell>
          <cell r="B831">
            <v>0</v>
          </cell>
          <cell r="C831">
            <v>99999</v>
          </cell>
          <cell r="D831" t="str">
            <v>unspecified</v>
          </cell>
          <cell r="E831">
            <v>0</v>
          </cell>
          <cell r="F831">
            <v>0</v>
          </cell>
          <cell r="G831">
            <v>0</v>
          </cell>
          <cell r="H831">
            <v>0</v>
          </cell>
          <cell r="I831">
            <v>0</v>
          </cell>
          <cell r="J831">
            <v>0</v>
          </cell>
        </row>
        <row r="832">
          <cell r="B832">
            <v>0</v>
          </cell>
          <cell r="D832" t="str">
            <v>Sub-total for Feeder Piller</v>
          </cell>
          <cell r="E832">
            <v>0</v>
          </cell>
          <cell r="F832">
            <v>0</v>
          </cell>
          <cell r="G832">
            <v>0</v>
          </cell>
          <cell r="H832">
            <v>0</v>
          </cell>
          <cell r="I832">
            <v>0</v>
          </cell>
          <cell r="J832">
            <v>0</v>
          </cell>
        </row>
        <row r="833">
          <cell r="B833" t="str">
            <v>428  services turrents</v>
          </cell>
        </row>
        <row r="834">
          <cell r="B834" t="str">
            <v xml:space="preserve">      4280  unspecified</v>
          </cell>
        </row>
        <row r="835">
          <cell r="A835" t="str">
            <v>9999915</v>
          </cell>
          <cell r="B835">
            <v>0</v>
          </cell>
          <cell r="C835">
            <v>99999</v>
          </cell>
          <cell r="D835" t="str">
            <v>unspecified</v>
          </cell>
          <cell r="E835">
            <v>0</v>
          </cell>
          <cell r="F835">
            <v>0</v>
          </cell>
          <cell r="G835">
            <v>0</v>
          </cell>
          <cell r="H835">
            <v>0</v>
          </cell>
          <cell r="I835">
            <v>0</v>
          </cell>
          <cell r="J835">
            <v>0</v>
          </cell>
        </row>
        <row r="836">
          <cell r="B836">
            <v>0</v>
          </cell>
          <cell r="D836" t="str">
            <v>Sub-total for Services Turrents</v>
          </cell>
          <cell r="E836">
            <v>0</v>
          </cell>
          <cell r="F836">
            <v>0</v>
          </cell>
          <cell r="G836">
            <v>0</v>
          </cell>
          <cell r="H836">
            <v>0</v>
          </cell>
          <cell r="I836">
            <v>0</v>
          </cell>
          <cell r="J836">
            <v>0</v>
          </cell>
        </row>
        <row r="837">
          <cell r="B837" t="str">
            <v>430  street lighting system</v>
          </cell>
        </row>
        <row r="838">
          <cell r="B838" t="str">
            <v xml:space="preserve">      4310  lighting poles</v>
          </cell>
        </row>
        <row r="839">
          <cell r="A839">
            <v>43101</v>
          </cell>
          <cell r="B839">
            <v>0</v>
          </cell>
          <cell r="C839">
            <v>43101</v>
          </cell>
          <cell r="D839" t="str">
            <v>30.5 meter poles</v>
          </cell>
          <cell r="E839">
            <v>0</v>
          </cell>
          <cell r="F839">
            <v>0</v>
          </cell>
          <cell r="G839">
            <v>0</v>
          </cell>
          <cell r="H839">
            <v>0</v>
          </cell>
          <cell r="I839">
            <v>0</v>
          </cell>
          <cell r="J839">
            <v>0</v>
          </cell>
        </row>
        <row r="840">
          <cell r="A840">
            <v>43102</v>
          </cell>
          <cell r="B840">
            <v>0</v>
          </cell>
          <cell r="C840">
            <v>43102</v>
          </cell>
          <cell r="D840" t="str">
            <v>26 meter poles</v>
          </cell>
          <cell r="E840">
            <v>0</v>
          </cell>
          <cell r="F840">
            <v>0</v>
          </cell>
          <cell r="G840">
            <v>0</v>
          </cell>
          <cell r="H840">
            <v>0</v>
          </cell>
          <cell r="I840">
            <v>0</v>
          </cell>
          <cell r="J840">
            <v>0</v>
          </cell>
        </row>
        <row r="841">
          <cell r="A841">
            <v>43103</v>
          </cell>
          <cell r="B841">
            <v>0</v>
          </cell>
          <cell r="C841">
            <v>43103</v>
          </cell>
          <cell r="D841" t="str">
            <v>18/20 meter poles</v>
          </cell>
          <cell r="E841">
            <v>0</v>
          </cell>
          <cell r="F841">
            <v>0</v>
          </cell>
          <cell r="G841">
            <v>0</v>
          </cell>
          <cell r="H841">
            <v>0</v>
          </cell>
          <cell r="I841">
            <v>0</v>
          </cell>
          <cell r="J841">
            <v>0</v>
          </cell>
        </row>
        <row r="842">
          <cell r="A842">
            <v>43104</v>
          </cell>
          <cell r="B842">
            <v>0</v>
          </cell>
          <cell r="C842">
            <v>43104</v>
          </cell>
          <cell r="D842" t="str">
            <v>14/16 meter poles</v>
          </cell>
          <cell r="E842">
            <v>0</v>
          </cell>
          <cell r="F842">
            <v>0</v>
          </cell>
          <cell r="G842">
            <v>0</v>
          </cell>
          <cell r="H842">
            <v>0</v>
          </cell>
          <cell r="I842">
            <v>0</v>
          </cell>
          <cell r="J842">
            <v>0</v>
          </cell>
        </row>
        <row r="843">
          <cell r="A843">
            <v>43105</v>
          </cell>
          <cell r="B843">
            <v>0</v>
          </cell>
          <cell r="C843">
            <v>43105</v>
          </cell>
          <cell r="D843" t="str">
            <v>12/14 meter poles</v>
          </cell>
          <cell r="E843">
            <v>0</v>
          </cell>
          <cell r="F843">
            <v>0</v>
          </cell>
          <cell r="G843">
            <v>0</v>
          </cell>
          <cell r="H843">
            <v>0</v>
          </cell>
          <cell r="I843">
            <v>0</v>
          </cell>
          <cell r="J843">
            <v>0</v>
          </cell>
        </row>
        <row r="844">
          <cell r="A844">
            <v>43106</v>
          </cell>
          <cell r="B844">
            <v>0</v>
          </cell>
          <cell r="C844">
            <v>43106</v>
          </cell>
          <cell r="D844" t="str">
            <v>10 meter poles</v>
          </cell>
          <cell r="E844">
            <v>0</v>
          </cell>
          <cell r="F844">
            <v>0</v>
          </cell>
          <cell r="G844">
            <v>0</v>
          </cell>
          <cell r="H844">
            <v>0</v>
          </cell>
          <cell r="I844">
            <v>0</v>
          </cell>
          <cell r="J844">
            <v>0</v>
          </cell>
        </row>
        <row r="845">
          <cell r="A845">
            <v>43107</v>
          </cell>
          <cell r="B845">
            <v>0</v>
          </cell>
          <cell r="C845">
            <v>43107</v>
          </cell>
          <cell r="D845" t="str">
            <v>4.5 meter poles</v>
          </cell>
          <cell r="E845">
            <v>0</v>
          </cell>
          <cell r="F845">
            <v>0</v>
          </cell>
          <cell r="G845">
            <v>0</v>
          </cell>
          <cell r="H845">
            <v>0</v>
          </cell>
          <cell r="I845">
            <v>0</v>
          </cell>
          <cell r="J845">
            <v>0</v>
          </cell>
        </row>
        <row r="846">
          <cell r="B846">
            <v>0</v>
          </cell>
          <cell r="D846" t="str">
            <v>Total of Lighting Poles</v>
          </cell>
          <cell r="E846">
            <v>0</v>
          </cell>
          <cell r="F846">
            <v>0</v>
          </cell>
          <cell r="G846">
            <v>0</v>
          </cell>
          <cell r="H846">
            <v>0</v>
          </cell>
          <cell r="I846">
            <v>0</v>
          </cell>
          <cell r="J846">
            <v>0</v>
          </cell>
        </row>
        <row r="847">
          <cell r="B847" t="str">
            <v xml:space="preserve">      4320  Control Cabinets</v>
          </cell>
        </row>
        <row r="848">
          <cell r="A848">
            <v>43201</v>
          </cell>
          <cell r="B848">
            <v>0</v>
          </cell>
          <cell r="C848">
            <v>43201</v>
          </cell>
          <cell r="D848" t="str">
            <v>unspecified</v>
          </cell>
          <cell r="E848">
            <v>0</v>
          </cell>
          <cell r="F848">
            <v>0</v>
          </cell>
          <cell r="G848">
            <v>0</v>
          </cell>
          <cell r="H848">
            <v>0</v>
          </cell>
          <cell r="I848">
            <v>0</v>
          </cell>
          <cell r="J848">
            <v>0</v>
          </cell>
        </row>
        <row r="849">
          <cell r="B849">
            <v>0</v>
          </cell>
          <cell r="D849" t="str">
            <v>Total of Control Cabinets</v>
          </cell>
          <cell r="E849">
            <v>0</v>
          </cell>
          <cell r="F849">
            <v>0</v>
          </cell>
          <cell r="G849">
            <v>0</v>
          </cell>
          <cell r="H849">
            <v>0</v>
          </cell>
          <cell r="I849">
            <v>0</v>
          </cell>
          <cell r="J849">
            <v>0</v>
          </cell>
        </row>
        <row r="850">
          <cell r="B850" t="str">
            <v xml:space="preserve">      4330  street lighting cables between poles</v>
          </cell>
        </row>
        <row r="851">
          <cell r="A851">
            <v>4330</v>
          </cell>
          <cell r="B851">
            <v>0</v>
          </cell>
          <cell r="C851">
            <v>4330</v>
          </cell>
          <cell r="D851" t="str">
            <v>unspecified</v>
          </cell>
          <cell r="E851">
            <v>0</v>
          </cell>
          <cell r="F851">
            <v>0</v>
          </cell>
          <cell r="G851">
            <v>0</v>
          </cell>
          <cell r="H851">
            <v>0</v>
          </cell>
          <cell r="I851">
            <v>0</v>
          </cell>
          <cell r="J851">
            <v>0</v>
          </cell>
        </row>
        <row r="852">
          <cell r="B852">
            <v>0</v>
          </cell>
          <cell r="D852" t="str">
            <v>Total of Street Lighting Cables Between Poles</v>
          </cell>
          <cell r="E852">
            <v>0</v>
          </cell>
          <cell r="F852">
            <v>0</v>
          </cell>
          <cell r="G852">
            <v>0</v>
          </cell>
          <cell r="H852">
            <v>0</v>
          </cell>
          <cell r="I852">
            <v>0</v>
          </cell>
          <cell r="J852">
            <v>0</v>
          </cell>
        </row>
        <row r="853">
          <cell r="B853">
            <v>0</v>
          </cell>
          <cell r="D853" t="str">
            <v>Sub-total for Street Lighting System</v>
          </cell>
          <cell r="E853">
            <v>0</v>
          </cell>
          <cell r="F853">
            <v>0</v>
          </cell>
          <cell r="G853">
            <v>0</v>
          </cell>
          <cell r="H853">
            <v>0</v>
          </cell>
          <cell r="I853">
            <v>0</v>
          </cell>
          <cell r="J853">
            <v>0</v>
          </cell>
        </row>
        <row r="854">
          <cell r="B854" t="str">
            <v>440  water pumping stations</v>
          </cell>
        </row>
        <row r="855">
          <cell r="B855" t="str">
            <v xml:space="preserve">      4410  water pump stations (electrical part)</v>
          </cell>
        </row>
        <row r="856">
          <cell r="A856">
            <v>44101</v>
          </cell>
          <cell r="B856">
            <v>0</v>
          </cell>
          <cell r="C856">
            <v>44101</v>
          </cell>
          <cell r="D856" t="str">
            <v>3.3/6.6 kv vacume circuit breakers</v>
          </cell>
          <cell r="E856">
            <v>0</v>
          </cell>
          <cell r="F856">
            <v>0</v>
          </cell>
          <cell r="G856">
            <v>0</v>
          </cell>
          <cell r="H856">
            <v>0</v>
          </cell>
          <cell r="I856">
            <v>0</v>
          </cell>
          <cell r="J856">
            <v>0</v>
          </cell>
        </row>
        <row r="857">
          <cell r="A857">
            <v>44102</v>
          </cell>
          <cell r="B857">
            <v>0</v>
          </cell>
          <cell r="C857">
            <v>44102</v>
          </cell>
          <cell r="D857" t="str">
            <v>415 v l.t switch gear</v>
          </cell>
          <cell r="E857">
            <v>0</v>
          </cell>
          <cell r="F857">
            <v>0</v>
          </cell>
          <cell r="G857">
            <v>0</v>
          </cell>
          <cell r="H857">
            <v>0</v>
          </cell>
          <cell r="I857">
            <v>0</v>
          </cell>
          <cell r="J857">
            <v>0</v>
          </cell>
        </row>
        <row r="858">
          <cell r="A858">
            <v>44103</v>
          </cell>
          <cell r="B858">
            <v>0</v>
          </cell>
          <cell r="C858">
            <v>44103</v>
          </cell>
          <cell r="D858" t="str">
            <v>power transformers of water pump station</v>
          </cell>
          <cell r="E858">
            <v>0</v>
          </cell>
          <cell r="F858">
            <v>0</v>
          </cell>
          <cell r="G858">
            <v>0</v>
          </cell>
          <cell r="H858">
            <v>0</v>
          </cell>
          <cell r="I858">
            <v>0</v>
          </cell>
          <cell r="J858">
            <v>0</v>
          </cell>
        </row>
        <row r="859">
          <cell r="B859">
            <v>0</v>
          </cell>
          <cell r="D859" t="str">
            <v>Total of Water Pump Stations ( Electrical Part )</v>
          </cell>
          <cell r="E859">
            <v>0</v>
          </cell>
          <cell r="F859">
            <v>0</v>
          </cell>
          <cell r="G859">
            <v>0</v>
          </cell>
          <cell r="H859">
            <v>0</v>
          </cell>
          <cell r="I859">
            <v>0</v>
          </cell>
          <cell r="J859">
            <v>0</v>
          </cell>
        </row>
        <row r="860">
          <cell r="B860" t="str">
            <v xml:space="preserve">      4420  instruments &amp; control system</v>
          </cell>
        </row>
        <row r="861">
          <cell r="A861">
            <v>44201</v>
          </cell>
          <cell r="B861">
            <v>0</v>
          </cell>
          <cell r="C861">
            <v>44201</v>
          </cell>
          <cell r="D861" t="str">
            <v>water pump station metering system</v>
          </cell>
          <cell r="E861">
            <v>0</v>
          </cell>
          <cell r="F861">
            <v>0</v>
          </cell>
          <cell r="G861">
            <v>0</v>
          </cell>
          <cell r="H861">
            <v>0</v>
          </cell>
          <cell r="I861">
            <v>0</v>
          </cell>
          <cell r="J861">
            <v>0</v>
          </cell>
        </row>
        <row r="862">
          <cell r="B862">
            <v>0</v>
          </cell>
          <cell r="D862" t="str">
            <v>Total of Instruments &amp; Control System</v>
          </cell>
          <cell r="E862">
            <v>0</v>
          </cell>
          <cell r="F862">
            <v>0</v>
          </cell>
          <cell r="G862">
            <v>0</v>
          </cell>
          <cell r="H862">
            <v>0</v>
          </cell>
          <cell r="I862">
            <v>0</v>
          </cell>
          <cell r="J862">
            <v>0</v>
          </cell>
        </row>
        <row r="863">
          <cell r="B863" t="str">
            <v xml:space="preserve">      4430  water pump stations (mechanical part)</v>
          </cell>
        </row>
        <row r="864">
          <cell r="A864">
            <v>44301</v>
          </cell>
          <cell r="B864">
            <v>0</v>
          </cell>
          <cell r="C864">
            <v>44301</v>
          </cell>
          <cell r="D864" t="str">
            <v>water valves</v>
          </cell>
          <cell r="E864">
            <v>0</v>
          </cell>
          <cell r="F864">
            <v>0</v>
          </cell>
          <cell r="G864">
            <v>0</v>
          </cell>
          <cell r="H864">
            <v>0</v>
          </cell>
          <cell r="I864">
            <v>0</v>
          </cell>
          <cell r="J864">
            <v>0</v>
          </cell>
        </row>
        <row r="865">
          <cell r="A865">
            <v>44302</v>
          </cell>
          <cell r="B865">
            <v>0</v>
          </cell>
          <cell r="C865">
            <v>44302</v>
          </cell>
          <cell r="D865" t="str">
            <v>variables/constant speed pumps</v>
          </cell>
          <cell r="E865">
            <v>0</v>
          </cell>
          <cell r="F865">
            <v>0</v>
          </cell>
          <cell r="G865">
            <v>0</v>
          </cell>
          <cell r="H865">
            <v>0</v>
          </cell>
          <cell r="I865">
            <v>0</v>
          </cell>
          <cell r="J865">
            <v>0</v>
          </cell>
        </row>
        <row r="866">
          <cell r="A866">
            <v>44303</v>
          </cell>
          <cell r="B866">
            <v>0</v>
          </cell>
          <cell r="C866">
            <v>44303</v>
          </cell>
          <cell r="D866" t="str">
            <v>motors</v>
          </cell>
          <cell r="E866">
            <v>0</v>
          </cell>
          <cell r="F866">
            <v>0</v>
          </cell>
          <cell r="G866">
            <v>0</v>
          </cell>
          <cell r="H866">
            <v>0</v>
          </cell>
          <cell r="I866">
            <v>0</v>
          </cell>
          <cell r="J866">
            <v>0</v>
          </cell>
        </row>
        <row r="867">
          <cell r="A867">
            <v>44304</v>
          </cell>
          <cell r="B867">
            <v>0</v>
          </cell>
          <cell r="C867">
            <v>44304</v>
          </cell>
          <cell r="D867" t="str">
            <v>chlorination plant</v>
          </cell>
          <cell r="E867">
            <v>0</v>
          </cell>
          <cell r="F867">
            <v>0</v>
          </cell>
          <cell r="G867">
            <v>0</v>
          </cell>
          <cell r="H867">
            <v>0</v>
          </cell>
          <cell r="I867">
            <v>0</v>
          </cell>
          <cell r="J867">
            <v>0</v>
          </cell>
        </row>
        <row r="868">
          <cell r="A868">
            <v>44305</v>
          </cell>
          <cell r="B868">
            <v>0</v>
          </cell>
          <cell r="C868">
            <v>44305</v>
          </cell>
          <cell r="D868" t="str">
            <v>diesel generator</v>
          </cell>
          <cell r="E868">
            <v>0</v>
          </cell>
          <cell r="F868">
            <v>0</v>
          </cell>
          <cell r="G868">
            <v>0</v>
          </cell>
          <cell r="H868">
            <v>0</v>
          </cell>
          <cell r="I868">
            <v>0</v>
          </cell>
          <cell r="J868">
            <v>0</v>
          </cell>
        </row>
        <row r="869">
          <cell r="A869">
            <v>44306</v>
          </cell>
          <cell r="B869">
            <v>0</v>
          </cell>
          <cell r="C869">
            <v>44306</v>
          </cell>
          <cell r="D869" t="str">
            <v>surge equipment</v>
          </cell>
          <cell r="E869">
            <v>0</v>
          </cell>
          <cell r="F869">
            <v>0</v>
          </cell>
          <cell r="G869">
            <v>0</v>
          </cell>
          <cell r="H869">
            <v>0</v>
          </cell>
          <cell r="I869">
            <v>0</v>
          </cell>
          <cell r="J869">
            <v>0</v>
          </cell>
        </row>
        <row r="870">
          <cell r="A870">
            <v>44307</v>
          </cell>
          <cell r="B870">
            <v>0</v>
          </cell>
          <cell r="C870">
            <v>44307</v>
          </cell>
          <cell r="D870" t="str">
            <v xml:space="preserve">pump hall </v>
          </cell>
          <cell r="E870">
            <v>0</v>
          </cell>
          <cell r="F870">
            <v>0</v>
          </cell>
          <cell r="G870">
            <v>0</v>
          </cell>
          <cell r="H870">
            <v>0</v>
          </cell>
          <cell r="I870">
            <v>0</v>
          </cell>
          <cell r="J870">
            <v>0</v>
          </cell>
        </row>
        <row r="871">
          <cell r="A871">
            <v>44308</v>
          </cell>
          <cell r="B871">
            <v>0</v>
          </cell>
          <cell r="C871">
            <v>44308</v>
          </cell>
          <cell r="D871" t="str">
            <v>disinfiction system</v>
          </cell>
          <cell r="E871">
            <v>0</v>
          </cell>
          <cell r="F871">
            <v>0</v>
          </cell>
          <cell r="G871">
            <v>0</v>
          </cell>
          <cell r="H871">
            <v>0</v>
          </cell>
          <cell r="I871">
            <v>0</v>
          </cell>
          <cell r="J871">
            <v>0</v>
          </cell>
        </row>
        <row r="872">
          <cell r="B872">
            <v>0</v>
          </cell>
          <cell r="D872" t="str">
            <v>Total of Water Pump Stations (Mechanical Part)</v>
          </cell>
          <cell r="E872">
            <v>0</v>
          </cell>
          <cell r="F872">
            <v>0</v>
          </cell>
          <cell r="G872">
            <v>0</v>
          </cell>
          <cell r="H872">
            <v>0</v>
          </cell>
          <cell r="I872">
            <v>0</v>
          </cell>
          <cell r="J872">
            <v>0</v>
          </cell>
        </row>
        <row r="873">
          <cell r="B873" t="str">
            <v>4440 tanks &amp; reservoirs</v>
          </cell>
        </row>
        <row r="874">
          <cell r="A874">
            <v>44401</v>
          </cell>
          <cell r="B874">
            <v>0</v>
          </cell>
          <cell r="C874">
            <v>44401</v>
          </cell>
          <cell r="D874" t="str">
            <v>reservoirs/tanks</v>
          </cell>
          <cell r="E874">
            <v>0</v>
          </cell>
          <cell r="F874">
            <v>0</v>
          </cell>
          <cell r="G874">
            <v>0</v>
          </cell>
          <cell r="H874">
            <v>0</v>
          </cell>
          <cell r="I874">
            <v>0</v>
          </cell>
          <cell r="J874">
            <v>0</v>
          </cell>
        </row>
        <row r="875">
          <cell r="A875">
            <v>44402</v>
          </cell>
          <cell r="B875">
            <v>0</v>
          </cell>
          <cell r="C875">
            <v>44402</v>
          </cell>
          <cell r="D875" t="str">
            <v>building of water pump station</v>
          </cell>
          <cell r="E875">
            <v>0</v>
          </cell>
          <cell r="F875">
            <v>0</v>
          </cell>
          <cell r="G875">
            <v>0</v>
          </cell>
          <cell r="H875">
            <v>0</v>
          </cell>
          <cell r="I875">
            <v>0</v>
          </cell>
          <cell r="J875">
            <v>0</v>
          </cell>
        </row>
        <row r="876">
          <cell r="B876">
            <v>0</v>
          </cell>
          <cell r="D876" t="str">
            <v>Total of tanks &amp; reservoirs</v>
          </cell>
          <cell r="E876">
            <v>0</v>
          </cell>
          <cell r="F876">
            <v>0</v>
          </cell>
          <cell r="G876">
            <v>0</v>
          </cell>
          <cell r="H876">
            <v>0</v>
          </cell>
          <cell r="I876">
            <v>0</v>
          </cell>
          <cell r="J876">
            <v>0</v>
          </cell>
        </row>
        <row r="877">
          <cell r="B877">
            <v>0</v>
          </cell>
          <cell r="D877" t="str">
            <v>Sub-total for Water Pumping Stations</v>
          </cell>
          <cell r="E877">
            <v>0</v>
          </cell>
          <cell r="F877">
            <v>0</v>
          </cell>
          <cell r="G877">
            <v>0</v>
          </cell>
          <cell r="H877">
            <v>0</v>
          </cell>
          <cell r="I877">
            <v>0</v>
          </cell>
          <cell r="J877">
            <v>0</v>
          </cell>
        </row>
        <row r="878">
          <cell r="B878" t="str">
            <v>450  water pipelines &amp; valves</v>
          </cell>
        </row>
        <row r="879">
          <cell r="B879" t="str">
            <v xml:space="preserve">      4510  water pipelines</v>
          </cell>
        </row>
        <row r="880">
          <cell r="A880">
            <v>45101</v>
          </cell>
          <cell r="B880">
            <v>0</v>
          </cell>
          <cell r="C880">
            <v>45101</v>
          </cell>
          <cell r="D880" t="str">
            <v xml:space="preserve">water pipeline carbon steel </v>
          </cell>
          <cell r="E880">
            <v>0</v>
          </cell>
          <cell r="F880">
            <v>0</v>
          </cell>
          <cell r="G880">
            <v>0</v>
          </cell>
          <cell r="H880">
            <v>0</v>
          </cell>
          <cell r="I880">
            <v>0</v>
          </cell>
          <cell r="J880">
            <v>0</v>
          </cell>
        </row>
        <row r="881">
          <cell r="A881">
            <v>45102</v>
          </cell>
          <cell r="B881">
            <v>0</v>
          </cell>
          <cell r="C881">
            <v>45102</v>
          </cell>
          <cell r="D881" t="str">
            <v>water pipeline ductile iron</v>
          </cell>
          <cell r="E881">
            <v>0</v>
          </cell>
          <cell r="F881">
            <v>0</v>
          </cell>
          <cell r="G881">
            <v>0</v>
          </cell>
          <cell r="H881">
            <v>0</v>
          </cell>
          <cell r="I881">
            <v>0</v>
          </cell>
          <cell r="J881">
            <v>0</v>
          </cell>
        </row>
        <row r="882">
          <cell r="A882">
            <v>45103</v>
          </cell>
          <cell r="B882">
            <v>0</v>
          </cell>
          <cell r="C882">
            <v>45103</v>
          </cell>
          <cell r="D882" t="str">
            <v>water pipeline glass reinforced pipe</v>
          </cell>
          <cell r="E882">
            <v>0</v>
          </cell>
          <cell r="F882">
            <v>0</v>
          </cell>
          <cell r="G882">
            <v>0</v>
          </cell>
          <cell r="H882">
            <v>0</v>
          </cell>
          <cell r="I882">
            <v>0</v>
          </cell>
          <cell r="J882">
            <v>0</v>
          </cell>
        </row>
        <row r="883">
          <cell r="A883">
            <v>45104</v>
          </cell>
          <cell r="B883">
            <v>0</v>
          </cell>
          <cell r="C883">
            <v>45104</v>
          </cell>
          <cell r="D883" t="str">
            <v>water pipeline asbostes cement pipe</v>
          </cell>
          <cell r="E883">
            <v>0</v>
          </cell>
          <cell r="F883">
            <v>0</v>
          </cell>
          <cell r="G883">
            <v>0</v>
          </cell>
          <cell r="H883">
            <v>0</v>
          </cell>
          <cell r="I883">
            <v>0</v>
          </cell>
          <cell r="J883">
            <v>0</v>
          </cell>
        </row>
        <row r="884">
          <cell r="A884">
            <v>45105</v>
          </cell>
          <cell r="B884">
            <v>0</v>
          </cell>
          <cell r="C884">
            <v>45105</v>
          </cell>
          <cell r="D884" t="str">
            <v>water pipeline polytheline</v>
          </cell>
          <cell r="E884">
            <v>0</v>
          </cell>
          <cell r="F884">
            <v>0</v>
          </cell>
          <cell r="G884">
            <v>0</v>
          </cell>
          <cell r="H884">
            <v>0</v>
          </cell>
          <cell r="I884">
            <v>0</v>
          </cell>
          <cell r="J884">
            <v>0</v>
          </cell>
        </row>
        <row r="885">
          <cell r="B885">
            <v>0</v>
          </cell>
          <cell r="D885" t="str">
            <v>Total of Water Pipelines</v>
          </cell>
          <cell r="E885">
            <v>0</v>
          </cell>
          <cell r="F885">
            <v>0</v>
          </cell>
          <cell r="G885">
            <v>0</v>
          </cell>
          <cell r="H885">
            <v>0</v>
          </cell>
          <cell r="I885">
            <v>0</v>
          </cell>
          <cell r="J885">
            <v>0</v>
          </cell>
        </row>
        <row r="886">
          <cell r="B886" t="str">
            <v xml:space="preserve">      4520  water valves</v>
          </cell>
        </row>
        <row r="887">
          <cell r="A887">
            <v>45201</v>
          </cell>
          <cell r="B887">
            <v>0</v>
          </cell>
          <cell r="C887">
            <v>45201</v>
          </cell>
          <cell r="D887" t="str">
            <v>butterfly water valves</v>
          </cell>
          <cell r="E887">
            <v>0</v>
          </cell>
          <cell r="F887">
            <v>0</v>
          </cell>
          <cell r="G887">
            <v>0</v>
          </cell>
          <cell r="H887">
            <v>0</v>
          </cell>
          <cell r="I887">
            <v>0</v>
          </cell>
          <cell r="J887">
            <v>0</v>
          </cell>
        </row>
        <row r="888">
          <cell r="A888">
            <v>45202</v>
          </cell>
          <cell r="B888">
            <v>0</v>
          </cell>
          <cell r="C888">
            <v>45202</v>
          </cell>
          <cell r="D888" t="str">
            <v>water gate valves</v>
          </cell>
          <cell r="E888">
            <v>0</v>
          </cell>
          <cell r="F888">
            <v>0</v>
          </cell>
          <cell r="G888">
            <v>0</v>
          </cell>
          <cell r="H888">
            <v>0</v>
          </cell>
          <cell r="I888">
            <v>0</v>
          </cell>
          <cell r="J888">
            <v>0</v>
          </cell>
        </row>
        <row r="889">
          <cell r="A889">
            <v>45203</v>
          </cell>
          <cell r="B889">
            <v>0</v>
          </cell>
          <cell r="C889">
            <v>45203</v>
          </cell>
          <cell r="D889" t="str">
            <v>water globe valves</v>
          </cell>
          <cell r="E889">
            <v>0</v>
          </cell>
          <cell r="F889">
            <v>0</v>
          </cell>
          <cell r="G889">
            <v>0</v>
          </cell>
          <cell r="H889">
            <v>0</v>
          </cell>
          <cell r="I889">
            <v>0</v>
          </cell>
          <cell r="J889">
            <v>0</v>
          </cell>
        </row>
        <row r="890">
          <cell r="A890">
            <v>45204</v>
          </cell>
          <cell r="B890">
            <v>0</v>
          </cell>
          <cell r="C890">
            <v>45204</v>
          </cell>
          <cell r="D890" t="str">
            <v>pressure control valves</v>
          </cell>
          <cell r="E890">
            <v>0</v>
          </cell>
          <cell r="F890">
            <v>0</v>
          </cell>
          <cell r="G890">
            <v>0</v>
          </cell>
          <cell r="H890">
            <v>0</v>
          </cell>
          <cell r="I890">
            <v>0</v>
          </cell>
          <cell r="J890">
            <v>0</v>
          </cell>
        </row>
        <row r="891">
          <cell r="A891">
            <v>45205</v>
          </cell>
          <cell r="B891">
            <v>0</v>
          </cell>
          <cell r="C891">
            <v>45205</v>
          </cell>
          <cell r="D891" t="str">
            <v>flow control valves</v>
          </cell>
          <cell r="E891">
            <v>0</v>
          </cell>
          <cell r="F891">
            <v>0</v>
          </cell>
          <cell r="G891">
            <v>0</v>
          </cell>
          <cell r="H891">
            <v>0</v>
          </cell>
          <cell r="I891">
            <v>0</v>
          </cell>
          <cell r="J891">
            <v>0</v>
          </cell>
        </row>
        <row r="892">
          <cell r="A892">
            <v>45206</v>
          </cell>
          <cell r="B892">
            <v>0</v>
          </cell>
          <cell r="C892">
            <v>45206</v>
          </cell>
          <cell r="D892" t="str">
            <v>air release valves</v>
          </cell>
          <cell r="E892">
            <v>0</v>
          </cell>
          <cell r="F892">
            <v>0</v>
          </cell>
          <cell r="G892">
            <v>0</v>
          </cell>
          <cell r="H892">
            <v>0</v>
          </cell>
          <cell r="I892">
            <v>0</v>
          </cell>
          <cell r="J892">
            <v>0</v>
          </cell>
        </row>
        <row r="893">
          <cell r="A893">
            <v>45207</v>
          </cell>
          <cell r="B893">
            <v>0</v>
          </cell>
          <cell r="C893">
            <v>45207</v>
          </cell>
          <cell r="D893" t="str">
            <v>altitude valves</v>
          </cell>
          <cell r="E893">
            <v>0</v>
          </cell>
          <cell r="F893">
            <v>0</v>
          </cell>
          <cell r="G893">
            <v>0</v>
          </cell>
          <cell r="H893">
            <v>0</v>
          </cell>
          <cell r="I893">
            <v>0</v>
          </cell>
          <cell r="J893">
            <v>0</v>
          </cell>
        </row>
        <row r="894">
          <cell r="A894">
            <v>45208</v>
          </cell>
          <cell r="B894">
            <v>0</v>
          </cell>
          <cell r="C894">
            <v>45208</v>
          </cell>
          <cell r="D894" t="str">
            <v>non-return valves</v>
          </cell>
          <cell r="E894">
            <v>0</v>
          </cell>
          <cell r="F894">
            <v>0</v>
          </cell>
          <cell r="G894">
            <v>0</v>
          </cell>
          <cell r="H894">
            <v>0</v>
          </cell>
          <cell r="I894">
            <v>0</v>
          </cell>
          <cell r="J894">
            <v>0</v>
          </cell>
        </row>
        <row r="895">
          <cell r="B895">
            <v>0</v>
          </cell>
          <cell r="D895" t="str">
            <v>Total of Water Valves</v>
          </cell>
          <cell r="E895">
            <v>0</v>
          </cell>
          <cell r="F895">
            <v>0</v>
          </cell>
          <cell r="G895">
            <v>0</v>
          </cell>
          <cell r="H895">
            <v>0</v>
          </cell>
          <cell r="I895">
            <v>0</v>
          </cell>
          <cell r="J895">
            <v>0</v>
          </cell>
        </row>
        <row r="896">
          <cell r="B896">
            <v>0</v>
          </cell>
          <cell r="D896" t="str">
            <v>Sub-total for Water Pipelines &amp; Valves</v>
          </cell>
          <cell r="E896">
            <v>0</v>
          </cell>
          <cell r="F896">
            <v>0</v>
          </cell>
          <cell r="G896">
            <v>0</v>
          </cell>
          <cell r="H896">
            <v>0</v>
          </cell>
          <cell r="I896">
            <v>0</v>
          </cell>
          <cell r="J896">
            <v>0</v>
          </cell>
        </row>
        <row r="897">
          <cell r="B897" t="str">
            <v>460  town water storage tanks</v>
          </cell>
        </row>
        <row r="898">
          <cell r="B898" t="str">
            <v xml:space="preserve">      4610  town water storage tanks (elevated)</v>
          </cell>
        </row>
        <row r="899">
          <cell r="A899">
            <v>46101</v>
          </cell>
          <cell r="B899">
            <v>0</v>
          </cell>
          <cell r="C899">
            <v>46101</v>
          </cell>
          <cell r="D899" t="str">
            <v>unspecified</v>
          </cell>
          <cell r="E899">
            <v>0</v>
          </cell>
          <cell r="F899">
            <v>0</v>
          </cell>
          <cell r="G899">
            <v>0</v>
          </cell>
          <cell r="H899">
            <v>0</v>
          </cell>
          <cell r="I899">
            <v>0</v>
          </cell>
          <cell r="J899">
            <v>0</v>
          </cell>
        </row>
        <row r="900">
          <cell r="B900">
            <v>0</v>
          </cell>
          <cell r="D900" t="str">
            <v>Total of Town Water Storage Tanks (elevated)</v>
          </cell>
          <cell r="E900">
            <v>0</v>
          </cell>
          <cell r="F900">
            <v>0</v>
          </cell>
          <cell r="G900">
            <v>0</v>
          </cell>
          <cell r="H900">
            <v>0</v>
          </cell>
          <cell r="I900">
            <v>0</v>
          </cell>
          <cell r="J900">
            <v>0</v>
          </cell>
        </row>
        <row r="901">
          <cell r="B901" t="str">
            <v xml:space="preserve">      4620  town water storage tanks (ground)</v>
          </cell>
        </row>
        <row r="902">
          <cell r="A902">
            <v>46201</v>
          </cell>
          <cell r="B902">
            <v>0</v>
          </cell>
          <cell r="C902">
            <v>46201</v>
          </cell>
          <cell r="D902" t="str">
            <v>unspecified</v>
          </cell>
          <cell r="E902">
            <v>0</v>
          </cell>
          <cell r="F902">
            <v>0</v>
          </cell>
          <cell r="G902">
            <v>0</v>
          </cell>
          <cell r="H902">
            <v>0</v>
          </cell>
          <cell r="I902">
            <v>0</v>
          </cell>
          <cell r="J902">
            <v>0</v>
          </cell>
        </row>
        <row r="903">
          <cell r="B903">
            <v>0</v>
          </cell>
          <cell r="D903" t="str">
            <v>Total of Town Water Storage Tanks (ground)</v>
          </cell>
          <cell r="E903">
            <v>0</v>
          </cell>
          <cell r="F903">
            <v>0</v>
          </cell>
          <cell r="G903">
            <v>0</v>
          </cell>
          <cell r="H903">
            <v>0</v>
          </cell>
          <cell r="I903">
            <v>0</v>
          </cell>
          <cell r="J903">
            <v>0</v>
          </cell>
        </row>
        <row r="904">
          <cell r="B904">
            <v>0</v>
          </cell>
          <cell r="D904" t="str">
            <v>Sub-total for Town Water Storage Tanks</v>
          </cell>
          <cell r="E904">
            <v>0</v>
          </cell>
          <cell r="F904">
            <v>0</v>
          </cell>
          <cell r="G904">
            <v>0</v>
          </cell>
          <cell r="H904">
            <v>0</v>
          </cell>
          <cell r="I904">
            <v>0</v>
          </cell>
          <cell r="J904">
            <v>0</v>
          </cell>
        </row>
        <row r="905">
          <cell r="B905" t="str">
            <v>470  meters</v>
          </cell>
        </row>
        <row r="906">
          <cell r="B906" t="str">
            <v xml:space="preserve">      4710  water meters for network</v>
          </cell>
        </row>
        <row r="907">
          <cell r="A907">
            <v>47101</v>
          </cell>
          <cell r="B907">
            <v>0</v>
          </cell>
          <cell r="C907">
            <v>47101</v>
          </cell>
          <cell r="D907" t="str">
            <v>generation meters</v>
          </cell>
          <cell r="E907">
            <v>0</v>
          </cell>
          <cell r="F907">
            <v>0</v>
          </cell>
          <cell r="G907">
            <v>0</v>
          </cell>
          <cell r="H907">
            <v>0</v>
          </cell>
          <cell r="I907">
            <v>0</v>
          </cell>
          <cell r="J907">
            <v>0</v>
          </cell>
        </row>
        <row r="908">
          <cell r="A908">
            <v>47102</v>
          </cell>
          <cell r="B908">
            <v>0</v>
          </cell>
          <cell r="C908">
            <v>47102</v>
          </cell>
          <cell r="D908" t="str">
            <v>transmission meters</v>
          </cell>
          <cell r="E908">
            <v>0</v>
          </cell>
          <cell r="F908">
            <v>0</v>
          </cell>
          <cell r="G908">
            <v>0</v>
          </cell>
          <cell r="H908">
            <v>0</v>
          </cell>
          <cell r="I908">
            <v>0</v>
          </cell>
          <cell r="J908">
            <v>0</v>
          </cell>
        </row>
        <row r="909">
          <cell r="A909">
            <v>47103</v>
          </cell>
          <cell r="B909">
            <v>0</v>
          </cell>
          <cell r="C909">
            <v>47103</v>
          </cell>
          <cell r="D909" t="str">
            <v>distribution meters</v>
          </cell>
          <cell r="E909">
            <v>0</v>
          </cell>
          <cell r="F909">
            <v>0</v>
          </cell>
          <cell r="G909">
            <v>0</v>
          </cell>
          <cell r="H909">
            <v>0</v>
          </cell>
          <cell r="I909">
            <v>0</v>
          </cell>
          <cell r="J909">
            <v>0</v>
          </cell>
        </row>
        <row r="910">
          <cell r="B910">
            <v>0</v>
          </cell>
          <cell r="D910" t="str">
            <v>Total of Town Water Meters for network</v>
          </cell>
          <cell r="E910">
            <v>0</v>
          </cell>
          <cell r="F910">
            <v>0</v>
          </cell>
          <cell r="G910">
            <v>0</v>
          </cell>
          <cell r="H910">
            <v>0</v>
          </cell>
          <cell r="I910">
            <v>0</v>
          </cell>
          <cell r="J910">
            <v>0</v>
          </cell>
        </row>
        <row r="911">
          <cell r="B911" t="str">
            <v xml:space="preserve">      4720  electricity meters for network</v>
          </cell>
        </row>
        <row r="912">
          <cell r="A912">
            <v>47201</v>
          </cell>
          <cell r="B912">
            <v>0</v>
          </cell>
          <cell r="C912">
            <v>47201</v>
          </cell>
          <cell r="D912" t="str">
            <v>generation meters</v>
          </cell>
          <cell r="E912">
            <v>0</v>
          </cell>
          <cell r="F912">
            <v>0</v>
          </cell>
          <cell r="G912">
            <v>0</v>
          </cell>
          <cell r="H912">
            <v>0</v>
          </cell>
          <cell r="I912">
            <v>0</v>
          </cell>
          <cell r="J912">
            <v>0</v>
          </cell>
        </row>
        <row r="913">
          <cell r="A913">
            <v>47202</v>
          </cell>
          <cell r="B913">
            <v>0</v>
          </cell>
          <cell r="C913">
            <v>47202</v>
          </cell>
          <cell r="D913" t="str">
            <v>transmission meters</v>
          </cell>
          <cell r="E913">
            <v>0</v>
          </cell>
          <cell r="F913">
            <v>0</v>
          </cell>
          <cell r="G913">
            <v>0</v>
          </cell>
          <cell r="H913">
            <v>0</v>
          </cell>
          <cell r="I913">
            <v>0</v>
          </cell>
          <cell r="J913">
            <v>0</v>
          </cell>
        </row>
        <row r="914">
          <cell r="A914">
            <v>47203</v>
          </cell>
          <cell r="B914">
            <v>0</v>
          </cell>
          <cell r="C914">
            <v>47203</v>
          </cell>
          <cell r="D914" t="str">
            <v>distribution meters</v>
          </cell>
          <cell r="E914">
            <v>0</v>
          </cell>
          <cell r="F914">
            <v>0</v>
          </cell>
          <cell r="G914">
            <v>0</v>
          </cell>
          <cell r="H914">
            <v>0</v>
          </cell>
          <cell r="I914">
            <v>0</v>
          </cell>
          <cell r="J914">
            <v>0</v>
          </cell>
        </row>
        <row r="915">
          <cell r="B915">
            <v>0</v>
          </cell>
          <cell r="D915" t="str">
            <v>Total of Town Electricity Meters for network</v>
          </cell>
          <cell r="E915">
            <v>0</v>
          </cell>
          <cell r="F915">
            <v>0</v>
          </cell>
          <cell r="G915">
            <v>0</v>
          </cell>
          <cell r="H915">
            <v>0</v>
          </cell>
          <cell r="I915">
            <v>0</v>
          </cell>
          <cell r="J915">
            <v>0</v>
          </cell>
        </row>
        <row r="916">
          <cell r="B916">
            <v>0</v>
          </cell>
          <cell r="D916" t="str">
            <v>Sub-total for Meters</v>
          </cell>
          <cell r="E916">
            <v>0</v>
          </cell>
          <cell r="F916">
            <v>0</v>
          </cell>
          <cell r="G916">
            <v>0</v>
          </cell>
          <cell r="H916">
            <v>0</v>
          </cell>
          <cell r="I916">
            <v>0</v>
          </cell>
          <cell r="J916">
            <v>0</v>
          </cell>
        </row>
        <row r="917">
          <cell r="B917" t="str">
            <v>480  load despatch centre equipment</v>
          </cell>
        </row>
        <row r="918">
          <cell r="B918" t="str">
            <v xml:space="preserve">      4810  national control centre equipment for electrical network</v>
          </cell>
        </row>
        <row r="919">
          <cell r="A919">
            <v>48101</v>
          </cell>
          <cell r="B919">
            <v>0</v>
          </cell>
          <cell r="C919">
            <v>48101</v>
          </cell>
          <cell r="D919" t="str">
            <v>ncc hardwares</v>
          </cell>
          <cell r="E919">
            <v>0</v>
          </cell>
          <cell r="F919">
            <v>0</v>
          </cell>
          <cell r="G919">
            <v>0</v>
          </cell>
          <cell r="H919">
            <v>0</v>
          </cell>
          <cell r="I919">
            <v>0</v>
          </cell>
          <cell r="J919">
            <v>0</v>
          </cell>
        </row>
        <row r="920">
          <cell r="A920">
            <v>48102</v>
          </cell>
          <cell r="B920">
            <v>0</v>
          </cell>
          <cell r="C920">
            <v>48102</v>
          </cell>
          <cell r="D920" t="str">
            <v>ncc softwares</v>
          </cell>
          <cell r="E920">
            <v>0</v>
          </cell>
          <cell r="F920">
            <v>0</v>
          </cell>
          <cell r="G920">
            <v>0</v>
          </cell>
          <cell r="H920">
            <v>0</v>
          </cell>
          <cell r="I920">
            <v>0</v>
          </cell>
          <cell r="J920">
            <v>0</v>
          </cell>
        </row>
        <row r="921">
          <cell r="B921">
            <v>0</v>
          </cell>
          <cell r="D921" t="str">
            <v>Total of national control centre equipment for electrical network</v>
          </cell>
          <cell r="E921">
            <v>0</v>
          </cell>
          <cell r="F921">
            <v>0</v>
          </cell>
          <cell r="G921">
            <v>0</v>
          </cell>
          <cell r="H921">
            <v>0</v>
          </cell>
          <cell r="I921">
            <v>0</v>
          </cell>
          <cell r="J921">
            <v>0</v>
          </cell>
        </row>
        <row r="922">
          <cell r="B922" t="str">
            <v xml:space="preserve">      4820  region control centre equipment for electrical network</v>
          </cell>
        </row>
        <row r="923">
          <cell r="A923">
            <v>48201</v>
          </cell>
          <cell r="B923">
            <v>0</v>
          </cell>
          <cell r="C923">
            <v>48201</v>
          </cell>
          <cell r="D923" t="str">
            <v>rcc hardwares</v>
          </cell>
          <cell r="E923">
            <v>0</v>
          </cell>
          <cell r="F923">
            <v>0</v>
          </cell>
          <cell r="G923">
            <v>0</v>
          </cell>
          <cell r="H923">
            <v>0</v>
          </cell>
          <cell r="I923">
            <v>0</v>
          </cell>
          <cell r="J923">
            <v>0</v>
          </cell>
        </row>
        <row r="924">
          <cell r="A924">
            <v>48202</v>
          </cell>
          <cell r="B924">
            <v>0</v>
          </cell>
          <cell r="C924">
            <v>48202</v>
          </cell>
          <cell r="D924" t="str">
            <v>rcc softwares</v>
          </cell>
          <cell r="E924">
            <v>0</v>
          </cell>
          <cell r="F924">
            <v>0</v>
          </cell>
          <cell r="G924">
            <v>0</v>
          </cell>
          <cell r="H924">
            <v>0</v>
          </cell>
          <cell r="I924">
            <v>0</v>
          </cell>
          <cell r="J924">
            <v>0</v>
          </cell>
        </row>
        <row r="925">
          <cell r="B925">
            <v>0</v>
          </cell>
          <cell r="D925" t="str">
            <v>Total of Region Control Centre Equipment For Electrical Network</v>
          </cell>
          <cell r="E925">
            <v>0</v>
          </cell>
          <cell r="F925">
            <v>0</v>
          </cell>
          <cell r="G925">
            <v>0</v>
          </cell>
          <cell r="H925">
            <v>0</v>
          </cell>
          <cell r="I925">
            <v>0</v>
          </cell>
          <cell r="J925">
            <v>0</v>
          </cell>
        </row>
        <row r="926">
          <cell r="B926" t="str">
            <v xml:space="preserve">      4830  water control unit</v>
          </cell>
        </row>
        <row r="927">
          <cell r="A927">
            <v>48301</v>
          </cell>
          <cell r="B927">
            <v>0</v>
          </cell>
          <cell r="C927">
            <v>48301</v>
          </cell>
          <cell r="D927" t="str">
            <v>wcc hardwares</v>
          </cell>
          <cell r="E927">
            <v>0</v>
          </cell>
          <cell r="F927">
            <v>0</v>
          </cell>
          <cell r="G927">
            <v>0</v>
          </cell>
          <cell r="H927">
            <v>0</v>
          </cell>
          <cell r="I927">
            <v>0</v>
          </cell>
          <cell r="J927">
            <v>0</v>
          </cell>
        </row>
        <row r="928">
          <cell r="A928">
            <v>48302</v>
          </cell>
          <cell r="B928">
            <v>0</v>
          </cell>
          <cell r="C928">
            <v>48302</v>
          </cell>
          <cell r="D928" t="str">
            <v>wcc softwares</v>
          </cell>
          <cell r="E928">
            <v>0</v>
          </cell>
          <cell r="F928">
            <v>0</v>
          </cell>
          <cell r="G928">
            <v>0</v>
          </cell>
          <cell r="H928">
            <v>0</v>
          </cell>
          <cell r="I928">
            <v>0</v>
          </cell>
          <cell r="J928">
            <v>0</v>
          </cell>
        </row>
        <row r="929">
          <cell r="B929">
            <v>0</v>
          </cell>
          <cell r="D929" t="str">
            <v>Total of Water Control Unit</v>
          </cell>
          <cell r="E929">
            <v>0</v>
          </cell>
          <cell r="F929">
            <v>0</v>
          </cell>
          <cell r="G929">
            <v>0</v>
          </cell>
          <cell r="H929">
            <v>0</v>
          </cell>
          <cell r="I929">
            <v>0</v>
          </cell>
          <cell r="J929">
            <v>0</v>
          </cell>
        </row>
        <row r="930">
          <cell r="B930" t="str">
            <v xml:space="preserve">      4840  remote terminal units</v>
          </cell>
        </row>
        <row r="931">
          <cell r="A931">
            <v>48401</v>
          </cell>
          <cell r="B931">
            <v>0</v>
          </cell>
          <cell r="C931">
            <v>48401</v>
          </cell>
          <cell r="D931" t="str">
            <v>unspecified</v>
          </cell>
          <cell r="E931">
            <v>0</v>
          </cell>
          <cell r="F931">
            <v>0</v>
          </cell>
          <cell r="G931">
            <v>0</v>
          </cell>
          <cell r="H931">
            <v>0</v>
          </cell>
          <cell r="I931">
            <v>0</v>
          </cell>
          <cell r="J931">
            <v>0</v>
          </cell>
        </row>
        <row r="932">
          <cell r="B932">
            <v>0</v>
          </cell>
          <cell r="D932" t="str">
            <v>Total of Remote Terminal Units</v>
          </cell>
          <cell r="E932">
            <v>0</v>
          </cell>
          <cell r="F932">
            <v>0</v>
          </cell>
          <cell r="G932">
            <v>0</v>
          </cell>
          <cell r="H932">
            <v>0</v>
          </cell>
          <cell r="I932">
            <v>0</v>
          </cell>
          <cell r="J932">
            <v>0</v>
          </cell>
        </row>
        <row r="933">
          <cell r="B933" t="str">
            <v xml:space="preserve">      4850  unenteruptable terminal units</v>
          </cell>
        </row>
        <row r="934">
          <cell r="A934">
            <v>48501</v>
          </cell>
          <cell r="B934">
            <v>0</v>
          </cell>
          <cell r="C934">
            <v>48501</v>
          </cell>
          <cell r="D934" t="str">
            <v>unspecified</v>
          </cell>
          <cell r="E934">
            <v>0</v>
          </cell>
          <cell r="F934">
            <v>0</v>
          </cell>
          <cell r="G934">
            <v>0</v>
          </cell>
          <cell r="H934">
            <v>0</v>
          </cell>
          <cell r="I934">
            <v>0</v>
          </cell>
          <cell r="J934">
            <v>0</v>
          </cell>
        </row>
        <row r="935">
          <cell r="B935">
            <v>0</v>
          </cell>
          <cell r="D935" t="str">
            <v>Total of Unenteruptable Terminal Units</v>
          </cell>
          <cell r="E935">
            <v>0</v>
          </cell>
          <cell r="F935">
            <v>0</v>
          </cell>
          <cell r="G935">
            <v>0</v>
          </cell>
          <cell r="H935">
            <v>0</v>
          </cell>
          <cell r="I935">
            <v>0</v>
          </cell>
          <cell r="J935">
            <v>0</v>
          </cell>
        </row>
        <row r="936">
          <cell r="B936" t="str">
            <v xml:space="preserve">      4860  telecommunication equipment for terminals at substations</v>
          </cell>
        </row>
        <row r="937">
          <cell r="A937">
            <v>48601</v>
          </cell>
          <cell r="B937">
            <v>0</v>
          </cell>
          <cell r="C937">
            <v>48601</v>
          </cell>
          <cell r="D937" t="str">
            <v>telecommunication equipment at centre ldc building</v>
          </cell>
          <cell r="E937">
            <v>0</v>
          </cell>
          <cell r="F937">
            <v>0</v>
          </cell>
          <cell r="G937">
            <v>0</v>
          </cell>
          <cell r="H937">
            <v>0</v>
          </cell>
          <cell r="I937">
            <v>0</v>
          </cell>
          <cell r="J937">
            <v>0</v>
          </cell>
        </row>
        <row r="938">
          <cell r="A938">
            <v>48602</v>
          </cell>
          <cell r="B938">
            <v>0</v>
          </cell>
          <cell r="C938">
            <v>48602</v>
          </cell>
          <cell r="D938" t="str">
            <v>telecommunication equipment at substation</v>
          </cell>
          <cell r="E938">
            <v>0</v>
          </cell>
          <cell r="F938">
            <v>0</v>
          </cell>
          <cell r="G938">
            <v>0</v>
          </cell>
          <cell r="H938">
            <v>0</v>
          </cell>
          <cell r="I938">
            <v>0</v>
          </cell>
          <cell r="J938">
            <v>0</v>
          </cell>
        </row>
        <row r="939">
          <cell r="B939">
            <v>0</v>
          </cell>
          <cell r="D939" t="str">
            <v>Total Of Telecommunication Equipment For Terminals at Substations</v>
          </cell>
          <cell r="E939">
            <v>0</v>
          </cell>
          <cell r="F939">
            <v>0</v>
          </cell>
          <cell r="G939">
            <v>0</v>
          </cell>
          <cell r="H939">
            <v>0</v>
          </cell>
          <cell r="I939">
            <v>0</v>
          </cell>
          <cell r="J939">
            <v>0</v>
          </cell>
        </row>
        <row r="940">
          <cell r="B940">
            <v>0</v>
          </cell>
          <cell r="D940" t="str">
            <v>Sub-total for LDC Equipment</v>
          </cell>
          <cell r="E940">
            <v>0</v>
          </cell>
          <cell r="F940">
            <v>0</v>
          </cell>
          <cell r="G940">
            <v>0</v>
          </cell>
          <cell r="H940">
            <v>0</v>
          </cell>
          <cell r="I940">
            <v>0</v>
          </cell>
          <cell r="J940">
            <v>0</v>
          </cell>
        </row>
        <row r="941">
          <cell r="B941" t="str">
            <v>490  network maintenance tools</v>
          </cell>
        </row>
        <row r="942">
          <cell r="B942" t="str">
            <v xml:space="preserve">      4910  network maintenance tools</v>
          </cell>
        </row>
        <row r="943">
          <cell r="A943">
            <v>49101</v>
          </cell>
          <cell r="B943">
            <v>0</v>
          </cell>
          <cell r="C943">
            <v>49101</v>
          </cell>
          <cell r="D943" t="str">
            <v>unspecified</v>
          </cell>
          <cell r="E943">
            <v>0</v>
          </cell>
          <cell r="F943">
            <v>0</v>
          </cell>
          <cell r="G943">
            <v>0</v>
          </cell>
          <cell r="H943">
            <v>0</v>
          </cell>
          <cell r="I943">
            <v>0</v>
          </cell>
          <cell r="J943">
            <v>0</v>
          </cell>
        </row>
        <row r="944">
          <cell r="B944">
            <v>0</v>
          </cell>
          <cell r="D944" t="str">
            <v>Total Of Network Maintenance Tools</v>
          </cell>
          <cell r="E944">
            <v>0</v>
          </cell>
          <cell r="F944">
            <v>0</v>
          </cell>
          <cell r="G944">
            <v>0</v>
          </cell>
          <cell r="H944">
            <v>0</v>
          </cell>
          <cell r="I944">
            <v>0</v>
          </cell>
          <cell r="J944">
            <v>0</v>
          </cell>
        </row>
        <row r="945">
          <cell r="B945">
            <v>0</v>
          </cell>
          <cell r="D945" t="str">
            <v>Sub-total for Network Maintenance Tools</v>
          </cell>
          <cell r="E945">
            <v>0</v>
          </cell>
          <cell r="F945">
            <v>0</v>
          </cell>
          <cell r="G945">
            <v>0</v>
          </cell>
          <cell r="H945">
            <v>0</v>
          </cell>
          <cell r="I945">
            <v>0</v>
          </cell>
          <cell r="J945">
            <v>0</v>
          </cell>
        </row>
        <row r="946">
          <cell r="A946">
            <v>111802</v>
          </cell>
          <cell r="B946">
            <v>0</v>
          </cell>
          <cell r="D946" t="str">
            <v>Water &amp; Elec Network Equipment</v>
          </cell>
          <cell r="E946">
            <v>0</v>
          </cell>
          <cell r="F946">
            <v>0</v>
          </cell>
          <cell r="G946">
            <v>0</v>
          </cell>
          <cell r="H946">
            <v>0</v>
          </cell>
          <cell r="I946">
            <v>0</v>
          </cell>
          <cell r="J946">
            <v>0</v>
          </cell>
        </row>
        <row r="947">
          <cell r="B947" t="str">
            <v>Remote Areas (General Ledger Code) 111803</v>
          </cell>
        </row>
        <row r="948">
          <cell r="B948" t="str">
            <v>201  remote areas equipment</v>
          </cell>
        </row>
        <row r="949">
          <cell r="B949" t="str">
            <v xml:space="preserve">      2011  water wellfield equipment</v>
          </cell>
        </row>
        <row r="950">
          <cell r="A950" t="str">
            <v>9999916</v>
          </cell>
          <cell r="B950">
            <v>0</v>
          </cell>
          <cell r="C950">
            <v>99999</v>
          </cell>
          <cell r="D950" t="str">
            <v>unspecified</v>
          </cell>
          <cell r="E950">
            <v>0</v>
          </cell>
          <cell r="F950">
            <v>0</v>
          </cell>
          <cell r="G950">
            <v>0</v>
          </cell>
          <cell r="H950">
            <v>0</v>
          </cell>
          <cell r="I950">
            <v>0</v>
          </cell>
          <cell r="J950">
            <v>0</v>
          </cell>
        </row>
        <row r="951">
          <cell r="B951">
            <v>0</v>
          </cell>
          <cell r="D951" t="str">
            <v>Total of Water Willfield Equipment</v>
          </cell>
          <cell r="E951">
            <v>0</v>
          </cell>
          <cell r="F951">
            <v>0</v>
          </cell>
          <cell r="G951">
            <v>0</v>
          </cell>
          <cell r="H951">
            <v>0</v>
          </cell>
          <cell r="I951">
            <v>0</v>
          </cell>
          <cell r="J951">
            <v>0</v>
          </cell>
        </row>
        <row r="952">
          <cell r="B952" t="str">
            <v xml:space="preserve">      2012  stand by generators</v>
          </cell>
        </row>
        <row r="953">
          <cell r="A953">
            <v>20121</v>
          </cell>
          <cell r="B953">
            <v>0</v>
          </cell>
          <cell r="C953">
            <v>20121</v>
          </cell>
          <cell r="D953" t="str">
            <v>engine</v>
          </cell>
          <cell r="E953">
            <v>0</v>
          </cell>
          <cell r="F953">
            <v>0</v>
          </cell>
          <cell r="G953">
            <v>0</v>
          </cell>
          <cell r="H953">
            <v>0</v>
          </cell>
          <cell r="I953">
            <v>0</v>
          </cell>
          <cell r="J953">
            <v>0</v>
          </cell>
        </row>
        <row r="954">
          <cell r="A954">
            <v>20122</v>
          </cell>
          <cell r="B954">
            <v>0</v>
          </cell>
          <cell r="C954">
            <v>20122</v>
          </cell>
          <cell r="D954" t="str">
            <v>generator</v>
          </cell>
          <cell r="E954">
            <v>0</v>
          </cell>
          <cell r="F954">
            <v>0</v>
          </cell>
          <cell r="G954">
            <v>0</v>
          </cell>
          <cell r="H954">
            <v>0</v>
          </cell>
          <cell r="I954">
            <v>0</v>
          </cell>
          <cell r="J954">
            <v>0</v>
          </cell>
        </row>
        <row r="955">
          <cell r="A955">
            <v>20123</v>
          </cell>
          <cell r="B955">
            <v>0</v>
          </cell>
          <cell r="C955">
            <v>20123</v>
          </cell>
          <cell r="D955" t="str">
            <v>electrical equipment</v>
          </cell>
          <cell r="E955">
            <v>0</v>
          </cell>
          <cell r="F955">
            <v>0</v>
          </cell>
          <cell r="G955">
            <v>0</v>
          </cell>
          <cell r="H955">
            <v>0</v>
          </cell>
          <cell r="I955">
            <v>0</v>
          </cell>
          <cell r="J955">
            <v>0</v>
          </cell>
        </row>
        <row r="956">
          <cell r="A956">
            <v>20124</v>
          </cell>
          <cell r="B956">
            <v>0</v>
          </cell>
          <cell r="C956">
            <v>20124</v>
          </cell>
          <cell r="D956" t="str">
            <v>stand by generator civil works</v>
          </cell>
          <cell r="E956">
            <v>0</v>
          </cell>
          <cell r="F956">
            <v>0</v>
          </cell>
          <cell r="G956">
            <v>0</v>
          </cell>
          <cell r="H956">
            <v>0</v>
          </cell>
          <cell r="I956">
            <v>0</v>
          </cell>
          <cell r="J956">
            <v>0</v>
          </cell>
        </row>
        <row r="957">
          <cell r="B957">
            <v>0</v>
          </cell>
          <cell r="D957" t="str">
            <v>Total of Stand By Generators</v>
          </cell>
          <cell r="E957">
            <v>0</v>
          </cell>
          <cell r="F957">
            <v>0</v>
          </cell>
          <cell r="G957">
            <v>0</v>
          </cell>
          <cell r="H957">
            <v>0</v>
          </cell>
          <cell r="I957">
            <v>0</v>
          </cell>
          <cell r="J957">
            <v>0</v>
          </cell>
        </row>
        <row r="958">
          <cell r="B958" t="str">
            <v xml:space="preserve">      2013  continues running generators</v>
          </cell>
        </row>
        <row r="959">
          <cell r="A959">
            <v>20131</v>
          </cell>
          <cell r="B959">
            <v>0</v>
          </cell>
          <cell r="C959">
            <v>20131</v>
          </cell>
          <cell r="D959" t="str">
            <v>engine</v>
          </cell>
          <cell r="E959">
            <v>0</v>
          </cell>
          <cell r="F959">
            <v>0</v>
          </cell>
          <cell r="G959">
            <v>0</v>
          </cell>
          <cell r="H959">
            <v>0</v>
          </cell>
          <cell r="I959">
            <v>0</v>
          </cell>
          <cell r="J959">
            <v>0</v>
          </cell>
        </row>
        <row r="960">
          <cell r="A960">
            <v>20132</v>
          </cell>
          <cell r="B960">
            <v>0</v>
          </cell>
          <cell r="C960">
            <v>20132</v>
          </cell>
          <cell r="D960" t="str">
            <v>generator</v>
          </cell>
          <cell r="E960">
            <v>0</v>
          </cell>
          <cell r="F960">
            <v>0</v>
          </cell>
          <cell r="G960">
            <v>0</v>
          </cell>
          <cell r="H960">
            <v>0</v>
          </cell>
          <cell r="I960">
            <v>0</v>
          </cell>
          <cell r="J960">
            <v>0</v>
          </cell>
        </row>
        <row r="961">
          <cell r="A961">
            <v>20133</v>
          </cell>
          <cell r="B961">
            <v>0</v>
          </cell>
          <cell r="C961">
            <v>20133</v>
          </cell>
          <cell r="D961" t="str">
            <v>electrical equipment</v>
          </cell>
          <cell r="E961">
            <v>0</v>
          </cell>
          <cell r="F961">
            <v>0</v>
          </cell>
          <cell r="G961">
            <v>0</v>
          </cell>
          <cell r="H961">
            <v>0</v>
          </cell>
          <cell r="I961">
            <v>0</v>
          </cell>
          <cell r="J961">
            <v>0</v>
          </cell>
        </row>
        <row r="962">
          <cell r="A962">
            <v>20134</v>
          </cell>
          <cell r="B962">
            <v>0</v>
          </cell>
          <cell r="C962">
            <v>20134</v>
          </cell>
          <cell r="D962" t="str">
            <v>stand by generator civil works</v>
          </cell>
          <cell r="E962">
            <v>0</v>
          </cell>
          <cell r="F962">
            <v>0</v>
          </cell>
          <cell r="G962">
            <v>0</v>
          </cell>
          <cell r="H962">
            <v>0</v>
          </cell>
          <cell r="I962">
            <v>0</v>
          </cell>
          <cell r="J962">
            <v>0</v>
          </cell>
        </row>
        <row r="963">
          <cell r="B963">
            <v>0</v>
          </cell>
          <cell r="D963" t="str">
            <v>Total of Continues Running Generators</v>
          </cell>
          <cell r="E963">
            <v>0</v>
          </cell>
          <cell r="F963">
            <v>0</v>
          </cell>
          <cell r="G963">
            <v>0</v>
          </cell>
          <cell r="H963">
            <v>0</v>
          </cell>
          <cell r="I963">
            <v>0</v>
          </cell>
          <cell r="J963">
            <v>0</v>
          </cell>
        </row>
        <row r="964">
          <cell r="B964" t="str">
            <v xml:space="preserve">      2014  disalination plant (thermal unit)</v>
          </cell>
        </row>
        <row r="965">
          <cell r="A965">
            <v>20141</v>
          </cell>
          <cell r="B965">
            <v>0</v>
          </cell>
          <cell r="C965">
            <v>20141</v>
          </cell>
          <cell r="D965" t="str">
            <v>condinser</v>
          </cell>
          <cell r="E965">
            <v>0</v>
          </cell>
          <cell r="F965">
            <v>0</v>
          </cell>
          <cell r="G965">
            <v>0</v>
          </cell>
          <cell r="H965">
            <v>0</v>
          </cell>
          <cell r="I965">
            <v>0</v>
          </cell>
          <cell r="J965">
            <v>0</v>
          </cell>
        </row>
        <row r="966">
          <cell r="A966">
            <v>20142</v>
          </cell>
          <cell r="B966">
            <v>0</v>
          </cell>
          <cell r="C966">
            <v>20142</v>
          </cell>
          <cell r="D966" t="str">
            <v>evaporator</v>
          </cell>
          <cell r="E966">
            <v>0</v>
          </cell>
          <cell r="F966">
            <v>0</v>
          </cell>
          <cell r="G966">
            <v>0</v>
          </cell>
          <cell r="H966">
            <v>0</v>
          </cell>
          <cell r="I966">
            <v>0</v>
          </cell>
          <cell r="J966">
            <v>0</v>
          </cell>
        </row>
        <row r="967">
          <cell r="A967">
            <v>20143</v>
          </cell>
          <cell r="B967">
            <v>0</v>
          </cell>
          <cell r="C967">
            <v>20143</v>
          </cell>
          <cell r="D967" t="str">
            <v>boilers</v>
          </cell>
          <cell r="E967">
            <v>0</v>
          </cell>
          <cell r="F967">
            <v>0</v>
          </cell>
          <cell r="G967">
            <v>0</v>
          </cell>
          <cell r="H967">
            <v>0</v>
          </cell>
          <cell r="I967">
            <v>0</v>
          </cell>
          <cell r="J967">
            <v>0</v>
          </cell>
        </row>
        <row r="968">
          <cell r="A968">
            <v>20144</v>
          </cell>
          <cell r="B968">
            <v>0</v>
          </cell>
          <cell r="C968">
            <v>20144</v>
          </cell>
          <cell r="D968" t="str">
            <v>sea water intake pump</v>
          </cell>
          <cell r="E968">
            <v>0</v>
          </cell>
          <cell r="F968">
            <v>0</v>
          </cell>
          <cell r="G968">
            <v>0</v>
          </cell>
          <cell r="H968">
            <v>0</v>
          </cell>
          <cell r="I968">
            <v>0</v>
          </cell>
          <cell r="J968">
            <v>0</v>
          </cell>
        </row>
        <row r="969">
          <cell r="A969">
            <v>20145</v>
          </cell>
          <cell r="B969">
            <v>0</v>
          </cell>
          <cell r="C969">
            <v>20145</v>
          </cell>
          <cell r="D969" t="str">
            <v>auxiliary</v>
          </cell>
          <cell r="E969">
            <v>0</v>
          </cell>
          <cell r="F969">
            <v>0</v>
          </cell>
          <cell r="G969">
            <v>0</v>
          </cell>
          <cell r="H969">
            <v>0</v>
          </cell>
          <cell r="I969">
            <v>0</v>
          </cell>
          <cell r="J969">
            <v>0</v>
          </cell>
        </row>
        <row r="970">
          <cell r="A970">
            <v>20146</v>
          </cell>
          <cell r="B970">
            <v>0</v>
          </cell>
          <cell r="C970">
            <v>20146</v>
          </cell>
          <cell r="D970" t="str">
            <v>disalination civil works</v>
          </cell>
          <cell r="E970">
            <v>0</v>
          </cell>
          <cell r="F970">
            <v>0</v>
          </cell>
          <cell r="G970">
            <v>0</v>
          </cell>
          <cell r="H970">
            <v>0</v>
          </cell>
          <cell r="I970">
            <v>0</v>
          </cell>
          <cell r="J970">
            <v>0</v>
          </cell>
        </row>
        <row r="971">
          <cell r="B971">
            <v>0</v>
          </cell>
          <cell r="D971" t="str">
            <v xml:space="preserve">Total of Disalination Plant ( Thermal Unit ) </v>
          </cell>
          <cell r="E971">
            <v>0</v>
          </cell>
          <cell r="F971">
            <v>0</v>
          </cell>
          <cell r="G971">
            <v>0</v>
          </cell>
          <cell r="H971">
            <v>0</v>
          </cell>
          <cell r="I971">
            <v>0</v>
          </cell>
          <cell r="J971">
            <v>0</v>
          </cell>
        </row>
        <row r="972">
          <cell r="B972" t="str">
            <v xml:space="preserve">      2015  disalination plant (r/o)</v>
          </cell>
        </row>
        <row r="973">
          <cell r="A973">
            <v>20151</v>
          </cell>
          <cell r="B973">
            <v>0</v>
          </cell>
          <cell r="C973">
            <v>20151</v>
          </cell>
          <cell r="D973" t="str">
            <v>membranes</v>
          </cell>
          <cell r="E973">
            <v>0</v>
          </cell>
          <cell r="F973">
            <v>0</v>
          </cell>
          <cell r="G973">
            <v>0</v>
          </cell>
          <cell r="H973">
            <v>0</v>
          </cell>
          <cell r="I973">
            <v>0</v>
          </cell>
          <cell r="J973">
            <v>0</v>
          </cell>
        </row>
        <row r="974">
          <cell r="A974">
            <v>20152</v>
          </cell>
          <cell r="B974">
            <v>0</v>
          </cell>
          <cell r="C974">
            <v>20152</v>
          </cell>
          <cell r="D974" t="str">
            <v>pumps</v>
          </cell>
          <cell r="E974">
            <v>0</v>
          </cell>
          <cell r="F974">
            <v>0</v>
          </cell>
          <cell r="G974">
            <v>0</v>
          </cell>
          <cell r="H974">
            <v>0</v>
          </cell>
          <cell r="I974">
            <v>0</v>
          </cell>
          <cell r="J974">
            <v>0</v>
          </cell>
        </row>
        <row r="975">
          <cell r="A975">
            <v>20153</v>
          </cell>
          <cell r="B975">
            <v>0</v>
          </cell>
          <cell r="C975">
            <v>20153</v>
          </cell>
          <cell r="D975" t="str">
            <v>sea water intake system</v>
          </cell>
          <cell r="E975">
            <v>0</v>
          </cell>
          <cell r="F975">
            <v>0</v>
          </cell>
          <cell r="G975">
            <v>0</v>
          </cell>
          <cell r="H975">
            <v>0</v>
          </cell>
          <cell r="I975">
            <v>0</v>
          </cell>
          <cell r="J975">
            <v>0</v>
          </cell>
        </row>
        <row r="976">
          <cell r="A976">
            <v>20154</v>
          </cell>
          <cell r="B976">
            <v>0</v>
          </cell>
          <cell r="C976">
            <v>20154</v>
          </cell>
          <cell r="D976" t="str">
            <v>auxiliary</v>
          </cell>
          <cell r="E976">
            <v>0</v>
          </cell>
          <cell r="F976">
            <v>0</v>
          </cell>
          <cell r="G976">
            <v>0</v>
          </cell>
          <cell r="H976">
            <v>0</v>
          </cell>
          <cell r="I976">
            <v>0</v>
          </cell>
          <cell r="J976">
            <v>0</v>
          </cell>
        </row>
        <row r="977">
          <cell r="A977">
            <v>20155</v>
          </cell>
          <cell r="B977">
            <v>0</v>
          </cell>
          <cell r="C977">
            <v>20155</v>
          </cell>
          <cell r="D977" t="str">
            <v>disalination civil works</v>
          </cell>
          <cell r="E977">
            <v>0</v>
          </cell>
          <cell r="F977">
            <v>0</v>
          </cell>
          <cell r="G977">
            <v>0</v>
          </cell>
          <cell r="H977">
            <v>0</v>
          </cell>
          <cell r="I977">
            <v>0</v>
          </cell>
          <cell r="J977">
            <v>0</v>
          </cell>
        </row>
        <row r="978">
          <cell r="B978">
            <v>0</v>
          </cell>
          <cell r="D978" t="str">
            <v xml:space="preserve">Total of Disalination Plant ( R/O ) </v>
          </cell>
          <cell r="E978">
            <v>0</v>
          </cell>
          <cell r="F978">
            <v>0</v>
          </cell>
          <cell r="G978">
            <v>0</v>
          </cell>
          <cell r="H978">
            <v>0</v>
          </cell>
          <cell r="I978">
            <v>0</v>
          </cell>
          <cell r="J978">
            <v>0</v>
          </cell>
        </row>
        <row r="979">
          <cell r="B979">
            <v>0</v>
          </cell>
          <cell r="D979" t="str">
            <v>Sub-total for Remote Areas</v>
          </cell>
          <cell r="E979">
            <v>0</v>
          </cell>
          <cell r="F979">
            <v>0</v>
          </cell>
          <cell r="G979">
            <v>0</v>
          </cell>
          <cell r="H979">
            <v>0</v>
          </cell>
          <cell r="I979">
            <v>0</v>
          </cell>
          <cell r="J979">
            <v>0</v>
          </cell>
        </row>
        <row r="980">
          <cell r="A980">
            <v>111803</v>
          </cell>
          <cell r="B980">
            <v>0</v>
          </cell>
          <cell r="D980" t="str">
            <v>Remote Areas Total</v>
          </cell>
          <cell r="E980">
            <v>0</v>
          </cell>
          <cell r="F980">
            <v>0</v>
          </cell>
          <cell r="G980">
            <v>0</v>
          </cell>
          <cell r="H980">
            <v>0</v>
          </cell>
          <cell r="I980">
            <v>0</v>
          </cell>
          <cell r="J980">
            <v>0</v>
          </cell>
        </row>
        <row r="981">
          <cell r="B981" t="str">
            <v>Garage Equipment (General Ledger Code) 111804</v>
          </cell>
        </row>
        <row r="982">
          <cell r="B982" t="str">
            <v>300  Equipment used by the Garages of al wathba for vehicles maintenance</v>
          </cell>
        </row>
        <row r="983">
          <cell r="B983" t="str">
            <v xml:space="preserve">      3100  garage machines </v>
          </cell>
        </row>
        <row r="984">
          <cell r="A984">
            <v>31001</v>
          </cell>
          <cell r="B984">
            <v>0</v>
          </cell>
          <cell r="C984">
            <v>31001</v>
          </cell>
          <cell r="D984" t="str">
            <v>unspecified</v>
          </cell>
          <cell r="E984">
            <v>0</v>
          </cell>
          <cell r="F984">
            <v>0</v>
          </cell>
          <cell r="G984">
            <v>0</v>
          </cell>
          <cell r="H984">
            <v>0</v>
          </cell>
          <cell r="I984">
            <v>0</v>
          </cell>
          <cell r="J984">
            <v>0</v>
          </cell>
        </row>
        <row r="985">
          <cell r="B985">
            <v>0</v>
          </cell>
          <cell r="D985" t="str">
            <v>Sub-total for Garage Machines</v>
          </cell>
          <cell r="E985">
            <v>0</v>
          </cell>
          <cell r="F985">
            <v>0</v>
          </cell>
          <cell r="G985">
            <v>0</v>
          </cell>
          <cell r="H985">
            <v>0</v>
          </cell>
          <cell r="I985">
            <v>0</v>
          </cell>
          <cell r="J985">
            <v>0</v>
          </cell>
        </row>
        <row r="986">
          <cell r="A986">
            <v>111804</v>
          </cell>
          <cell r="B986">
            <v>0</v>
          </cell>
          <cell r="D986" t="str">
            <v>Garage Equipment Total</v>
          </cell>
          <cell r="E986">
            <v>0</v>
          </cell>
          <cell r="F986">
            <v>0</v>
          </cell>
          <cell r="G986">
            <v>0</v>
          </cell>
          <cell r="H986">
            <v>0</v>
          </cell>
          <cell r="I986">
            <v>0</v>
          </cell>
          <cell r="J986">
            <v>0</v>
          </cell>
        </row>
        <row r="987">
          <cell r="B987" t="str">
            <v>Land &amp; Buildings (General Ledger Code) 111805</v>
          </cell>
        </row>
        <row r="988">
          <cell r="B988" t="str">
            <v>510  Lands &amp; buildings owned by the Company</v>
          </cell>
        </row>
        <row r="989">
          <cell r="B989" t="str">
            <v xml:space="preserve">      5110  land owned &amp; utilized for process plants,substations,water pump stations</v>
          </cell>
        </row>
        <row r="990">
          <cell r="A990">
            <v>51101</v>
          </cell>
          <cell r="B990">
            <v>0</v>
          </cell>
          <cell r="C990">
            <v>51101</v>
          </cell>
          <cell r="D990" t="str">
            <v>unspecified</v>
          </cell>
          <cell r="E990">
            <v>0</v>
          </cell>
          <cell r="F990">
            <v>0</v>
          </cell>
          <cell r="G990">
            <v>0</v>
          </cell>
          <cell r="H990">
            <v>0</v>
          </cell>
          <cell r="I990">
            <v>0</v>
          </cell>
          <cell r="J990">
            <v>0</v>
          </cell>
        </row>
        <row r="991">
          <cell r="B991">
            <v>0</v>
          </cell>
          <cell r="D991" t="str">
            <v>Total Of Land Owned &amp; Utilized For Process Plants,Substations,Water Pump Stations</v>
          </cell>
          <cell r="E991">
            <v>0</v>
          </cell>
          <cell r="F991">
            <v>0</v>
          </cell>
          <cell r="G991">
            <v>0</v>
          </cell>
          <cell r="H991">
            <v>0</v>
          </cell>
          <cell r="I991">
            <v>0</v>
          </cell>
          <cell r="J991">
            <v>0</v>
          </cell>
        </row>
        <row r="992">
          <cell r="B992" t="str">
            <v xml:space="preserve">      5120  land owned &amp; utilized for stores</v>
          </cell>
        </row>
        <row r="993">
          <cell r="A993">
            <v>51201</v>
          </cell>
          <cell r="B993">
            <v>0</v>
          </cell>
          <cell r="C993">
            <v>51201</v>
          </cell>
          <cell r="D993" t="str">
            <v>unspecified</v>
          </cell>
          <cell r="E993">
            <v>0</v>
          </cell>
          <cell r="F993">
            <v>0</v>
          </cell>
          <cell r="G993">
            <v>0</v>
          </cell>
          <cell r="H993">
            <v>0</v>
          </cell>
          <cell r="I993">
            <v>0</v>
          </cell>
          <cell r="J993">
            <v>0</v>
          </cell>
        </row>
        <row r="994">
          <cell r="B994">
            <v>0</v>
          </cell>
          <cell r="D994" t="str">
            <v>Total Of Land Owned &amp; Utilized For Stores</v>
          </cell>
          <cell r="E994">
            <v>0</v>
          </cell>
          <cell r="F994">
            <v>0</v>
          </cell>
          <cell r="G994">
            <v>0</v>
          </cell>
          <cell r="H994">
            <v>0</v>
          </cell>
          <cell r="I994">
            <v>0</v>
          </cell>
          <cell r="J994">
            <v>0</v>
          </cell>
        </row>
        <row r="995">
          <cell r="B995" t="str">
            <v xml:space="preserve">      5130  land owned &amp; utilized for administration</v>
          </cell>
        </row>
        <row r="996">
          <cell r="A996">
            <v>51301</v>
          </cell>
          <cell r="B996">
            <v>0</v>
          </cell>
          <cell r="C996">
            <v>51301</v>
          </cell>
          <cell r="D996" t="str">
            <v>unspecified</v>
          </cell>
          <cell r="E996">
            <v>0</v>
          </cell>
          <cell r="F996">
            <v>0</v>
          </cell>
          <cell r="G996">
            <v>0</v>
          </cell>
          <cell r="H996">
            <v>0</v>
          </cell>
          <cell r="I996">
            <v>0</v>
          </cell>
          <cell r="J996">
            <v>0</v>
          </cell>
        </row>
        <row r="997">
          <cell r="B997">
            <v>0</v>
          </cell>
          <cell r="D997" t="str">
            <v>Total Of Land Owned &amp; Utilized For Administration</v>
          </cell>
          <cell r="E997">
            <v>0</v>
          </cell>
          <cell r="F997">
            <v>0</v>
          </cell>
          <cell r="G997">
            <v>0</v>
          </cell>
          <cell r="H997">
            <v>0</v>
          </cell>
          <cell r="I997">
            <v>0</v>
          </cell>
          <cell r="J997">
            <v>0</v>
          </cell>
        </row>
        <row r="998">
          <cell r="B998" t="str">
            <v xml:space="preserve">      5140  buildings used for storing spare parts of the plants &amp; water/elect. Network.</v>
          </cell>
        </row>
        <row r="999">
          <cell r="A999">
            <v>51401</v>
          </cell>
          <cell r="B999">
            <v>0</v>
          </cell>
          <cell r="C999">
            <v>51401</v>
          </cell>
          <cell r="D999" t="str">
            <v>unspecified</v>
          </cell>
          <cell r="E999">
            <v>0</v>
          </cell>
          <cell r="F999">
            <v>0</v>
          </cell>
          <cell r="G999">
            <v>0</v>
          </cell>
          <cell r="H999">
            <v>0</v>
          </cell>
          <cell r="I999">
            <v>0</v>
          </cell>
          <cell r="J999">
            <v>0</v>
          </cell>
        </row>
        <row r="1000">
          <cell r="B1000">
            <v>0</v>
          </cell>
          <cell r="D1000" t="str">
            <v>Total Of Buildings Used For Storing Spare Parts Of The Plants &amp; Water/elect. Network.</v>
          </cell>
          <cell r="E1000">
            <v>0</v>
          </cell>
          <cell r="F1000">
            <v>0</v>
          </cell>
          <cell r="G1000">
            <v>0</v>
          </cell>
          <cell r="H1000">
            <v>0</v>
          </cell>
          <cell r="I1000">
            <v>0</v>
          </cell>
          <cell r="J1000">
            <v>0</v>
          </cell>
        </row>
        <row r="1001">
          <cell r="B1001" t="str">
            <v xml:space="preserve">      5150  civil work construction made for the adminstration purpose, fences &amp; streets</v>
          </cell>
        </row>
        <row r="1002">
          <cell r="A1002">
            <v>51501</v>
          </cell>
          <cell r="B1002">
            <v>0</v>
          </cell>
          <cell r="C1002">
            <v>51501</v>
          </cell>
          <cell r="D1002" t="str">
            <v>unspecified</v>
          </cell>
          <cell r="E1002">
            <v>0</v>
          </cell>
          <cell r="F1002">
            <v>0</v>
          </cell>
          <cell r="G1002">
            <v>0</v>
          </cell>
          <cell r="H1002">
            <v>0</v>
          </cell>
          <cell r="I1002">
            <v>0</v>
          </cell>
          <cell r="J1002">
            <v>0</v>
          </cell>
        </row>
        <row r="1003">
          <cell r="B1003">
            <v>0</v>
          </cell>
          <cell r="D1003" t="str">
            <v>Total Of Civil Work Construction Made For The Adminstration Purpose, Fences &amp; Streets</v>
          </cell>
          <cell r="E1003">
            <v>0</v>
          </cell>
          <cell r="F1003">
            <v>0</v>
          </cell>
          <cell r="G1003">
            <v>0</v>
          </cell>
          <cell r="H1003">
            <v>0</v>
          </cell>
          <cell r="I1003">
            <v>0</v>
          </cell>
          <cell r="J1003">
            <v>0</v>
          </cell>
        </row>
        <row r="1004">
          <cell r="B1004">
            <v>0</v>
          </cell>
          <cell r="D1004" t="str">
            <v>Sub-total for Land &amp; Buildings</v>
          </cell>
          <cell r="E1004">
            <v>0</v>
          </cell>
          <cell r="F1004">
            <v>0</v>
          </cell>
          <cell r="G1004">
            <v>0</v>
          </cell>
          <cell r="H1004">
            <v>0</v>
          </cell>
          <cell r="I1004">
            <v>0</v>
          </cell>
          <cell r="J1004">
            <v>0</v>
          </cell>
        </row>
        <row r="1005">
          <cell r="A1005">
            <v>111805</v>
          </cell>
          <cell r="B1005">
            <v>0</v>
          </cell>
          <cell r="D1005" t="str">
            <v>Land &amp; Buildings</v>
          </cell>
          <cell r="E1005">
            <v>0</v>
          </cell>
          <cell r="F1005">
            <v>0</v>
          </cell>
          <cell r="G1005">
            <v>0</v>
          </cell>
          <cell r="H1005">
            <v>0</v>
          </cell>
          <cell r="I1005">
            <v>0</v>
          </cell>
          <cell r="J1005">
            <v>0</v>
          </cell>
        </row>
        <row r="1006">
          <cell r="B1006" t="str">
            <v>Motor Vehicles (General Ledger Code) 111806</v>
          </cell>
        </row>
        <row r="1007">
          <cell r="B1007" t="str">
            <v>610  Motor Vehicles owned by the Company</v>
          </cell>
        </row>
        <row r="1008">
          <cell r="B1008" t="str">
            <v xml:space="preserve">      6110  heavy vehicles owned by the company</v>
          </cell>
        </row>
        <row r="1009">
          <cell r="A1009">
            <v>61101</v>
          </cell>
          <cell r="B1009">
            <v>0</v>
          </cell>
          <cell r="C1009">
            <v>61101</v>
          </cell>
          <cell r="D1009" t="str">
            <v>Trucks</v>
          </cell>
          <cell r="E1009">
            <v>0</v>
          </cell>
          <cell r="F1009">
            <v>0</v>
          </cell>
          <cell r="G1009">
            <v>0</v>
          </cell>
          <cell r="H1009">
            <v>0</v>
          </cell>
          <cell r="I1009">
            <v>0</v>
          </cell>
          <cell r="J1009">
            <v>0</v>
          </cell>
        </row>
        <row r="1010">
          <cell r="A1010">
            <v>61102</v>
          </cell>
          <cell r="B1010">
            <v>0</v>
          </cell>
          <cell r="C1010">
            <v>61102</v>
          </cell>
          <cell r="D1010" t="str">
            <v>Trailers</v>
          </cell>
          <cell r="E1010">
            <v>0</v>
          </cell>
          <cell r="F1010">
            <v>0</v>
          </cell>
          <cell r="G1010">
            <v>0</v>
          </cell>
          <cell r="H1010">
            <v>0</v>
          </cell>
          <cell r="I1010">
            <v>0</v>
          </cell>
          <cell r="J1010">
            <v>0</v>
          </cell>
        </row>
        <row r="1011">
          <cell r="A1011">
            <v>61103</v>
          </cell>
          <cell r="B1011">
            <v>0</v>
          </cell>
          <cell r="C1011">
            <v>61103</v>
          </cell>
          <cell r="D1011" t="str">
            <v>heavy shovels</v>
          </cell>
          <cell r="E1011">
            <v>0</v>
          </cell>
          <cell r="F1011">
            <v>0</v>
          </cell>
          <cell r="G1011">
            <v>0</v>
          </cell>
          <cell r="H1011">
            <v>0</v>
          </cell>
          <cell r="I1011">
            <v>0</v>
          </cell>
          <cell r="J1011">
            <v>0</v>
          </cell>
        </row>
        <row r="1012">
          <cell r="A1012">
            <v>61104</v>
          </cell>
          <cell r="B1012">
            <v>0</v>
          </cell>
          <cell r="C1012">
            <v>61104</v>
          </cell>
          <cell r="D1012" t="str">
            <v>Water Tankers</v>
          </cell>
          <cell r="E1012">
            <v>0</v>
          </cell>
          <cell r="F1012">
            <v>0</v>
          </cell>
          <cell r="G1012">
            <v>0</v>
          </cell>
          <cell r="H1012">
            <v>0</v>
          </cell>
          <cell r="I1012">
            <v>0</v>
          </cell>
          <cell r="J1012">
            <v>0</v>
          </cell>
        </row>
        <row r="1013">
          <cell r="A1013">
            <v>61105</v>
          </cell>
          <cell r="B1013">
            <v>0</v>
          </cell>
          <cell r="C1013">
            <v>61105</v>
          </cell>
          <cell r="D1013" t="str">
            <v>heavy dumpers</v>
          </cell>
          <cell r="E1013">
            <v>0</v>
          </cell>
          <cell r="F1013">
            <v>0</v>
          </cell>
          <cell r="G1013">
            <v>0</v>
          </cell>
          <cell r="H1013">
            <v>0</v>
          </cell>
          <cell r="I1013">
            <v>0</v>
          </cell>
          <cell r="J1013">
            <v>0</v>
          </cell>
        </row>
        <row r="1014">
          <cell r="A1014">
            <v>61106</v>
          </cell>
          <cell r="B1014">
            <v>0</v>
          </cell>
          <cell r="C1014">
            <v>61106</v>
          </cell>
          <cell r="D1014" t="str">
            <v>Buldozers</v>
          </cell>
          <cell r="E1014">
            <v>0</v>
          </cell>
          <cell r="F1014">
            <v>0</v>
          </cell>
          <cell r="G1014">
            <v>0</v>
          </cell>
          <cell r="H1014">
            <v>0</v>
          </cell>
          <cell r="I1014">
            <v>0</v>
          </cell>
          <cell r="J1014">
            <v>0</v>
          </cell>
        </row>
        <row r="1015">
          <cell r="A1015">
            <v>61107</v>
          </cell>
          <cell r="B1015">
            <v>0</v>
          </cell>
          <cell r="C1015">
            <v>61107</v>
          </cell>
          <cell r="D1015" t="str">
            <v>over head line hot wash vehicles</v>
          </cell>
          <cell r="E1015">
            <v>0</v>
          </cell>
          <cell r="F1015">
            <v>0</v>
          </cell>
          <cell r="G1015">
            <v>0</v>
          </cell>
          <cell r="H1015">
            <v>0</v>
          </cell>
          <cell r="I1015">
            <v>0</v>
          </cell>
          <cell r="J1015">
            <v>0</v>
          </cell>
        </row>
        <row r="1016">
          <cell r="A1016">
            <v>61108</v>
          </cell>
          <cell r="B1016">
            <v>0</v>
          </cell>
          <cell r="C1016">
            <v>61108</v>
          </cell>
          <cell r="D1016" t="str">
            <v>test vans</v>
          </cell>
          <cell r="E1016">
            <v>0</v>
          </cell>
          <cell r="F1016">
            <v>0</v>
          </cell>
          <cell r="G1016">
            <v>0</v>
          </cell>
          <cell r="H1016">
            <v>0</v>
          </cell>
          <cell r="I1016">
            <v>0</v>
          </cell>
          <cell r="J1016">
            <v>0</v>
          </cell>
        </row>
        <row r="1017">
          <cell r="A1017">
            <v>61109</v>
          </cell>
          <cell r="B1017">
            <v>0</v>
          </cell>
          <cell r="C1017">
            <v>61109</v>
          </cell>
          <cell r="D1017" t="str">
            <v>Wheel Loaders</v>
          </cell>
          <cell r="E1017">
            <v>0</v>
          </cell>
          <cell r="F1017">
            <v>0</v>
          </cell>
          <cell r="G1017">
            <v>0</v>
          </cell>
          <cell r="H1017">
            <v>0</v>
          </cell>
          <cell r="I1017">
            <v>0</v>
          </cell>
          <cell r="J1017">
            <v>0</v>
          </cell>
        </row>
        <row r="1018">
          <cell r="A1018">
            <v>61110</v>
          </cell>
          <cell r="B1018">
            <v>0</v>
          </cell>
          <cell r="C1018">
            <v>61110</v>
          </cell>
          <cell r="D1018" t="str">
            <v>Excavators</v>
          </cell>
          <cell r="E1018">
            <v>0</v>
          </cell>
          <cell r="F1018">
            <v>0</v>
          </cell>
          <cell r="G1018">
            <v>0</v>
          </cell>
          <cell r="H1018">
            <v>0</v>
          </cell>
          <cell r="I1018">
            <v>0</v>
          </cell>
          <cell r="J1018">
            <v>0</v>
          </cell>
        </row>
        <row r="1019">
          <cell r="A1019">
            <v>61111</v>
          </cell>
          <cell r="B1019">
            <v>0</v>
          </cell>
          <cell r="C1019">
            <v>61111</v>
          </cell>
          <cell r="D1019" t="str">
            <v>Cranes</v>
          </cell>
          <cell r="E1019">
            <v>0</v>
          </cell>
          <cell r="F1019">
            <v>0</v>
          </cell>
          <cell r="G1019">
            <v>0</v>
          </cell>
          <cell r="H1019">
            <v>0</v>
          </cell>
          <cell r="I1019">
            <v>0</v>
          </cell>
          <cell r="J1019">
            <v>0</v>
          </cell>
        </row>
        <row r="1020">
          <cell r="A1020">
            <v>61112</v>
          </cell>
          <cell r="B1020">
            <v>0</v>
          </cell>
          <cell r="C1020">
            <v>61112</v>
          </cell>
          <cell r="D1020" t="str">
            <v>Griders</v>
          </cell>
          <cell r="E1020">
            <v>0</v>
          </cell>
          <cell r="F1020">
            <v>0</v>
          </cell>
          <cell r="G1020">
            <v>0</v>
          </cell>
          <cell r="H1020">
            <v>0</v>
          </cell>
          <cell r="I1020">
            <v>0</v>
          </cell>
          <cell r="J1020">
            <v>0</v>
          </cell>
        </row>
        <row r="1021">
          <cell r="A1021">
            <v>61113</v>
          </cell>
          <cell r="B1021">
            <v>0</v>
          </cell>
          <cell r="C1021">
            <v>61113</v>
          </cell>
          <cell r="D1021" t="str">
            <v>Forklifts</v>
          </cell>
          <cell r="E1021">
            <v>0</v>
          </cell>
          <cell r="F1021">
            <v>0</v>
          </cell>
          <cell r="G1021">
            <v>0</v>
          </cell>
          <cell r="H1021">
            <v>0</v>
          </cell>
          <cell r="I1021">
            <v>0</v>
          </cell>
          <cell r="J1021">
            <v>0</v>
          </cell>
        </row>
        <row r="1022">
          <cell r="B1022">
            <v>0</v>
          </cell>
          <cell r="D1022" t="str">
            <v>Total Of Heavy Vehicles Owned By The Company</v>
          </cell>
          <cell r="E1022">
            <v>0</v>
          </cell>
          <cell r="F1022">
            <v>0</v>
          </cell>
          <cell r="G1022">
            <v>0</v>
          </cell>
          <cell r="H1022">
            <v>0</v>
          </cell>
          <cell r="I1022">
            <v>0</v>
          </cell>
          <cell r="J1022">
            <v>0</v>
          </cell>
        </row>
        <row r="1023">
          <cell r="B1023" t="str">
            <v xml:space="preserve">      6120  light vehicles owned by the company</v>
          </cell>
        </row>
        <row r="1024">
          <cell r="A1024">
            <v>61201</v>
          </cell>
          <cell r="B1024">
            <v>0</v>
          </cell>
          <cell r="C1024">
            <v>61201</v>
          </cell>
          <cell r="D1024" t="str">
            <v>Saloons</v>
          </cell>
          <cell r="E1024">
            <v>0</v>
          </cell>
          <cell r="F1024">
            <v>0</v>
          </cell>
          <cell r="G1024">
            <v>0</v>
          </cell>
          <cell r="H1024">
            <v>0</v>
          </cell>
          <cell r="I1024">
            <v>0</v>
          </cell>
          <cell r="J1024">
            <v>0</v>
          </cell>
        </row>
        <row r="1025">
          <cell r="A1025">
            <v>61202</v>
          </cell>
          <cell r="B1025">
            <v>0</v>
          </cell>
          <cell r="C1025">
            <v>61202</v>
          </cell>
          <cell r="D1025" t="str">
            <v>4 wheel drive vehicle</v>
          </cell>
          <cell r="E1025">
            <v>0</v>
          </cell>
          <cell r="F1025">
            <v>0</v>
          </cell>
          <cell r="G1025">
            <v>0</v>
          </cell>
          <cell r="H1025">
            <v>0</v>
          </cell>
          <cell r="I1025">
            <v>0</v>
          </cell>
          <cell r="J1025">
            <v>0</v>
          </cell>
        </row>
        <row r="1026">
          <cell r="A1026">
            <v>61203</v>
          </cell>
          <cell r="B1026">
            <v>0</v>
          </cell>
          <cell r="C1026">
            <v>61203</v>
          </cell>
          <cell r="D1026" t="str">
            <v>light vans (2 wheel drive)</v>
          </cell>
          <cell r="E1026">
            <v>0</v>
          </cell>
          <cell r="F1026">
            <v>0</v>
          </cell>
          <cell r="G1026">
            <v>0</v>
          </cell>
          <cell r="H1026">
            <v>0</v>
          </cell>
          <cell r="I1026">
            <v>0</v>
          </cell>
          <cell r="J1026">
            <v>0</v>
          </cell>
        </row>
        <row r="1027">
          <cell r="A1027">
            <v>61204</v>
          </cell>
          <cell r="B1027">
            <v>0</v>
          </cell>
          <cell r="C1027">
            <v>61204</v>
          </cell>
          <cell r="D1027" t="str">
            <v>Pick ups</v>
          </cell>
          <cell r="E1027">
            <v>0</v>
          </cell>
          <cell r="F1027">
            <v>0</v>
          </cell>
          <cell r="G1027">
            <v>0</v>
          </cell>
          <cell r="H1027">
            <v>0</v>
          </cell>
          <cell r="I1027">
            <v>0</v>
          </cell>
          <cell r="J1027">
            <v>0</v>
          </cell>
        </row>
        <row r="1028">
          <cell r="A1028">
            <v>61205</v>
          </cell>
          <cell r="B1028">
            <v>0</v>
          </cell>
          <cell r="C1028">
            <v>61205</v>
          </cell>
          <cell r="D1028" t="str">
            <v>Motor Cycles</v>
          </cell>
          <cell r="E1028">
            <v>0</v>
          </cell>
          <cell r="F1028">
            <v>0</v>
          </cell>
          <cell r="G1028">
            <v>0</v>
          </cell>
          <cell r="H1028">
            <v>0</v>
          </cell>
          <cell r="I1028">
            <v>0</v>
          </cell>
          <cell r="J1028">
            <v>0</v>
          </cell>
        </row>
        <row r="1029">
          <cell r="A1029">
            <v>61206</v>
          </cell>
          <cell r="B1029">
            <v>0</v>
          </cell>
          <cell r="C1029">
            <v>61206</v>
          </cell>
          <cell r="D1029" t="str">
            <v>Buses (10 to 20 Seaters)</v>
          </cell>
          <cell r="E1029">
            <v>0</v>
          </cell>
          <cell r="F1029">
            <v>0</v>
          </cell>
          <cell r="G1029">
            <v>0</v>
          </cell>
          <cell r="H1029">
            <v>0</v>
          </cell>
          <cell r="I1029">
            <v>0</v>
          </cell>
          <cell r="J1029">
            <v>0</v>
          </cell>
        </row>
        <row r="1030">
          <cell r="A1030">
            <v>61207</v>
          </cell>
          <cell r="B1030">
            <v>0</v>
          </cell>
          <cell r="C1030">
            <v>61207</v>
          </cell>
          <cell r="D1030" t="str">
            <v>Buses (21 to 30 Seaters)</v>
          </cell>
          <cell r="E1030">
            <v>0</v>
          </cell>
          <cell r="F1030">
            <v>0</v>
          </cell>
          <cell r="G1030">
            <v>0</v>
          </cell>
          <cell r="H1030">
            <v>0</v>
          </cell>
          <cell r="I1030">
            <v>0</v>
          </cell>
          <cell r="J1030">
            <v>0</v>
          </cell>
        </row>
        <row r="1031">
          <cell r="A1031">
            <v>61208</v>
          </cell>
          <cell r="B1031">
            <v>0</v>
          </cell>
          <cell r="C1031">
            <v>61208</v>
          </cell>
          <cell r="D1031" t="str">
            <v>buses (31 &amp; above seaters)</v>
          </cell>
          <cell r="E1031">
            <v>0</v>
          </cell>
          <cell r="F1031">
            <v>0</v>
          </cell>
          <cell r="G1031">
            <v>0</v>
          </cell>
          <cell r="H1031">
            <v>0</v>
          </cell>
          <cell r="I1031">
            <v>0</v>
          </cell>
          <cell r="J1031">
            <v>0</v>
          </cell>
        </row>
        <row r="1032">
          <cell r="B1032">
            <v>0</v>
          </cell>
          <cell r="D1032" t="str">
            <v>Total Of Light Vehicles Owned By The Company</v>
          </cell>
          <cell r="E1032">
            <v>0</v>
          </cell>
          <cell r="F1032">
            <v>0</v>
          </cell>
          <cell r="G1032">
            <v>0</v>
          </cell>
          <cell r="H1032">
            <v>0</v>
          </cell>
          <cell r="I1032">
            <v>0</v>
          </cell>
          <cell r="J1032">
            <v>0</v>
          </cell>
        </row>
        <row r="1033">
          <cell r="B1033">
            <v>0</v>
          </cell>
          <cell r="D1033" t="str">
            <v>Sub-total for Motor Vehicles</v>
          </cell>
          <cell r="E1033">
            <v>0</v>
          </cell>
          <cell r="F1033">
            <v>0</v>
          </cell>
          <cell r="G1033">
            <v>0</v>
          </cell>
          <cell r="H1033">
            <v>0</v>
          </cell>
          <cell r="I1033">
            <v>0</v>
          </cell>
          <cell r="J1033">
            <v>0</v>
          </cell>
        </row>
        <row r="1034">
          <cell r="A1034">
            <v>111806</v>
          </cell>
          <cell r="B1034">
            <v>0</v>
          </cell>
          <cell r="D1034" t="str">
            <v>Motor Vehicles</v>
          </cell>
          <cell r="E1034">
            <v>0</v>
          </cell>
          <cell r="F1034">
            <v>0</v>
          </cell>
          <cell r="G1034">
            <v>0</v>
          </cell>
          <cell r="H1034">
            <v>0</v>
          </cell>
          <cell r="I1034">
            <v>0</v>
          </cell>
          <cell r="J1034">
            <v>0</v>
          </cell>
        </row>
        <row r="1035">
          <cell r="B1035" t="str">
            <v>IT &amp; Communication (General Ledger Code) 111807</v>
          </cell>
        </row>
        <row r="1036">
          <cell r="B1036" t="str">
            <v>710  Information Tech &amp; communication equipment</v>
          </cell>
        </row>
        <row r="1037">
          <cell r="B1037" t="str">
            <v xml:space="preserve">      7110  computers &amp; communication hardwares</v>
          </cell>
        </row>
        <row r="1038">
          <cell r="A1038">
            <v>71101</v>
          </cell>
          <cell r="B1038">
            <v>50000</v>
          </cell>
          <cell r="C1038">
            <v>71101</v>
          </cell>
          <cell r="D1038" t="str">
            <v>computer &amp; servers cabinets (all components in the cabinet) inclusive of keyboard, mouse &amp; backup tapes</v>
          </cell>
          <cell r="E1038">
            <v>58228.32</v>
          </cell>
          <cell r="F1038">
            <v>0</v>
          </cell>
          <cell r="G1038">
            <v>58228.32</v>
          </cell>
          <cell r="H1038">
            <v>207559</v>
          </cell>
          <cell r="I1038">
            <v>149330.68</v>
          </cell>
          <cell r="J1038">
            <v>2.5645713288654042</v>
          </cell>
        </row>
        <row r="1039">
          <cell r="A1039">
            <v>71102</v>
          </cell>
          <cell r="B1039">
            <v>0</v>
          </cell>
          <cell r="C1039">
            <v>71102</v>
          </cell>
          <cell r="D1039" t="str">
            <v>computer monitor (all sizes &amp; types )</v>
          </cell>
          <cell r="E1039">
            <v>0</v>
          </cell>
          <cell r="F1039">
            <v>0</v>
          </cell>
          <cell r="G1039">
            <v>0</v>
          </cell>
          <cell r="H1039">
            <v>17500</v>
          </cell>
          <cell r="I1039">
            <v>17500</v>
          </cell>
          <cell r="J1039">
            <v>1</v>
          </cell>
        </row>
        <row r="1040">
          <cell r="A1040">
            <v>71103</v>
          </cell>
          <cell r="B1040">
            <v>15000</v>
          </cell>
          <cell r="C1040">
            <v>71103</v>
          </cell>
          <cell r="D1040" t="str">
            <v>printers &amp; scanners ( all kinds)</v>
          </cell>
          <cell r="E1040">
            <v>0</v>
          </cell>
          <cell r="F1040">
            <v>0</v>
          </cell>
          <cell r="G1040">
            <v>0</v>
          </cell>
          <cell r="H1040">
            <v>5000</v>
          </cell>
          <cell r="I1040">
            <v>5000</v>
          </cell>
          <cell r="J1040">
            <v>1</v>
          </cell>
        </row>
        <row r="1041">
          <cell r="A1041">
            <v>71104</v>
          </cell>
          <cell r="B1041">
            <v>0</v>
          </cell>
          <cell r="C1041">
            <v>71104</v>
          </cell>
          <cell r="D1041" t="str">
            <v>uniterrupted power supply systems</v>
          </cell>
          <cell r="E1041">
            <v>0</v>
          </cell>
          <cell r="F1041">
            <v>0</v>
          </cell>
          <cell r="G1041">
            <v>0</v>
          </cell>
          <cell r="H1041">
            <v>5000</v>
          </cell>
          <cell r="I1041">
            <v>5000</v>
          </cell>
          <cell r="J1041">
            <v>1</v>
          </cell>
        </row>
        <row r="1042">
          <cell r="B1042">
            <v>65000</v>
          </cell>
          <cell r="D1042" t="str">
            <v>Total Of Computers &amp; Communication Hardwares</v>
          </cell>
          <cell r="E1042">
            <v>58228.32</v>
          </cell>
          <cell r="F1042">
            <v>0</v>
          </cell>
          <cell r="G1042">
            <v>58228.32</v>
          </cell>
          <cell r="H1042">
            <v>235059</v>
          </cell>
          <cell r="I1042">
            <v>176830.68</v>
          </cell>
          <cell r="J1042">
            <v>3.0368501100495426</v>
          </cell>
        </row>
        <row r="1043">
          <cell r="B1043" t="str">
            <v xml:space="preserve">      7120  computers &amp; communication networking system</v>
          </cell>
        </row>
        <row r="1044">
          <cell r="A1044">
            <v>71201</v>
          </cell>
          <cell r="B1044">
            <v>0</v>
          </cell>
          <cell r="C1044">
            <v>71201</v>
          </cell>
          <cell r="D1044" t="str">
            <v>external fax modems (all speeds &amp; types)</v>
          </cell>
          <cell r="E1044">
            <v>0</v>
          </cell>
          <cell r="F1044">
            <v>0</v>
          </cell>
          <cell r="G1044">
            <v>0</v>
          </cell>
          <cell r="H1044">
            <v>0</v>
          </cell>
          <cell r="I1044">
            <v>0</v>
          </cell>
          <cell r="J1044">
            <v>0</v>
          </cell>
        </row>
        <row r="1045">
          <cell r="A1045">
            <v>71202</v>
          </cell>
          <cell r="B1045">
            <v>40000</v>
          </cell>
          <cell r="C1045">
            <v>71202</v>
          </cell>
          <cell r="D1045" t="str">
            <v>communication cables &amp; ports (all types)</v>
          </cell>
          <cell r="E1045">
            <v>0</v>
          </cell>
          <cell r="F1045">
            <v>0</v>
          </cell>
          <cell r="G1045">
            <v>0</v>
          </cell>
          <cell r="H1045">
            <v>120000</v>
          </cell>
          <cell r="I1045">
            <v>120000</v>
          </cell>
          <cell r="J1045">
            <v>1</v>
          </cell>
        </row>
        <row r="1046">
          <cell r="B1046">
            <v>40000</v>
          </cell>
          <cell r="D1046" t="str">
            <v>Total Of Computers &amp; Communication Networking System</v>
          </cell>
          <cell r="E1046">
            <v>0</v>
          </cell>
          <cell r="F1046">
            <v>0</v>
          </cell>
          <cell r="G1046">
            <v>0</v>
          </cell>
          <cell r="H1046">
            <v>120000</v>
          </cell>
          <cell r="I1046">
            <v>120000</v>
          </cell>
          <cell r="J1046">
            <v>1</v>
          </cell>
        </row>
        <row r="1047">
          <cell r="B1047" t="str">
            <v xml:space="preserve">      7130  telecomunication equipment</v>
          </cell>
        </row>
        <row r="1048">
          <cell r="A1048">
            <v>71301</v>
          </cell>
          <cell r="B1048">
            <v>0</v>
          </cell>
          <cell r="C1048">
            <v>71301</v>
          </cell>
          <cell r="D1048" t="str">
            <v>external communication fax machines (not fax modems)</v>
          </cell>
          <cell r="E1048">
            <v>0</v>
          </cell>
          <cell r="F1048">
            <v>0</v>
          </cell>
          <cell r="G1048">
            <v>0</v>
          </cell>
          <cell r="H1048">
            <v>0</v>
          </cell>
          <cell r="I1048">
            <v>0</v>
          </cell>
          <cell r="J1048">
            <v>0</v>
          </cell>
        </row>
        <row r="1049">
          <cell r="A1049">
            <v>71302</v>
          </cell>
          <cell r="B1049">
            <v>0</v>
          </cell>
          <cell r="C1049">
            <v>71302</v>
          </cell>
          <cell r="D1049" t="str">
            <v>mobile telephones</v>
          </cell>
          <cell r="E1049">
            <v>0</v>
          </cell>
          <cell r="F1049">
            <v>0</v>
          </cell>
          <cell r="G1049">
            <v>0</v>
          </cell>
          <cell r="H1049">
            <v>0</v>
          </cell>
          <cell r="I1049">
            <v>0</v>
          </cell>
          <cell r="J1049">
            <v>0</v>
          </cell>
        </row>
        <row r="1050">
          <cell r="A1050">
            <v>71303</v>
          </cell>
          <cell r="B1050">
            <v>0</v>
          </cell>
          <cell r="C1050">
            <v>71303</v>
          </cell>
          <cell r="D1050" t="str">
            <v>plants &amp; marine telecommunication radios</v>
          </cell>
          <cell r="E1050">
            <v>0</v>
          </cell>
          <cell r="F1050">
            <v>0</v>
          </cell>
          <cell r="G1050">
            <v>0</v>
          </cell>
          <cell r="H1050">
            <v>0</v>
          </cell>
          <cell r="I1050">
            <v>0</v>
          </cell>
          <cell r="J1050">
            <v>0</v>
          </cell>
        </row>
        <row r="1051">
          <cell r="A1051">
            <v>71304</v>
          </cell>
          <cell r="B1051">
            <v>0</v>
          </cell>
          <cell r="C1051">
            <v>71304</v>
          </cell>
          <cell r="D1051" t="str">
            <v>central calling units for the local telephones &amp; its cables</v>
          </cell>
          <cell r="E1051">
            <v>0</v>
          </cell>
          <cell r="F1051">
            <v>0</v>
          </cell>
          <cell r="G1051">
            <v>0</v>
          </cell>
          <cell r="H1051">
            <v>0</v>
          </cell>
          <cell r="I1051">
            <v>0</v>
          </cell>
          <cell r="J1051">
            <v>0</v>
          </cell>
        </row>
        <row r="1052">
          <cell r="A1052">
            <v>71305</v>
          </cell>
          <cell r="B1052">
            <v>0</v>
          </cell>
          <cell r="C1052">
            <v>71305</v>
          </cell>
          <cell r="D1052" t="str">
            <v>local telephones &amp; its cables</v>
          </cell>
          <cell r="E1052">
            <v>0</v>
          </cell>
          <cell r="F1052">
            <v>0</v>
          </cell>
          <cell r="G1052">
            <v>0</v>
          </cell>
          <cell r="H1052">
            <v>0</v>
          </cell>
          <cell r="I1052">
            <v>0</v>
          </cell>
          <cell r="J1052">
            <v>0</v>
          </cell>
        </row>
        <row r="1053">
          <cell r="B1053">
            <v>0</v>
          </cell>
          <cell r="D1053" t="str">
            <v>Total Of Telecomunication Equipment</v>
          </cell>
          <cell r="E1053">
            <v>0</v>
          </cell>
          <cell r="F1053">
            <v>0</v>
          </cell>
          <cell r="G1053">
            <v>0</v>
          </cell>
          <cell r="H1053">
            <v>0</v>
          </cell>
          <cell r="I1053">
            <v>0</v>
          </cell>
          <cell r="J1053">
            <v>0</v>
          </cell>
        </row>
        <row r="1054">
          <cell r="B1054" t="str">
            <v xml:space="preserve">      7140  computers softwares &amp; programs </v>
          </cell>
        </row>
        <row r="1055">
          <cell r="A1055">
            <v>71401</v>
          </cell>
          <cell r="B1055">
            <v>221785</v>
          </cell>
          <cell r="C1055">
            <v>71401</v>
          </cell>
          <cell r="D1055" t="str">
            <v>computer applications, database &amp; operating units</v>
          </cell>
          <cell r="E1055">
            <v>0</v>
          </cell>
          <cell r="F1055">
            <v>0</v>
          </cell>
          <cell r="G1055">
            <v>0</v>
          </cell>
          <cell r="H1055">
            <v>181582</v>
          </cell>
          <cell r="I1055">
            <v>181582</v>
          </cell>
          <cell r="J1055">
            <v>1</v>
          </cell>
        </row>
        <row r="1056">
          <cell r="B1056">
            <v>221785</v>
          </cell>
          <cell r="D1056" t="str">
            <v xml:space="preserve">Total Of Computers Softwares &amp; Programs </v>
          </cell>
          <cell r="E1056">
            <v>0</v>
          </cell>
          <cell r="F1056">
            <v>0</v>
          </cell>
          <cell r="G1056">
            <v>0</v>
          </cell>
          <cell r="H1056">
            <v>181582</v>
          </cell>
          <cell r="I1056">
            <v>181582</v>
          </cell>
          <cell r="J1056">
            <v>1</v>
          </cell>
        </row>
        <row r="1057">
          <cell r="B1057" t="str">
            <v xml:space="preserve">      7150  security equipment &amp; tools</v>
          </cell>
        </row>
        <row r="1058">
          <cell r="A1058">
            <v>71501</v>
          </cell>
          <cell r="B1058">
            <v>0</v>
          </cell>
          <cell r="C1058">
            <v>71501</v>
          </cell>
          <cell r="D1058" t="str">
            <v>cameras for security</v>
          </cell>
          <cell r="E1058">
            <v>0</v>
          </cell>
          <cell r="F1058">
            <v>0</v>
          </cell>
          <cell r="G1058">
            <v>0</v>
          </cell>
          <cell r="H1058">
            <v>0</v>
          </cell>
          <cell r="I1058">
            <v>0</v>
          </cell>
          <cell r="J1058">
            <v>0</v>
          </cell>
        </row>
        <row r="1059">
          <cell r="A1059">
            <v>71502</v>
          </cell>
          <cell r="B1059">
            <v>0</v>
          </cell>
          <cell r="C1059">
            <v>71502</v>
          </cell>
          <cell r="D1059" t="str">
            <v>alarm system</v>
          </cell>
          <cell r="E1059">
            <v>0</v>
          </cell>
          <cell r="F1059">
            <v>0</v>
          </cell>
          <cell r="G1059">
            <v>0</v>
          </cell>
          <cell r="H1059">
            <v>0</v>
          </cell>
          <cell r="I1059">
            <v>0</v>
          </cell>
          <cell r="J1059">
            <v>0</v>
          </cell>
        </row>
        <row r="1060">
          <cell r="A1060">
            <v>71503</v>
          </cell>
          <cell r="B1060">
            <v>25000</v>
          </cell>
          <cell r="C1060">
            <v>71503</v>
          </cell>
          <cell r="D1060" t="str">
            <v>other security equipment</v>
          </cell>
          <cell r="E1060">
            <v>0</v>
          </cell>
          <cell r="F1060">
            <v>0</v>
          </cell>
          <cell r="G1060">
            <v>0</v>
          </cell>
          <cell r="H1060">
            <v>0</v>
          </cell>
          <cell r="I1060">
            <v>0</v>
          </cell>
          <cell r="J1060">
            <v>0</v>
          </cell>
        </row>
        <row r="1061">
          <cell r="B1061">
            <v>25000</v>
          </cell>
          <cell r="D1061" t="str">
            <v>Total Of Security Equipment &amp; Tools</v>
          </cell>
          <cell r="E1061">
            <v>0</v>
          </cell>
          <cell r="F1061">
            <v>0</v>
          </cell>
          <cell r="G1061">
            <v>0</v>
          </cell>
          <cell r="H1061">
            <v>0</v>
          </cell>
          <cell r="I1061">
            <v>0</v>
          </cell>
          <cell r="J1061">
            <v>0</v>
          </cell>
        </row>
        <row r="1062">
          <cell r="B1062">
            <v>351785</v>
          </cell>
          <cell r="D1062" t="str">
            <v>Sub-total for IT &amp; Communication</v>
          </cell>
          <cell r="E1062">
            <v>58228.32</v>
          </cell>
          <cell r="F1062">
            <v>0</v>
          </cell>
          <cell r="G1062">
            <v>58228.32</v>
          </cell>
          <cell r="H1062">
            <v>536641</v>
          </cell>
          <cell r="I1062">
            <v>478412.68</v>
          </cell>
          <cell r="J1062">
            <v>8.2161511786704473</v>
          </cell>
        </row>
        <row r="1063">
          <cell r="A1063">
            <v>111807</v>
          </cell>
          <cell r="B1063">
            <v>351785</v>
          </cell>
          <cell r="D1063" t="str">
            <v>IT &amp; Communication Equipment</v>
          </cell>
          <cell r="E1063">
            <v>58228.32</v>
          </cell>
          <cell r="F1063">
            <v>0</v>
          </cell>
          <cell r="G1063">
            <v>58228.32</v>
          </cell>
          <cell r="H1063">
            <v>536641</v>
          </cell>
          <cell r="I1063">
            <v>478412.68</v>
          </cell>
          <cell r="J1063">
            <v>8.2161511786704473</v>
          </cell>
        </row>
        <row r="1064">
          <cell r="B1064" t="str">
            <v>Furniture &amp; Fixtures (General Ledger Code) 111808</v>
          </cell>
        </row>
        <row r="1065">
          <cell r="B1065" t="str">
            <v>810  Furniture, office Equipment &amp; Fixtures</v>
          </cell>
        </row>
        <row r="1066">
          <cell r="B1066" t="str">
            <v xml:space="preserve">      8110  office furniture</v>
          </cell>
        </row>
        <row r="1067">
          <cell r="A1067">
            <v>81101</v>
          </cell>
          <cell r="B1067">
            <v>40000</v>
          </cell>
          <cell r="C1067">
            <v>81101</v>
          </cell>
          <cell r="D1067" t="str">
            <v>desks &amp; tables owned by the company</v>
          </cell>
          <cell r="E1067">
            <v>12647.51</v>
          </cell>
          <cell r="F1067">
            <v>0</v>
          </cell>
          <cell r="G1067">
            <v>12647.51</v>
          </cell>
          <cell r="H1067">
            <v>50000</v>
          </cell>
          <cell r="I1067">
            <v>37352.49</v>
          </cell>
          <cell r="J1067">
            <v>2.9533473387251719</v>
          </cell>
        </row>
        <row r="1068">
          <cell r="A1068">
            <v>81102</v>
          </cell>
          <cell r="B1068">
            <v>0</v>
          </cell>
          <cell r="C1068">
            <v>81102</v>
          </cell>
          <cell r="D1068" t="str">
            <v>chairs owned by the company</v>
          </cell>
          <cell r="E1068">
            <v>0</v>
          </cell>
          <cell r="F1068">
            <v>0</v>
          </cell>
          <cell r="G1068">
            <v>0</v>
          </cell>
          <cell r="H1068">
            <v>0</v>
          </cell>
          <cell r="I1068">
            <v>0</v>
          </cell>
          <cell r="J1068">
            <v>0</v>
          </cell>
        </row>
        <row r="1069">
          <cell r="A1069">
            <v>81103</v>
          </cell>
          <cell r="B1069">
            <v>0</v>
          </cell>
          <cell r="C1069">
            <v>81103</v>
          </cell>
          <cell r="D1069" t="str">
            <v>capboards owned by company</v>
          </cell>
          <cell r="E1069">
            <v>0</v>
          </cell>
          <cell r="F1069">
            <v>0</v>
          </cell>
          <cell r="G1069">
            <v>0</v>
          </cell>
          <cell r="H1069">
            <v>0</v>
          </cell>
          <cell r="I1069">
            <v>0</v>
          </cell>
          <cell r="J1069">
            <v>0</v>
          </cell>
        </row>
        <row r="1070">
          <cell r="A1070">
            <v>81104</v>
          </cell>
          <cell r="B1070">
            <v>0</v>
          </cell>
          <cell r="C1070">
            <v>81104</v>
          </cell>
          <cell r="D1070" t="str">
            <v>partitions between offices</v>
          </cell>
          <cell r="E1070">
            <v>0</v>
          </cell>
          <cell r="F1070">
            <v>0</v>
          </cell>
          <cell r="G1070">
            <v>0</v>
          </cell>
          <cell r="H1070">
            <v>15000</v>
          </cell>
          <cell r="I1070">
            <v>15000</v>
          </cell>
          <cell r="J1070">
            <v>1</v>
          </cell>
        </row>
        <row r="1071">
          <cell r="A1071">
            <v>81105</v>
          </cell>
          <cell r="B1071">
            <v>0</v>
          </cell>
          <cell r="C1071">
            <v>81105</v>
          </cell>
          <cell r="D1071" t="str">
            <v>split unit air conditions owned by the company</v>
          </cell>
          <cell r="E1071">
            <v>0</v>
          </cell>
          <cell r="F1071">
            <v>0</v>
          </cell>
          <cell r="G1071">
            <v>0</v>
          </cell>
          <cell r="H1071">
            <v>0</v>
          </cell>
          <cell r="I1071">
            <v>0</v>
          </cell>
          <cell r="J1071">
            <v>0</v>
          </cell>
        </row>
        <row r="1072">
          <cell r="A1072">
            <v>81106</v>
          </cell>
          <cell r="B1072">
            <v>0</v>
          </cell>
          <cell r="C1072">
            <v>81106</v>
          </cell>
          <cell r="D1072" t="str">
            <v>fire proof safes</v>
          </cell>
          <cell r="E1072">
            <v>0</v>
          </cell>
          <cell r="F1072">
            <v>0</v>
          </cell>
          <cell r="G1072">
            <v>0</v>
          </cell>
          <cell r="H1072">
            <v>0</v>
          </cell>
          <cell r="I1072">
            <v>0</v>
          </cell>
          <cell r="J1072">
            <v>0</v>
          </cell>
        </row>
        <row r="1073">
          <cell r="B1073">
            <v>40000</v>
          </cell>
          <cell r="D1073" t="str">
            <v>Total Of Office Furniture</v>
          </cell>
          <cell r="E1073">
            <v>12647.51</v>
          </cell>
          <cell r="F1073">
            <v>0</v>
          </cell>
          <cell r="G1073">
            <v>12647.51</v>
          </cell>
          <cell r="H1073">
            <v>65000</v>
          </cell>
          <cell r="I1073">
            <v>52352.49</v>
          </cell>
          <cell r="J1073">
            <v>4.139351540342723</v>
          </cell>
        </row>
        <row r="1074">
          <cell r="B1074" t="str">
            <v xml:space="preserve">      8120  office equipment &amp; fixtures</v>
          </cell>
        </row>
        <row r="1075">
          <cell r="A1075">
            <v>81201</v>
          </cell>
          <cell r="B1075">
            <v>0</v>
          </cell>
          <cell r="C1075">
            <v>81201</v>
          </cell>
          <cell r="D1075" t="str">
            <v>photo copier owned by the company</v>
          </cell>
          <cell r="E1075">
            <v>0</v>
          </cell>
          <cell r="F1075">
            <v>0</v>
          </cell>
          <cell r="G1075">
            <v>0</v>
          </cell>
          <cell r="H1075">
            <v>0</v>
          </cell>
          <cell r="I1075">
            <v>0</v>
          </cell>
          <cell r="J1075">
            <v>0</v>
          </cell>
        </row>
        <row r="1076">
          <cell r="A1076">
            <v>81202</v>
          </cell>
          <cell r="B1076">
            <v>0</v>
          </cell>
          <cell r="C1076">
            <v>81202</v>
          </cell>
          <cell r="D1076" t="str">
            <v>shredding machines</v>
          </cell>
          <cell r="E1076">
            <v>0</v>
          </cell>
          <cell r="F1076">
            <v>0</v>
          </cell>
          <cell r="G1076">
            <v>0</v>
          </cell>
          <cell r="H1076">
            <v>0</v>
          </cell>
          <cell r="I1076">
            <v>0</v>
          </cell>
          <cell r="J1076">
            <v>0</v>
          </cell>
        </row>
        <row r="1077">
          <cell r="A1077">
            <v>81204</v>
          </cell>
          <cell r="B1077">
            <v>0</v>
          </cell>
          <cell r="C1077">
            <v>81204</v>
          </cell>
          <cell r="D1077" t="str">
            <v>projectors</v>
          </cell>
          <cell r="E1077">
            <v>0</v>
          </cell>
          <cell r="F1077">
            <v>0</v>
          </cell>
          <cell r="G1077">
            <v>0</v>
          </cell>
          <cell r="H1077">
            <v>0</v>
          </cell>
          <cell r="I1077">
            <v>0</v>
          </cell>
          <cell r="J1077">
            <v>0</v>
          </cell>
        </row>
        <row r="1078">
          <cell r="A1078">
            <v>81205</v>
          </cell>
          <cell r="B1078">
            <v>25000</v>
          </cell>
          <cell r="C1078">
            <v>81205</v>
          </cell>
          <cell r="D1078" t="str">
            <v>other office equipment &amp; fixtures</v>
          </cell>
          <cell r="E1078">
            <v>0</v>
          </cell>
          <cell r="F1078">
            <v>0</v>
          </cell>
          <cell r="G1078">
            <v>0</v>
          </cell>
          <cell r="H1078">
            <v>25000</v>
          </cell>
          <cell r="I1078">
            <v>25000</v>
          </cell>
          <cell r="J1078">
            <v>1</v>
          </cell>
        </row>
        <row r="1079">
          <cell r="B1079">
            <v>25000</v>
          </cell>
          <cell r="D1079" t="str">
            <v>Total Of Office Equipment &amp; Fixtures</v>
          </cell>
          <cell r="E1079">
            <v>0</v>
          </cell>
          <cell r="F1079">
            <v>0</v>
          </cell>
          <cell r="G1079">
            <v>0</v>
          </cell>
          <cell r="H1079">
            <v>25000</v>
          </cell>
          <cell r="I1079">
            <v>25000</v>
          </cell>
          <cell r="J1079">
            <v>1</v>
          </cell>
        </row>
        <row r="1080">
          <cell r="B1080">
            <v>65000</v>
          </cell>
          <cell r="D1080" t="str">
            <v>Sub-total for Furniture &amp; Fixtures</v>
          </cell>
          <cell r="E1080">
            <v>12647.51</v>
          </cell>
          <cell r="F1080">
            <v>0</v>
          </cell>
          <cell r="G1080">
            <v>12647.51</v>
          </cell>
          <cell r="H1080">
            <v>90000</v>
          </cell>
          <cell r="I1080">
            <v>77352.490000000005</v>
          </cell>
          <cell r="J1080">
            <v>6.1160252097053087</v>
          </cell>
        </row>
        <row r="1081">
          <cell r="A1081">
            <v>111808</v>
          </cell>
          <cell r="B1081">
            <v>65000</v>
          </cell>
          <cell r="D1081" t="str">
            <v>Furniture &amp; Fixtures</v>
          </cell>
          <cell r="E1081">
            <v>12647.51</v>
          </cell>
          <cell r="F1081">
            <v>0</v>
          </cell>
          <cell r="G1081">
            <v>12647.51</v>
          </cell>
          <cell r="H1081">
            <v>90000</v>
          </cell>
          <cell r="I1081">
            <v>77352.490000000005</v>
          </cell>
          <cell r="J1081">
            <v>6.1160252097053087</v>
          </cell>
        </row>
        <row r="1082">
          <cell r="B1082" t="str">
            <v>Research &amp; Laboratories (General Ledger Code) 111809</v>
          </cell>
        </row>
        <row r="1083">
          <cell r="B1083" t="str">
            <v>910  Research &amp; testing Equipment</v>
          </cell>
        </row>
        <row r="1084">
          <cell r="B1084" t="str">
            <v xml:space="preserve">      9100  Hydraulic Lab Equipment </v>
          </cell>
        </row>
        <row r="1085">
          <cell r="A1085">
            <v>91001</v>
          </cell>
          <cell r="B1085">
            <v>0</v>
          </cell>
          <cell r="C1085">
            <v>91001</v>
          </cell>
          <cell r="D1085" t="str">
            <v>unspecified</v>
          </cell>
          <cell r="E1085">
            <v>0</v>
          </cell>
          <cell r="F1085">
            <v>0</v>
          </cell>
          <cell r="G1085">
            <v>0</v>
          </cell>
          <cell r="H1085">
            <v>0</v>
          </cell>
          <cell r="I1085">
            <v>0</v>
          </cell>
          <cell r="J1085">
            <v>0</v>
          </cell>
        </row>
        <row r="1086">
          <cell r="B1086">
            <v>0</v>
          </cell>
          <cell r="D1086" t="str">
            <v xml:space="preserve">Total Of Hydraulic Lab Equipment </v>
          </cell>
          <cell r="E1086">
            <v>0</v>
          </cell>
          <cell r="F1086">
            <v>0</v>
          </cell>
          <cell r="G1086">
            <v>0</v>
          </cell>
          <cell r="H1086">
            <v>0</v>
          </cell>
          <cell r="I1086">
            <v>0</v>
          </cell>
          <cell r="J1086">
            <v>0</v>
          </cell>
        </row>
        <row r="1087">
          <cell r="B1087" t="str">
            <v xml:space="preserve">      9200  Solar Plant Equipment </v>
          </cell>
        </row>
        <row r="1088">
          <cell r="A1088">
            <v>92001</v>
          </cell>
          <cell r="B1088">
            <v>0</v>
          </cell>
          <cell r="C1088">
            <v>92001</v>
          </cell>
          <cell r="D1088" t="str">
            <v>unspecified</v>
          </cell>
          <cell r="E1088">
            <v>0</v>
          </cell>
          <cell r="F1088">
            <v>0</v>
          </cell>
          <cell r="G1088">
            <v>0</v>
          </cell>
          <cell r="H1088">
            <v>0</v>
          </cell>
          <cell r="I1088">
            <v>0</v>
          </cell>
          <cell r="J1088">
            <v>0</v>
          </cell>
        </row>
        <row r="1089">
          <cell r="B1089">
            <v>0</v>
          </cell>
          <cell r="D1089" t="str">
            <v xml:space="preserve">Total Of Solar Plant Equipment </v>
          </cell>
          <cell r="E1089">
            <v>0</v>
          </cell>
          <cell r="F1089">
            <v>0</v>
          </cell>
          <cell r="G1089">
            <v>0</v>
          </cell>
          <cell r="H1089">
            <v>0</v>
          </cell>
          <cell r="I1089">
            <v>0</v>
          </cell>
          <cell r="J1089">
            <v>0</v>
          </cell>
        </row>
        <row r="1090">
          <cell r="B1090" t="str">
            <v xml:space="preserve">      9300  Material Testing Lab Equipment </v>
          </cell>
        </row>
        <row r="1091">
          <cell r="A1091">
            <v>93001</v>
          </cell>
          <cell r="B1091">
            <v>0</v>
          </cell>
          <cell r="C1091">
            <v>93001</v>
          </cell>
          <cell r="D1091" t="str">
            <v>unspecified</v>
          </cell>
          <cell r="E1091">
            <v>0</v>
          </cell>
          <cell r="F1091">
            <v>0</v>
          </cell>
          <cell r="G1091">
            <v>0</v>
          </cell>
          <cell r="H1091">
            <v>0</v>
          </cell>
          <cell r="I1091">
            <v>0</v>
          </cell>
          <cell r="J1091">
            <v>0</v>
          </cell>
        </row>
        <row r="1092">
          <cell r="B1092">
            <v>0</v>
          </cell>
          <cell r="D1092" t="str">
            <v xml:space="preserve">Total Of Material Testing Lab Equipment </v>
          </cell>
          <cell r="E1092">
            <v>0</v>
          </cell>
          <cell r="F1092">
            <v>0</v>
          </cell>
          <cell r="G1092">
            <v>0</v>
          </cell>
          <cell r="H1092">
            <v>0</v>
          </cell>
          <cell r="I1092">
            <v>0</v>
          </cell>
          <cell r="J1092">
            <v>0</v>
          </cell>
        </row>
        <row r="1093">
          <cell r="B1093" t="str">
            <v xml:space="preserve">      9400  Training Centre Equipment</v>
          </cell>
        </row>
        <row r="1094">
          <cell r="A1094">
            <v>94001</v>
          </cell>
          <cell r="B1094">
            <v>0</v>
          </cell>
          <cell r="C1094">
            <v>94001</v>
          </cell>
          <cell r="D1094" t="str">
            <v>unspecified</v>
          </cell>
          <cell r="E1094">
            <v>0</v>
          </cell>
          <cell r="F1094">
            <v>0</v>
          </cell>
          <cell r="G1094">
            <v>0</v>
          </cell>
          <cell r="H1094">
            <v>0</v>
          </cell>
          <cell r="I1094">
            <v>0</v>
          </cell>
          <cell r="J1094">
            <v>0</v>
          </cell>
        </row>
        <row r="1095">
          <cell r="B1095">
            <v>0</v>
          </cell>
          <cell r="D1095" t="str">
            <v>Total Of Training Centre Equipment</v>
          </cell>
          <cell r="E1095">
            <v>0</v>
          </cell>
          <cell r="F1095">
            <v>0</v>
          </cell>
          <cell r="G1095">
            <v>0</v>
          </cell>
          <cell r="H1095">
            <v>0</v>
          </cell>
          <cell r="I1095">
            <v>0</v>
          </cell>
          <cell r="J1095">
            <v>0</v>
          </cell>
        </row>
        <row r="1096">
          <cell r="B1096" t="str">
            <v xml:space="preserve">      9500  Central Lab Equipment</v>
          </cell>
        </row>
        <row r="1097">
          <cell r="A1097">
            <v>95001</v>
          </cell>
          <cell r="B1097">
            <v>0</v>
          </cell>
          <cell r="C1097">
            <v>95001</v>
          </cell>
          <cell r="D1097" t="str">
            <v>unspecified</v>
          </cell>
          <cell r="E1097">
            <v>0</v>
          </cell>
          <cell r="F1097">
            <v>0</v>
          </cell>
          <cell r="G1097">
            <v>0</v>
          </cell>
          <cell r="H1097">
            <v>0</v>
          </cell>
          <cell r="I1097">
            <v>0</v>
          </cell>
          <cell r="J1097">
            <v>0</v>
          </cell>
        </row>
        <row r="1098">
          <cell r="B1098">
            <v>0</v>
          </cell>
          <cell r="D1098" t="str">
            <v>Total Of Central Lab Equipment</v>
          </cell>
          <cell r="E1098">
            <v>0</v>
          </cell>
          <cell r="F1098">
            <v>0</v>
          </cell>
          <cell r="G1098">
            <v>0</v>
          </cell>
          <cell r="H1098">
            <v>0</v>
          </cell>
          <cell r="I1098">
            <v>0</v>
          </cell>
          <cell r="J1098">
            <v>0</v>
          </cell>
        </row>
        <row r="1099">
          <cell r="B1099" t="str">
            <v xml:space="preserve">      9600  Electrical Power Lab Equipment</v>
          </cell>
        </row>
        <row r="1100">
          <cell r="A1100">
            <v>96001</v>
          </cell>
          <cell r="B1100">
            <v>0</v>
          </cell>
          <cell r="C1100">
            <v>96001</v>
          </cell>
          <cell r="D1100" t="str">
            <v>unspecified</v>
          </cell>
          <cell r="E1100">
            <v>0</v>
          </cell>
          <cell r="F1100">
            <v>0</v>
          </cell>
          <cell r="G1100">
            <v>0</v>
          </cell>
          <cell r="H1100">
            <v>0</v>
          </cell>
          <cell r="I1100">
            <v>0</v>
          </cell>
          <cell r="J1100">
            <v>0</v>
          </cell>
        </row>
        <row r="1101">
          <cell r="B1101">
            <v>0</v>
          </cell>
          <cell r="D1101" t="str">
            <v>Total Of Electrical Power Lab Equipment</v>
          </cell>
          <cell r="E1101">
            <v>0</v>
          </cell>
          <cell r="F1101">
            <v>0</v>
          </cell>
          <cell r="G1101">
            <v>0</v>
          </cell>
          <cell r="H1101">
            <v>0</v>
          </cell>
          <cell r="I1101">
            <v>0</v>
          </cell>
          <cell r="J1101">
            <v>0</v>
          </cell>
        </row>
        <row r="1102">
          <cell r="B1102">
            <v>0</v>
          </cell>
          <cell r="D1102" t="str">
            <v>Sub-total for Research &amp; Laboratories</v>
          </cell>
          <cell r="E1102">
            <v>0</v>
          </cell>
          <cell r="F1102">
            <v>0</v>
          </cell>
          <cell r="G1102">
            <v>0</v>
          </cell>
          <cell r="H1102">
            <v>0</v>
          </cell>
          <cell r="I1102">
            <v>0</v>
          </cell>
          <cell r="J1102">
            <v>0</v>
          </cell>
        </row>
        <row r="1103">
          <cell r="A1103">
            <v>111809</v>
          </cell>
          <cell r="B1103">
            <v>0</v>
          </cell>
          <cell r="D1103" t="str">
            <v>Research &amp; Laboratories</v>
          </cell>
          <cell r="E1103">
            <v>0</v>
          </cell>
          <cell r="F1103">
            <v>0</v>
          </cell>
          <cell r="G1103">
            <v>0</v>
          </cell>
          <cell r="H1103">
            <v>0</v>
          </cell>
          <cell r="I1103">
            <v>0</v>
          </cell>
          <cell r="J1103">
            <v>0</v>
          </cell>
        </row>
        <row r="1104">
          <cell r="B1104">
            <v>416785</v>
          </cell>
          <cell r="C1104" t="str">
            <v>TOTAL FIXED ASSETS</v>
          </cell>
          <cell r="E1104">
            <v>70875.83</v>
          </cell>
          <cell r="F1104">
            <v>0</v>
          </cell>
          <cell r="G1104">
            <v>70875.83</v>
          </cell>
          <cell r="H1104">
            <v>626641</v>
          </cell>
          <cell r="I1104">
            <v>555765.17000000004</v>
          </cell>
          <cell r="J1104">
            <v>7.841392051422889</v>
          </cell>
        </row>
        <row r="1106">
          <cell r="D1106" t="str">
            <v>Current Assets</v>
          </cell>
        </row>
        <row r="1107">
          <cell r="A1107">
            <v>171100</v>
          </cell>
          <cell r="C1107">
            <v>171100</v>
          </cell>
          <cell r="D1107" t="str">
            <v>Stores Account</v>
          </cell>
        </row>
        <row r="1108">
          <cell r="A1108">
            <v>171115</v>
          </cell>
          <cell r="C1108">
            <v>171115</v>
          </cell>
          <cell r="D1108" t="str">
            <v>Main Warehouse</v>
          </cell>
        </row>
        <row r="1109">
          <cell r="A1109">
            <v>171125</v>
          </cell>
          <cell r="B1109">
            <v>0</v>
          </cell>
          <cell r="C1109">
            <v>171125</v>
          </cell>
          <cell r="D1109" t="str">
            <v>Electricity Stores</v>
          </cell>
          <cell r="E1109">
            <v>0</v>
          </cell>
          <cell r="F1109">
            <v>0</v>
          </cell>
          <cell r="G1109">
            <v>0</v>
          </cell>
          <cell r="H1109">
            <v>0</v>
          </cell>
          <cell r="I1109">
            <v>0</v>
          </cell>
          <cell r="J1109">
            <v>0</v>
          </cell>
        </row>
        <row r="1110">
          <cell r="A1110">
            <v>171135</v>
          </cell>
          <cell r="B1110">
            <v>0</v>
          </cell>
          <cell r="C1110">
            <v>171135</v>
          </cell>
          <cell r="D1110" t="str">
            <v>Water Stores</v>
          </cell>
          <cell r="E1110">
            <v>0</v>
          </cell>
          <cell r="F1110">
            <v>0</v>
          </cell>
          <cell r="G1110">
            <v>0</v>
          </cell>
          <cell r="H1110">
            <v>0</v>
          </cell>
          <cell r="I1110">
            <v>0</v>
          </cell>
          <cell r="J1110">
            <v>0</v>
          </cell>
        </row>
        <row r="1111">
          <cell r="A1111">
            <v>171136</v>
          </cell>
          <cell r="B1111">
            <v>0</v>
          </cell>
          <cell r="C1111">
            <v>171136</v>
          </cell>
          <cell r="D1111" t="str">
            <v>Yards</v>
          </cell>
          <cell r="E1111">
            <v>0</v>
          </cell>
          <cell r="F1111">
            <v>0</v>
          </cell>
          <cell r="G1111">
            <v>0</v>
          </cell>
          <cell r="H1111">
            <v>0</v>
          </cell>
          <cell r="I1111">
            <v>0</v>
          </cell>
          <cell r="J1111">
            <v>0</v>
          </cell>
        </row>
        <row r="1112">
          <cell r="A1112">
            <v>171137</v>
          </cell>
          <cell r="B1112">
            <v>0</v>
          </cell>
          <cell r="C1112">
            <v>171137</v>
          </cell>
          <cell r="D1112" t="str">
            <v>Stores Provision for Obsolete/Slow Moving</v>
          </cell>
          <cell r="E1112">
            <v>0</v>
          </cell>
          <cell r="F1112">
            <v>0</v>
          </cell>
          <cell r="G1112">
            <v>0</v>
          </cell>
          <cell r="H1112">
            <v>0</v>
          </cell>
          <cell r="I1112">
            <v>0</v>
          </cell>
          <cell r="J1112">
            <v>0</v>
          </cell>
        </row>
        <row r="1113">
          <cell r="A1113">
            <v>171140</v>
          </cell>
          <cell r="B1113">
            <v>0</v>
          </cell>
          <cell r="C1113">
            <v>171140</v>
          </cell>
          <cell r="D1113" t="str">
            <v>Consumable Stores General Provision</v>
          </cell>
          <cell r="E1113">
            <v>0</v>
          </cell>
          <cell r="F1113">
            <v>0</v>
          </cell>
          <cell r="G1113">
            <v>0</v>
          </cell>
          <cell r="H1113">
            <v>0</v>
          </cell>
          <cell r="I1113">
            <v>0</v>
          </cell>
          <cell r="J1113">
            <v>0</v>
          </cell>
        </row>
        <row r="1114">
          <cell r="E1114">
            <v>0</v>
          </cell>
          <cell r="F1114">
            <v>0</v>
          </cell>
          <cell r="G1114">
            <v>0</v>
          </cell>
          <cell r="H1114">
            <v>0</v>
          </cell>
          <cell r="I1114">
            <v>0</v>
          </cell>
          <cell r="J1114">
            <v>0</v>
          </cell>
        </row>
        <row r="1115">
          <cell r="A1115">
            <v>171200</v>
          </cell>
          <cell r="C1115">
            <v>171200</v>
          </cell>
          <cell r="D1115" t="str">
            <v>Fuel &amp; Lubricants</v>
          </cell>
          <cell r="E1115">
            <v>0</v>
          </cell>
          <cell r="F1115">
            <v>0</v>
          </cell>
          <cell r="G1115">
            <v>0</v>
          </cell>
          <cell r="H1115">
            <v>0</v>
          </cell>
          <cell r="I1115">
            <v>0</v>
          </cell>
          <cell r="J1115">
            <v>0</v>
          </cell>
        </row>
        <row r="1116">
          <cell r="A1116">
            <v>171210</v>
          </cell>
          <cell r="B1116">
            <v>0</v>
          </cell>
          <cell r="C1116">
            <v>171210</v>
          </cell>
          <cell r="D1116" t="str">
            <v>Crude Oil</v>
          </cell>
          <cell r="E1116">
            <v>0</v>
          </cell>
          <cell r="F1116">
            <v>0</v>
          </cell>
          <cell r="G1116">
            <v>0</v>
          </cell>
          <cell r="H1116">
            <v>0</v>
          </cell>
          <cell r="I1116">
            <v>0</v>
          </cell>
          <cell r="J1116">
            <v>0</v>
          </cell>
        </row>
        <row r="1117">
          <cell r="A1117">
            <v>171220</v>
          </cell>
          <cell r="B1117">
            <v>0</v>
          </cell>
          <cell r="C1117">
            <v>171220</v>
          </cell>
          <cell r="D1117" t="str">
            <v>Fuel Oil</v>
          </cell>
          <cell r="E1117">
            <v>0</v>
          </cell>
          <cell r="F1117">
            <v>0</v>
          </cell>
          <cell r="G1117">
            <v>0</v>
          </cell>
          <cell r="H1117">
            <v>0</v>
          </cell>
          <cell r="I1117">
            <v>0</v>
          </cell>
          <cell r="J1117">
            <v>0</v>
          </cell>
        </row>
        <row r="1118">
          <cell r="A1118">
            <v>171230</v>
          </cell>
          <cell r="B1118">
            <v>0</v>
          </cell>
          <cell r="C1118">
            <v>171230</v>
          </cell>
          <cell r="D1118" t="str">
            <v>Gas Oil</v>
          </cell>
          <cell r="E1118">
            <v>0</v>
          </cell>
          <cell r="F1118">
            <v>0</v>
          </cell>
          <cell r="G1118">
            <v>0</v>
          </cell>
          <cell r="H1118">
            <v>0</v>
          </cell>
          <cell r="I1118">
            <v>0</v>
          </cell>
          <cell r="J1118">
            <v>0</v>
          </cell>
        </row>
        <row r="1119">
          <cell r="A1119">
            <v>171240</v>
          </cell>
          <cell r="B1119">
            <v>0</v>
          </cell>
          <cell r="C1119">
            <v>171240</v>
          </cell>
          <cell r="D1119" t="str">
            <v>Natural Gas</v>
          </cell>
          <cell r="E1119">
            <v>0</v>
          </cell>
          <cell r="F1119">
            <v>0</v>
          </cell>
          <cell r="G1119">
            <v>0</v>
          </cell>
          <cell r="H1119">
            <v>0</v>
          </cell>
          <cell r="I1119">
            <v>0</v>
          </cell>
          <cell r="J1119">
            <v>0</v>
          </cell>
        </row>
        <row r="1120">
          <cell r="A1120">
            <v>171250</v>
          </cell>
          <cell r="B1120">
            <v>0</v>
          </cell>
          <cell r="C1120">
            <v>171250</v>
          </cell>
          <cell r="D1120" t="str">
            <v>Diesel Oil</v>
          </cell>
          <cell r="E1120">
            <v>0</v>
          </cell>
          <cell r="F1120">
            <v>0</v>
          </cell>
          <cell r="G1120">
            <v>0</v>
          </cell>
          <cell r="H1120">
            <v>0</v>
          </cell>
          <cell r="I1120">
            <v>0</v>
          </cell>
          <cell r="J1120">
            <v>0</v>
          </cell>
        </row>
        <row r="1121">
          <cell r="A1121">
            <v>171260</v>
          </cell>
          <cell r="B1121">
            <v>0</v>
          </cell>
          <cell r="C1121">
            <v>171260</v>
          </cell>
          <cell r="D1121" t="str">
            <v>Lubricating Oils &amp; Greases</v>
          </cell>
          <cell r="E1121">
            <v>0</v>
          </cell>
          <cell r="F1121">
            <v>0</v>
          </cell>
          <cell r="G1121">
            <v>0</v>
          </cell>
          <cell r="H1121">
            <v>0</v>
          </cell>
          <cell r="I1121">
            <v>0</v>
          </cell>
          <cell r="J1121">
            <v>0</v>
          </cell>
        </row>
        <row r="1122">
          <cell r="A1122">
            <v>171270</v>
          </cell>
          <cell r="C1122">
            <v>171270</v>
          </cell>
          <cell r="D1122" t="str">
            <v>Petrol &amp; Diesel for Vehicles</v>
          </cell>
          <cell r="E1122">
            <v>0</v>
          </cell>
          <cell r="F1122">
            <v>0</v>
          </cell>
          <cell r="G1122">
            <v>0</v>
          </cell>
          <cell r="H1122">
            <v>0</v>
          </cell>
          <cell r="I1122">
            <v>0</v>
          </cell>
          <cell r="J1122">
            <v>0</v>
          </cell>
        </row>
        <row r="1123">
          <cell r="E1123">
            <v>0</v>
          </cell>
          <cell r="F1123">
            <v>0</v>
          </cell>
          <cell r="G1123">
            <v>0</v>
          </cell>
          <cell r="H1123">
            <v>0</v>
          </cell>
          <cell r="I1123">
            <v>0</v>
          </cell>
          <cell r="J1123">
            <v>0</v>
          </cell>
        </row>
        <row r="1124">
          <cell r="A1124">
            <v>171300</v>
          </cell>
          <cell r="C1124">
            <v>171300</v>
          </cell>
          <cell r="D1124" t="str">
            <v>Chemicals</v>
          </cell>
          <cell r="E1124">
            <v>0</v>
          </cell>
          <cell r="F1124">
            <v>0</v>
          </cell>
          <cell r="G1124">
            <v>0</v>
          </cell>
          <cell r="H1124">
            <v>0</v>
          </cell>
          <cell r="I1124">
            <v>0</v>
          </cell>
          <cell r="J1124">
            <v>0</v>
          </cell>
        </row>
        <row r="1125">
          <cell r="A1125">
            <v>171310</v>
          </cell>
          <cell r="B1125">
            <v>0</v>
          </cell>
          <cell r="C1125">
            <v>171310</v>
          </cell>
          <cell r="D1125" t="str">
            <v>Chemical Store</v>
          </cell>
          <cell r="E1125">
            <v>0</v>
          </cell>
          <cell r="F1125">
            <v>0</v>
          </cell>
          <cell r="G1125">
            <v>0</v>
          </cell>
          <cell r="H1125">
            <v>0</v>
          </cell>
          <cell r="I1125">
            <v>0</v>
          </cell>
          <cell r="J1125">
            <v>0</v>
          </cell>
        </row>
        <row r="1127">
          <cell r="B1127">
            <v>0</v>
          </cell>
          <cell r="D1127" t="str">
            <v xml:space="preserve">Total For Stocks </v>
          </cell>
          <cell r="E1127">
            <v>0</v>
          </cell>
          <cell r="F1127">
            <v>0</v>
          </cell>
          <cell r="G1127">
            <v>0</v>
          </cell>
          <cell r="H1127">
            <v>0</v>
          </cell>
          <cell r="I1127">
            <v>0</v>
          </cell>
          <cell r="J1127">
            <v>0</v>
          </cell>
        </row>
        <row r="1130">
          <cell r="A1130">
            <v>174000</v>
          </cell>
          <cell r="C1130">
            <v>174000</v>
          </cell>
          <cell r="D1130" t="str">
            <v>Other Current Assets</v>
          </cell>
        </row>
        <row r="1132">
          <cell r="A1132">
            <v>174110</v>
          </cell>
          <cell r="B1132">
            <v>476000</v>
          </cell>
          <cell r="C1132">
            <v>174110</v>
          </cell>
          <cell r="D1132" t="str">
            <v>Furniture Allowance</v>
          </cell>
          <cell r="E1132">
            <v>140000</v>
          </cell>
          <cell r="F1132">
            <v>0</v>
          </cell>
          <cell r="G1132">
            <v>140000</v>
          </cell>
          <cell r="H1132">
            <v>243000</v>
          </cell>
          <cell r="I1132">
            <v>103000</v>
          </cell>
          <cell r="J1132">
            <v>0.73571428571428577</v>
          </cell>
        </row>
        <row r="1134">
          <cell r="B1134">
            <v>476000</v>
          </cell>
          <cell r="D1134" t="str">
            <v>Total for other current assets</v>
          </cell>
          <cell r="E1134">
            <v>140000</v>
          </cell>
          <cell r="F1134">
            <v>0</v>
          </cell>
          <cell r="G1134">
            <v>140000</v>
          </cell>
          <cell r="H1134">
            <v>243000</v>
          </cell>
          <cell r="I1134">
            <v>103000</v>
          </cell>
          <cell r="J1134">
            <v>0.73571428571428577</v>
          </cell>
        </row>
        <row r="1136">
          <cell r="B1136">
            <v>476000</v>
          </cell>
          <cell r="D1136" t="str">
            <v>Total Current Assets</v>
          </cell>
          <cell r="E1136">
            <v>140000</v>
          </cell>
          <cell r="F1136">
            <v>0</v>
          </cell>
          <cell r="G1136">
            <v>140000</v>
          </cell>
          <cell r="H1136">
            <v>243000</v>
          </cell>
          <cell r="I1136">
            <v>103000</v>
          </cell>
          <cell r="J1136">
            <v>0.73571428571428577</v>
          </cell>
        </row>
        <row r="1138">
          <cell r="B1138">
            <v>892785</v>
          </cell>
          <cell r="D1138" t="str">
            <v>Total Capital Expenses</v>
          </cell>
          <cell r="E1138">
            <v>210875.83</v>
          </cell>
          <cell r="F1138">
            <v>0</v>
          </cell>
          <cell r="G1138">
            <v>210875.83</v>
          </cell>
          <cell r="H1138">
            <v>869641</v>
          </cell>
          <cell r="I1138">
            <v>658765.17000000004</v>
          </cell>
          <cell r="J1138">
            <v>3.1239482021244438</v>
          </cell>
        </row>
      </sheetData>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Index"/>
      <sheetName val="Index-final"/>
      <sheetName val="Income"/>
      <sheetName val="Income-co's"/>
      <sheetName val="Fuel-income-analysis"/>
      <sheetName val="cash budget Operating-cost-2002"/>
      <sheetName val="monthly cashflow"/>
      <sheetName val="Board Summary"/>
      <sheetName val="Cash-flow"/>
      <sheetName val="Charts"/>
      <sheetName val="E-summary"/>
      <sheetName val="Income-indlco's"/>
      <sheetName val="Qty-Rev-Summary"/>
      <sheetName val="Qty-Des-recon"/>
      <sheetName val="Qty-Reconciliation"/>
      <sheetName val="Income-Analysis"/>
      <sheetName val="Summary"/>
      <sheetName val="Qty-Analysis"/>
      <sheetName val="Analysis-GD's"/>
      <sheetName val="GD's-production-qty"/>
      <sheetName val="Variance-Analysis-template"/>
      <sheetName val="Consistency"/>
      <sheetName val="Plant-maint"/>
      <sheetName val="Capital-Explanation"/>
      <sheetName val="Plant-Maint-expl."/>
      <sheetName val="Abdrpt"/>
      <sheetName val="Consolidated"/>
      <sheetName val="Adwea-F"/>
      <sheetName val="Mirfa"/>
      <sheetName val="Taweelah"/>
      <sheetName val="Bainounah"/>
      <sheetName val="Uan"/>
      <sheetName val="Adwec"/>
      <sheetName val="Transco"/>
      <sheetName val="Aadc"/>
      <sheetName val="Addc"/>
      <sheetName val="wathba"/>
      <sheetName val="Mirfa-sub"/>
      <sheetName val="Wathba-sub"/>
      <sheetName val="Adwec-sub"/>
      <sheetName val="Aadc-sub"/>
      <sheetName val="Addc-sub"/>
      <sheetName val="Taweelah-sub"/>
      <sheetName val="Bainounah-sub"/>
      <sheetName val="Adwea-sub"/>
      <sheetName val="UAN-sub"/>
      <sheetName val="Transs"/>
      <sheetName val="ADWEA2"/>
      <sheetName val="mpc2"/>
      <sheetName val="BPC2"/>
      <sheetName val="atpc2"/>
      <sheetName val="aadc2"/>
      <sheetName val="addc2"/>
      <sheetName val="wct2"/>
      <sheetName val="Capexaadc"/>
      <sheetName val="unpc2"/>
      <sheetName val="Income-GD-03"/>
      <sheetName val="Cash-flow-GD's"/>
      <sheetName val="Plant-Maint-GD's"/>
      <sheetName val="Sheet1"/>
      <sheetName val="Operating-Exp"/>
      <sheetName val="MD"/>
      <sheetName val="DMD"/>
      <sheetName val="Water"/>
      <sheetName val="Power"/>
      <sheetName val="IT"/>
      <sheetName val="HR"/>
      <sheetName val="Projects"/>
      <sheetName val="Supply"/>
      <sheetName val="Sales"/>
      <sheetName val="Finance"/>
      <sheetName val="Divisions"/>
      <sheetName val="Fixed-Assets"/>
      <sheetName val="Adwec-up"/>
      <sheetName val="cash_budget_Operating-cost-2001"/>
      <sheetName val="monthly_cashflow1"/>
      <sheetName val="Board_Summary1"/>
      <sheetName val="Plant-Maint-expl_1"/>
      <sheetName val="cash_budget_Operating-cost-2002"/>
      <sheetName val="monthly_cashflow"/>
      <sheetName val="Board_Summary"/>
      <sheetName val="Plant-Maint-expl_"/>
      <sheetName val="Range data"/>
      <sheetName val="Bal Sheet"/>
      <sheetName val="ProfitPr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1">
          <cell r="A11">
            <v>411000</v>
          </cell>
          <cell r="C11">
            <v>411000</v>
          </cell>
          <cell r="D11" t="str">
            <v>Depreciation</v>
          </cell>
        </row>
        <row r="12">
          <cell r="A12">
            <v>411901</v>
          </cell>
          <cell r="B12">
            <v>16956776</v>
          </cell>
          <cell r="C12">
            <v>411901</v>
          </cell>
          <cell r="D12" t="str">
            <v>Plant &amp; Generators Equipment</v>
          </cell>
          <cell r="E12">
            <v>0</v>
          </cell>
          <cell r="F12">
            <v>0</v>
          </cell>
          <cell r="G12">
            <v>0</v>
          </cell>
          <cell r="H12">
            <v>0</v>
          </cell>
          <cell r="I12">
            <v>0</v>
          </cell>
          <cell r="J12">
            <v>0</v>
          </cell>
        </row>
        <row r="13">
          <cell r="A13">
            <v>411902</v>
          </cell>
          <cell r="B13">
            <v>0</v>
          </cell>
          <cell r="C13">
            <v>411902</v>
          </cell>
          <cell r="D13" t="str">
            <v>Remote Area Equipment</v>
          </cell>
          <cell r="E13">
            <v>0</v>
          </cell>
          <cell r="F13">
            <v>0</v>
          </cell>
          <cell r="G13">
            <v>0</v>
          </cell>
          <cell r="H13">
            <v>0</v>
          </cell>
          <cell r="I13">
            <v>0</v>
          </cell>
          <cell r="J13">
            <v>0</v>
          </cell>
        </row>
        <row r="14">
          <cell r="A14">
            <v>411903</v>
          </cell>
          <cell r="B14">
            <v>0</v>
          </cell>
          <cell r="C14">
            <v>411903</v>
          </cell>
          <cell r="D14" t="str">
            <v>Garrage Equipment</v>
          </cell>
          <cell r="E14">
            <v>0</v>
          </cell>
          <cell r="F14">
            <v>0</v>
          </cell>
          <cell r="G14">
            <v>0</v>
          </cell>
          <cell r="H14">
            <v>0</v>
          </cell>
          <cell r="I14">
            <v>0</v>
          </cell>
          <cell r="J14">
            <v>0</v>
          </cell>
        </row>
        <row r="15">
          <cell r="A15">
            <v>411904</v>
          </cell>
          <cell r="B15">
            <v>0</v>
          </cell>
          <cell r="C15">
            <v>411904</v>
          </cell>
          <cell r="D15" t="str">
            <v>Water &amp; Electricity Network Equipment</v>
          </cell>
          <cell r="E15">
            <v>0</v>
          </cell>
          <cell r="F15">
            <v>0</v>
          </cell>
          <cell r="G15">
            <v>0</v>
          </cell>
          <cell r="H15">
            <v>0</v>
          </cell>
          <cell r="I15">
            <v>0</v>
          </cell>
          <cell r="J15">
            <v>0</v>
          </cell>
        </row>
        <row r="16">
          <cell r="A16">
            <v>411905</v>
          </cell>
          <cell r="B16">
            <v>0</v>
          </cell>
          <cell r="C16">
            <v>411905</v>
          </cell>
          <cell r="D16" t="str">
            <v>Land &amp; Building</v>
          </cell>
          <cell r="E16">
            <v>0</v>
          </cell>
          <cell r="F16">
            <v>0</v>
          </cell>
          <cell r="G16">
            <v>0</v>
          </cell>
          <cell r="H16">
            <v>0</v>
          </cell>
          <cell r="I16">
            <v>0</v>
          </cell>
          <cell r="J16">
            <v>0</v>
          </cell>
        </row>
        <row r="17">
          <cell r="A17">
            <v>411906</v>
          </cell>
          <cell r="B17">
            <v>0</v>
          </cell>
          <cell r="C17">
            <v>411906</v>
          </cell>
          <cell r="D17" t="str">
            <v>Motor Vehicles</v>
          </cell>
          <cell r="E17">
            <v>0</v>
          </cell>
          <cell r="F17">
            <v>0</v>
          </cell>
          <cell r="G17">
            <v>0</v>
          </cell>
          <cell r="H17">
            <v>0</v>
          </cell>
          <cell r="I17">
            <v>0</v>
          </cell>
          <cell r="J17">
            <v>0</v>
          </cell>
        </row>
        <row r="18">
          <cell r="A18">
            <v>411907</v>
          </cell>
          <cell r="B18">
            <v>0</v>
          </cell>
          <cell r="C18">
            <v>411907</v>
          </cell>
          <cell r="D18" t="str">
            <v>IT &amp; Communication Equipment</v>
          </cell>
          <cell r="E18">
            <v>5887847.6400000006</v>
          </cell>
          <cell r="F18">
            <v>4376367.9680000003</v>
          </cell>
          <cell r="G18">
            <v>10264215.608000001</v>
          </cell>
          <cell r="H18">
            <v>10298662.953120001</v>
          </cell>
          <cell r="I18">
            <v>34447.345119999722</v>
          </cell>
          <cell r="J18">
            <v>3.3560621128370708E-3</v>
          </cell>
        </row>
        <row r="19">
          <cell r="A19">
            <v>411908</v>
          </cell>
          <cell r="B19">
            <v>0</v>
          </cell>
          <cell r="C19">
            <v>411908</v>
          </cell>
          <cell r="D19" t="str">
            <v>Furniture &amp; Fixtures</v>
          </cell>
          <cell r="E19">
            <v>1426448.585</v>
          </cell>
          <cell r="F19">
            <v>1040993.1128333332</v>
          </cell>
          <cell r="G19">
            <v>2467441.6978333332</v>
          </cell>
          <cell r="H19">
            <v>7719554.7369733332</v>
          </cell>
          <cell r="I19">
            <v>5252113.03914</v>
          </cell>
          <cell r="J19">
            <v>2.1285662164791548</v>
          </cell>
        </row>
        <row r="20">
          <cell r="A20">
            <v>411909</v>
          </cell>
          <cell r="B20">
            <v>0</v>
          </cell>
          <cell r="C20">
            <v>411909</v>
          </cell>
          <cell r="D20" t="str">
            <v>Research &amp; Laboratories Equipment</v>
          </cell>
          <cell r="E20">
            <v>152550.6</v>
          </cell>
          <cell r="F20">
            <v>106785.42</v>
          </cell>
          <cell r="G20">
            <v>259336.02</v>
          </cell>
          <cell r="H20">
            <v>290456.34240000002</v>
          </cell>
          <cell r="I20">
            <v>31120.322400000005</v>
          </cell>
          <cell r="J20">
            <v>0.12</v>
          </cell>
        </row>
        <row r="22">
          <cell r="B22">
            <v>16956776</v>
          </cell>
          <cell r="D22" t="str">
            <v>Total Depreciation</v>
          </cell>
          <cell r="E22">
            <v>7466846.8250000002</v>
          </cell>
          <cell r="F22">
            <v>5524146.5008333335</v>
          </cell>
          <cell r="G22">
            <v>12990993.325833334</v>
          </cell>
          <cell r="H22">
            <v>18308674.032493334</v>
          </cell>
          <cell r="I22">
            <v>5317680.7066599997</v>
          </cell>
          <cell r="J22">
            <v>0.40933595863570243</v>
          </cell>
        </row>
        <row r="24">
          <cell r="A24">
            <v>413000</v>
          </cell>
          <cell r="C24">
            <v>413000</v>
          </cell>
          <cell r="D24" t="str">
            <v>Basic Salary</v>
          </cell>
        </row>
        <row r="25">
          <cell r="A25">
            <v>413010</v>
          </cell>
          <cell r="B25">
            <v>26088491</v>
          </cell>
          <cell r="C25">
            <v>413010</v>
          </cell>
          <cell r="D25" t="str">
            <v>Salaries</v>
          </cell>
          <cell r="E25">
            <v>13577308.600000001</v>
          </cell>
          <cell r="F25">
            <v>13656183.530000001</v>
          </cell>
          <cell r="G25">
            <v>27233492.130000003</v>
          </cell>
          <cell r="H25">
            <v>30492216</v>
          </cell>
          <cell r="I25">
            <v>3258723.87</v>
          </cell>
          <cell r="J25">
            <v>0.1196586855054933</v>
          </cell>
        </row>
        <row r="26">
          <cell r="A26">
            <v>413030</v>
          </cell>
          <cell r="B26">
            <v>0</v>
          </cell>
          <cell r="C26">
            <v>413030</v>
          </cell>
          <cell r="D26" t="str">
            <v>Other Salaries &amp; Wages</v>
          </cell>
          <cell r="E26">
            <v>6023.72</v>
          </cell>
          <cell r="F26">
            <v>5593.454285714286</v>
          </cell>
          <cell r="G26">
            <v>11617.174285714285</v>
          </cell>
          <cell r="H26">
            <v>0</v>
          </cell>
          <cell r="I26">
            <v>-11617.174285714285</v>
          </cell>
          <cell r="J26">
            <v>-1</v>
          </cell>
        </row>
        <row r="28">
          <cell r="B28">
            <v>26088491</v>
          </cell>
          <cell r="D28" t="str">
            <v>Total of Basic Salary</v>
          </cell>
          <cell r="E28">
            <v>13583332.320000002</v>
          </cell>
          <cell r="F28">
            <v>13661776.984285716</v>
          </cell>
          <cell r="G28">
            <v>27245109.304285716</v>
          </cell>
          <cell r="H28">
            <v>30492216</v>
          </cell>
          <cell r="I28">
            <v>3247106.6957142828</v>
          </cell>
          <cell r="J28">
            <v>0.11918126880861901</v>
          </cell>
        </row>
        <row r="30">
          <cell r="A30">
            <v>415000</v>
          </cell>
          <cell r="C30">
            <v>415000</v>
          </cell>
          <cell r="D30" t="str">
            <v>Allowances</v>
          </cell>
        </row>
        <row r="31">
          <cell r="A31">
            <v>415010</v>
          </cell>
          <cell r="B31">
            <v>4754401.08</v>
          </cell>
          <cell r="C31">
            <v>415010</v>
          </cell>
          <cell r="D31" t="str">
            <v>Supplementary  Allowance</v>
          </cell>
          <cell r="E31">
            <v>2322236.9</v>
          </cell>
          <cell r="F31">
            <v>2327819.307142857</v>
          </cell>
          <cell r="G31">
            <v>4650056.2071428569</v>
          </cell>
          <cell r="H31">
            <v>5547330</v>
          </cell>
          <cell r="I31">
            <v>897273.7928571431</v>
          </cell>
          <cell r="J31">
            <v>0.19295977357840516</v>
          </cell>
        </row>
        <row r="32">
          <cell r="A32">
            <v>415030</v>
          </cell>
          <cell r="B32">
            <v>183257</v>
          </cell>
          <cell r="C32">
            <v>415030</v>
          </cell>
          <cell r="D32" t="str">
            <v>Overtime</v>
          </cell>
          <cell r="E32">
            <v>117113.19</v>
          </cell>
          <cell r="F32">
            <v>122606.87785714286</v>
          </cell>
          <cell r="G32">
            <v>239720.06785714286</v>
          </cell>
          <cell r="H32">
            <v>260000</v>
          </cell>
          <cell r="I32">
            <v>20279.932142857142</v>
          </cell>
          <cell r="J32">
            <v>8.4598391466093797E-2</v>
          </cell>
        </row>
        <row r="33">
          <cell r="A33">
            <v>415050</v>
          </cell>
          <cell r="B33">
            <v>1436874.48</v>
          </cell>
          <cell r="C33">
            <v>415050</v>
          </cell>
          <cell r="D33" t="str">
            <v>Housing Allowance</v>
          </cell>
          <cell r="E33">
            <v>764049.54</v>
          </cell>
          <cell r="F33">
            <v>773622.42857142852</v>
          </cell>
          <cell r="G33">
            <v>1537671.9685714287</v>
          </cell>
          <cell r="H33">
            <v>1755480</v>
          </cell>
          <cell r="I33">
            <v>217808.03142857132</v>
          </cell>
          <cell r="J33">
            <v>0.14164791703325741</v>
          </cell>
        </row>
        <row r="34">
          <cell r="A34">
            <v>415060</v>
          </cell>
          <cell r="B34">
            <v>1307047.8</v>
          </cell>
          <cell r="C34">
            <v>415060</v>
          </cell>
          <cell r="D34" t="str">
            <v>Transportation Allowance</v>
          </cell>
          <cell r="E34">
            <v>600709.93000000005</v>
          </cell>
          <cell r="F34">
            <v>600161.29785714287</v>
          </cell>
          <cell r="G34">
            <v>1200871.2278571427</v>
          </cell>
          <cell r="H34">
            <v>1234800</v>
          </cell>
          <cell r="I34">
            <v>33928.772142857313</v>
          </cell>
          <cell r="J34">
            <v>2.825346411488304E-2</v>
          </cell>
        </row>
        <row r="35">
          <cell r="A35">
            <v>415070</v>
          </cell>
          <cell r="B35">
            <v>0</v>
          </cell>
          <cell r="C35">
            <v>415070</v>
          </cell>
          <cell r="D35" t="str">
            <v>Furniture Maintenance Allowance</v>
          </cell>
          <cell r="E35">
            <v>0</v>
          </cell>
          <cell r="F35">
            <v>0</v>
          </cell>
          <cell r="G35">
            <v>0</v>
          </cell>
          <cell r="H35">
            <v>0</v>
          </cell>
          <cell r="I35">
            <v>0</v>
          </cell>
          <cell r="J35">
            <v>0</v>
          </cell>
        </row>
        <row r="36">
          <cell r="A36">
            <v>415080</v>
          </cell>
          <cell r="B36">
            <v>583200</v>
          </cell>
          <cell r="C36">
            <v>415080</v>
          </cell>
          <cell r="D36" t="str">
            <v>Child Allowance</v>
          </cell>
          <cell r="E36">
            <v>226204.86</v>
          </cell>
          <cell r="F36">
            <v>226367.02285714285</v>
          </cell>
          <cell r="G36">
            <v>452571.88285714283</v>
          </cell>
          <cell r="H36">
            <v>478800</v>
          </cell>
          <cell r="I36">
            <v>26228.117142857169</v>
          </cell>
          <cell r="J36">
            <v>5.7953483493662465E-2</v>
          </cell>
        </row>
        <row r="37">
          <cell r="A37">
            <v>415090</v>
          </cell>
          <cell r="B37">
            <v>0</v>
          </cell>
          <cell r="C37">
            <v>415090</v>
          </cell>
          <cell r="D37" t="str">
            <v xml:space="preserve">Water &amp; Electricity Allowance  </v>
          </cell>
          <cell r="E37">
            <v>0</v>
          </cell>
          <cell r="F37">
            <v>0</v>
          </cell>
          <cell r="G37">
            <v>0</v>
          </cell>
          <cell r="H37">
            <v>0</v>
          </cell>
          <cell r="I37">
            <v>0</v>
          </cell>
          <cell r="J37">
            <v>0</v>
          </cell>
        </row>
        <row r="38">
          <cell r="A38">
            <v>415100</v>
          </cell>
          <cell r="B38">
            <v>0</v>
          </cell>
          <cell r="C38">
            <v>415100</v>
          </cell>
          <cell r="D38" t="str">
            <v>National Allowance</v>
          </cell>
          <cell r="E38">
            <v>0</v>
          </cell>
          <cell r="F38">
            <v>0</v>
          </cell>
          <cell r="G38">
            <v>0</v>
          </cell>
          <cell r="H38">
            <v>0</v>
          </cell>
          <cell r="I38">
            <v>0</v>
          </cell>
          <cell r="J38">
            <v>0</v>
          </cell>
        </row>
        <row r="39">
          <cell r="A39">
            <v>415110</v>
          </cell>
          <cell r="B39">
            <v>675000</v>
          </cell>
          <cell r="C39">
            <v>415110</v>
          </cell>
          <cell r="D39" t="str">
            <v xml:space="preserve">Professional allowance </v>
          </cell>
          <cell r="E39">
            <v>303202.86</v>
          </cell>
          <cell r="F39">
            <v>308225.46428571426</v>
          </cell>
          <cell r="G39">
            <v>611428.32428571419</v>
          </cell>
          <cell r="H39">
            <v>630000</v>
          </cell>
          <cell r="I39">
            <v>18571.675714285811</v>
          </cell>
          <cell r="J39">
            <v>3.0374248258750045E-2</v>
          </cell>
        </row>
        <row r="40">
          <cell r="A40">
            <v>415130</v>
          </cell>
          <cell r="B40">
            <v>0</v>
          </cell>
          <cell r="C40">
            <v>415130</v>
          </cell>
          <cell r="D40" t="str">
            <v xml:space="preserve">Committee allowance </v>
          </cell>
          <cell r="E40">
            <v>25000</v>
          </cell>
          <cell r="F40">
            <v>23214.285714285717</v>
          </cell>
          <cell r="G40">
            <v>48214.285714285717</v>
          </cell>
          <cell r="H40">
            <v>0</v>
          </cell>
          <cell r="I40">
            <v>-48214.285714285717</v>
          </cell>
          <cell r="J40">
            <v>-1</v>
          </cell>
        </row>
        <row r="41">
          <cell r="A41">
            <v>415140</v>
          </cell>
          <cell r="B41">
            <v>0</v>
          </cell>
          <cell r="C41">
            <v>415140</v>
          </cell>
          <cell r="D41" t="str">
            <v>Contracted Staff Gratuity</v>
          </cell>
          <cell r="E41">
            <v>0</v>
          </cell>
          <cell r="F41">
            <v>0</v>
          </cell>
          <cell r="G41">
            <v>0</v>
          </cell>
          <cell r="H41">
            <v>0</v>
          </cell>
          <cell r="I41">
            <v>0</v>
          </cell>
          <cell r="J41">
            <v>0</v>
          </cell>
        </row>
        <row r="42">
          <cell r="A42">
            <v>415150</v>
          </cell>
          <cell r="B42">
            <v>0</v>
          </cell>
          <cell r="C42">
            <v>415150</v>
          </cell>
          <cell r="D42" t="str">
            <v>Government Receipt re Staff Gratuity</v>
          </cell>
          <cell r="E42">
            <v>0</v>
          </cell>
          <cell r="F42">
            <v>0</v>
          </cell>
          <cell r="G42">
            <v>0</v>
          </cell>
          <cell r="H42">
            <v>0</v>
          </cell>
          <cell r="I42">
            <v>0</v>
          </cell>
          <cell r="J42">
            <v>0</v>
          </cell>
        </row>
        <row r="43">
          <cell r="A43">
            <v>415230</v>
          </cell>
          <cell r="B43">
            <v>0</v>
          </cell>
          <cell r="C43">
            <v>415230</v>
          </cell>
          <cell r="D43" t="str">
            <v>Remote Area Allowance</v>
          </cell>
          <cell r="E43">
            <v>2339.29</v>
          </cell>
          <cell r="F43">
            <v>2386.4835714285714</v>
          </cell>
          <cell r="G43">
            <v>4725.7735714285718</v>
          </cell>
          <cell r="H43">
            <v>0</v>
          </cell>
          <cell r="I43">
            <v>-4725.7735714285718</v>
          </cell>
          <cell r="J43">
            <v>-1</v>
          </cell>
        </row>
        <row r="44">
          <cell r="A44">
            <v>415231</v>
          </cell>
          <cell r="B44">
            <v>0</v>
          </cell>
          <cell r="C44">
            <v>415231</v>
          </cell>
          <cell r="D44" t="str">
            <v xml:space="preserve">Commuting Allowance </v>
          </cell>
          <cell r="E44">
            <v>13203.09</v>
          </cell>
          <cell r="F44">
            <v>13233.284999999998</v>
          </cell>
          <cell r="G44">
            <v>26436.375</v>
          </cell>
          <cell r="H44">
            <v>28800</v>
          </cell>
          <cell r="I44">
            <v>2363.625</v>
          </cell>
          <cell r="J44">
            <v>8.94080599174433E-2</v>
          </cell>
        </row>
        <row r="45">
          <cell r="A45">
            <v>415240</v>
          </cell>
          <cell r="B45">
            <v>1261200</v>
          </cell>
          <cell r="C45">
            <v>415240</v>
          </cell>
          <cell r="D45" t="str">
            <v>Statutory Social Allowance</v>
          </cell>
          <cell r="E45">
            <v>629362.84</v>
          </cell>
          <cell r="F45">
            <v>632308.3528571428</v>
          </cell>
          <cell r="G45">
            <v>1261671.1928571428</v>
          </cell>
          <cell r="H45">
            <v>1798800</v>
          </cell>
          <cell r="I45">
            <v>537128.80714285723</v>
          </cell>
          <cell r="J45">
            <v>0.42572804244384105</v>
          </cell>
        </row>
        <row r="46">
          <cell r="A46">
            <v>415250</v>
          </cell>
          <cell r="B46">
            <v>0</v>
          </cell>
          <cell r="C46">
            <v>415250</v>
          </cell>
          <cell r="D46" t="str">
            <v>Special Car Allowance</v>
          </cell>
          <cell r="E46">
            <v>9000</v>
          </cell>
          <cell r="F46">
            <v>11692.855714285713</v>
          </cell>
          <cell r="G46">
            <v>20692.855714285713</v>
          </cell>
          <cell r="H46">
            <v>54000</v>
          </cell>
          <cell r="I46">
            <v>33307.144285714283</v>
          </cell>
          <cell r="J46">
            <v>1.6095963140901839</v>
          </cell>
        </row>
        <row r="47">
          <cell r="A47">
            <v>415290</v>
          </cell>
          <cell r="B47">
            <v>0</v>
          </cell>
          <cell r="C47">
            <v>415290</v>
          </cell>
          <cell r="D47" t="str">
            <v>Shift Allowance</v>
          </cell>
          <cell r="E47">
            <v>0</v>
          </cell>
          <cell r="F47">
            <v>0</v>
          </cell>
          <cell r="G47">
            <v>0</v>
          </cell>
          <cell r="H47">
            <v>0</v>
          </cell>
          <cell r="I47">
            <v>0</v>
          </cell>
          <cell r="J47">
            <v>0</v>
          </cell>
        </row>
        <row r="48">
          <cell r="A48">
            <v>415300</v>
          </cell>
          <cell r="B48">
            <v>6000</v>
          </cell>
          <cell r="C48">
            <v>415300</v>
          </cell>
          <cell r="D48" t="str">
            <v>Cashiers Allowance</v>
          </cell>
          <cell r="E48">
            <v>3000</v>
          </cell>
          <cell r="F48">
            <v>3000</v>
          </cell>
          <cell r="G48">
            <v>6000</v>
          </cell>
          <cell r="H48">
            <v>6000</v>
          </cell>
          <cell r="I48">
            <v>0</v>
          </cell>
          <cell r="J48">
            <v>0</v>
          </cell>
        </row>
        <row r="49">
          <cell r="A49">
            <v>415310</v>
          </cell>
          <cell r="B49">
            <v>42000</v>
          </cell>
          <cell r="C49">
            <v>415310</v>
          </cell>
          <cell r="D49" t="str">
            <v>Hazardous Material Handling Allowance</v>
          </cell>
          <cell r="E49">
            <v>20631.98</v>
          </cell>
          <cell r="F49">
            <v>10294.571428571428</v>
          </cell>
          <cell r="G49">
            <v>30926.551428571427</v>
          </cell>
          <cell r="H49">
            <v>0</v>
          </cell>
          <cell r="I49">
            <v>-30926.551428571427</v>
          </cell>
          <cell r="J49">
            <v>-1</v>
          </cell>
        </row>
        <row r="50">
          <cell r="A50">
            <v>415320</v>
          </cell>
          <cell r="B50">
            <v>171000</v>
          </cell>
          <cell r="C50">
            <v>415320</v>
          </cell>
          <cell r="D50" t="str">
            <v>Technical Allowance</v>
          </cell>
          <cell r="E50">
            <v>36000</v>
          </cell>
          <cell r="F50">
            <v>36000</v>
          </cell>
          <cell r="G50">
            <v>72000</v>
          </cell>
          <cell r="H50">
            <v>72000</v>
          </cell>
          <cell r="I50">
            <v>0</v>
          </cell>
          <cell r="J50">
            <v>0</v>
          </cell>
        </row>
        <row r="51">
          <cell r="A51">
            <v>415330</v>
          </cell>
          <cell r="B51">
            <v>195000</v>
          </cell>
          <cell r="C51">
            <v>415330</v>
          </cell>
          <cell r="D51" t="str">
            <v>Computer Allowance</v>
          </cell>
          <cell r="E51">
            <v>113479.84</v>
          </cell>
          <cell r="F51">
            <v>114316.99571428572</v>
          </cell>
          <cell r="G51">
            <v>227796.83571428573</v>
          </cell>
          <cell r="H51">
            <v>369000</v>
          </cell>
          <cell r="I51">
            <v>141203.16428571427</v>
          </cell>
          <cell r="J51">
            <v>0.61986446757679459</v>
          </cell>
        </row>
        <row r="52">
          <cell r="A52">
            <v>415350</v>
          </cell>
          <cell r="B52">
            <v>0</v>
          </cell>
          <cell r="C52">
            <v>415350</v>
          </cell>
          <cell r="D52" t="str">
            <v>Telephone Allowance</v>
          </cell>
          <cell r="E52">
            <v>461.16</v>
          </cell>
          <cell r="F52">
            <v>428.22</v>
          </cell>
          <cell r="G52">
            <v>889.38</v>
          </cell>
          <cell r="H52">
            <v>201600</v>
          </cell>
          <cell r="I52">
            <v>200710.62</v>
          </cell>
          <cell r="J52">
            <v>225.67476219388789</v>
          </cell>
        </row>
        <row r="53">
          <cell r="A53">
            <v>415360</v>
          </cell>
          <cell r="B53">
            <v>233790.008</v>
          </cell>
          <cell r="C53">
            <v>415360</v>
          </cell>
          <cell r="D53" t="str">
            <v>Special Allowance</v>
          </cell>
          <cell r="E53">
            <v>0</v>
          </cell>
          <cell r="F53">
            <v>0</v>
          </cell>
          <cell r="G53">
            <v>0</v>
          </cell>
          <cell r="H53">
            <v>0</v>
          </cell>
          <cell r="I53">
            <v>0</v>
          </cell>
          <cell r="J53">
            <v>0</v>
          </cell>
        </row>
        <row r="54">
          <cell r="A54">
            <v>415370</v>
          </cell>
          <cell r="B54">
            <v>0</v>
          </cell>
          <cell r="C54">
            <v>415370</v>
          </cell>
          <cell r="D54" t="str">
            <v xml:space="preserve">Other Allowance </v>
          </cell>
          <cell r="E54">
            <v>84433.34</v>
          </cell>
          <cell r="F54">
            <v>85071.018571428576</v>
          </cell>
          <cell r="G54">
            <v>169504.35857142857</v>
          </cell>
          <cell r="H54">
            <v>181817.2</v>
          </cell>
          <cell r="I54">
            <v>12312.841428571439</v>
          </cell>
          <cell r="J54">
            <v>7.2640264429441492E-2</v>
          </cell>
        </row>
        <row r="56">
          <cell r="B56">
            <v>10848770.367999999</v>
          </cell>
          <cell r="D56" t="str">
            <v>Total of Allowances</v>
          </cell>
          <cell r="E56">
            <v>5270428.82</v>
          </cell>
          <cell r="F56">
            <v>5290748.4671428576</v>
          </cell>
          <cell r="G56">
            <v>10561177.287142858</v>
          </cell>
          <cell r="H56">
            <v>12618427.199999999</v>
          </cell>
          <cell r="I56">
            <v>2057249.9128571432</v>
          </cell>
          <cell r="J56">
            <v>0.19479361598840239</v>
          </cell>
        </row>
        <row r="58">
          <cell r="A58">
            <v>417000</v>
          </cell>
          <cell r="C58">
            <v>417000</v>
          </cell>
          <cell r="D58" t="str">
            <v>Fuel</v>
          </cell>
        </row>
        <row r="59">
          <cell r="A59">
            <v>417100</v>
          </cell>
          <cell r="B59">
            <v>0</v>
          </cell>
          <cell r="C59">
            <v>417100</v>
          </cell>
          <cell r="D59" t="str">
            <v>Crude Oil</v>
          </cell>
          <cell r="E59">
            <v>0</v>
          </cell>
          <cell r="F59">
            <v>0</v>
          </cell>
          <cell r="G59">
            <v>0</v>
          </cell>
          <cell r="H59">
            <v>0</v>
          </cell>
          <cell r="I59">
            <v>0</v>
          </cell>
          <cell r="J59">
            <v>0</v>
          </cell>
        </row>
        <row r="60">
          <cell r="A60">
            <v>417200</v>
          </cell>
          <cell r="B60">
            <v>0</v>
          </cell>
          <cell r="C60">
            <v>417200</v>
          </cell>
          <cell r="D60" t="str">
            <v>Fuel Oil</v>
          </cell>
          <cell r="E60">
            <v>0</v>
          </cell>
          <cell r="F60">
            <v>0</v>
          </cell>
          <cell r="G60">
            <v>0</v>
          </cell>
          <cell r="H60">
            <v>0</v>
          </cell>
          <cell r="I60">
            <v>0</v>
          </cell>
          <cell r="J60">
            <v>0</v>
          </cell>
        </row>
        <row r="61">
          <cell r="A61">
            <v>417300</v>
          </cell>
          <cell r="B61">
            <v>0</v>
          </cell>
          <cell r="C61">
            <v>417300</v>
          </cell>
          <cell r="D61" t="str">
            <v>Gas Oil</v>
          </cell>
          <cell r="E61">
            <v>0</v>
          </cell>
          <cell r="F61">
            <v>0</v>
          </cell>
          <cell r="G61">
            <v>0</v>
          </cell>
          <cell r="H61">
            <v>0</v>
          </cell>
          <cell r="I61">
            <v>0</v>
          </cell>
          <cell r="J61">
            <v>0</v>
          </cell>
        </row>
        <row r="62">
          <cell r="A62">
            <v>417410</v>
          </cell>
          <cell r="B62">
            <v>0</v>
          </cell>
          <cell r="C62">
            <v>417410</v>
          </cell>
          <cell r="D62" t="str">
            <v>Natural Gas - Regular Payment</v>
          </cell>
          <cell r="E62">
            <v>0</v>
          </cell>
          <cell r="F62">
            <v>0</v>
          </cell>
          <cell r="G62">
            <v>0</v>
          </cell>
          <cell r="H62">
            <v>0</v>
          </cell>
          <cell r="I62">
            <v>0</v>
          </cell>
          <cell r="J62">
            <v>0</v>
          </cell>
        </row>
        <row r="63">
          <cell r="A63">
            <v>417420</v>
          </cell>
          <cell r="B63">
            <v>0</v>
          </cell>
          <cell r="C63">
            <v>417420</v>
          </cell>
          <cell r="D63" t="str">
            <v>Natural Gas - Penalty Payment</v>
          </cell>
          <cell r="E63">
            <v>0</v>
          </cell>
          <cell r="F63">
            <v>0</v>
          </cell>
          <cell r="G63">
            <v>0</v>
          </cell>
          <cell r="H63">
            <v>0</v>
          </cell>
          <cell r="I63">
            <v>0</v>
          </cell>
          <cell r="J63">
            <v>0</v>
          </cell>
        </row>
        <row r="64">
          <cell r="A64">
            <v>417500</v>
          </cell>
          <cell r="B64">
            <v>0</v>
          </cell>
          <cell r="C64">
            <v>417500</v>
          </cell>
          <cell r="D64" t="str">
            <v>Diesel Oil</v>
          </cell>
          <cell r="E64">
            <v>0</v>
          </cell>
          <cell r="F64">
            <v>0</v>
          </cell>
          <cell r="G64">
            <v>0</v>
          </cell>
          <cell r="H64">
            <v>0</v>
          </cell>
          <cell r="I64">
            <v>0</v>
          </cell>
          <cell r="J64">
            <v>0</v>
          </cell>
        </row>
        <row r="66">
          <cell r="B66">
            <v>0</v>
          </cell>
          <cell r="D66" t="str">
            <v>Total of Fuel</v>
          </cell>
          <cell r="E66">
            <v>0</v>
          </cell>
          <cell r="F66">
            <v>0</v>
          </cell>
          <cell r="G66">
            <v>0</v>
          </cell>
          <cell r="H66">
            <v>0</v>
          </cell>
          <cell r="I66">
            <v>0</v>
          </cell>
          <cell r="J66">
            <v>0</v>
          </cell>
        </row>
        <row r="68">
          <cell r="A68">
            <v>418000</v>
          </cell>
          <cell r="C68">
            <v>418000</v>
          </cell>
          <cell r="D68" t="str">
            <v>Plant Maintenance</v>
          </cell>
        </row>
        <row r="69">
          <cell r="A69">
            <v>418700</v>
          </cell>
          <cell r="C69">
            <v>418700</v>
          </cell>
          <cell r="D69" t="str">
            <v>Plant Maintenance-Generation Companies</v>
          </cell>
        </row>
        <row r="70">
          <cell r="A70">
            <v>418010</v>
          </cell>
          <cell r="C70">
            <v>418010</v>
          </cell>
          <cell r="D70" t="str">
            <v>Steam Turbine &amp; Alternaters Maintenance</v>
          </cell>
          <cell r="G70">
            <v>0</v>
          </cell>
          <cell r="I70">
            <v>0</v>
          </cell>
          <cell r="J70">
            <v>0</v>
          </cell>
        </row>
        <row r="71">
          <cell r="A71">
            <v>418711</v>
          </cell>
          <cell r="B71">
            <v>0</v>
          </cell>
          <cell r="C71">
            <v>418711</v>
          </cell>
          <cell r="D71" t="str">
            <v>Material</v>
          </cell>
          <cell r="E71">
            <v>0</v>
          </cell>
          <cell r="F71">
            <v>0</v>
          </cell>
          <cell r="G71">
            <v>0</v>
          </cell>
          <cell r="H71">
            <v>0</v>
          </cell>
          <cell r="I71">
            <v>0</v>
          </cell>
          <cell r="J71">
            <v>0</v>
          </cell>
        </row>
        <row r="72">
          <cell r="A72">
            <v>418712</v>
          </cell>
          <cell r="B72">
            <v>0</v>
          </cell>
          <cell r="C72">
            <v>418712</v>
          </cell>
          <cell r="D72" t="str">
            <v xml:space="preserve">Labour </v>
          </cell>
          <cell r="E72">
            <v>0</v>
          </cell>
          <cell r="F72">
            <v>0</v>
          </cell>
          <cell r="G72">
            <v>0</v>
          </cell>
          <cell r="H72">
            <v>0</v>
          </cell>
          <cell r="I72">
            <v>0</v>
          </cell>
          <cell r="J72">
            <v>0</v>
          </cell>
        </row>
        <row r="73">
          <cell r="A73">
            <v>418713</v>
          </cell>
          <cell r="B73">
            <v>0</v>
          </cell>
          <cell r="C73">
            <v>418713</v>
          </cell>
          <cell r="D73" t="str">
            <v>Others</v>
          </cell>
          <cell r="E73">
            <v>0</v>
          </cell>
          <cell r="F73">
            <v>0</v>
          </cell>
          <cell r="G73">
            <v>0</v>
          </cell>
          <cell r="H73">
            <v>0</v>
          </cell>
          <cell r="I73">
            <v>0</v>
          </cell>
          <cell r="J73">
            <v>0</v>
          </cell>
        </row>
        <row r="75">
          <cell r="A75">
            <v>418015</v>
          </cell>
          <cell r="C75">
            <v>418015</v>
          </cell>
          <cell r="D75" t="str">
            <v>Gas Turbine &amp; Alternaters Maintenance</v>
          </cell>
        </row>
        <row r="76">
          <cell r="A76">
            <v>418716</v>
          </cell>
          <cell r="B76">
            <v>0</v>
          </cell>
          <cell r="C76">
            <v>418716</v>
          </cell>
          <cell r="D76" t="str">
            <v>Material</v>
          </cell>
          <cell r="E76">
            <v>0</v>
          </cell>
          <cell r="F76">
            <v>0</v>
          </cell>
          <cell r="G76">
            <v>0</v>
          </cell>
          <cell r="H76">
            <v>0</v>
          </cell>
          <cell r="I76">
            <v>0</v>
          </cell>
          <cell r="J76">
            <v>0</v>
          </cell>
        </row>
        <row r="77">
          <cell r="A77">
            <v>418717</v>
          </cell>
          <cell r="B77">
            <v>0</v>
          </cell>
          <cell r="C77">
            <v>418717</v>
          </cell>
          <cell r="D77" t="str">
            <v xml:space="preserve">Labour </v>
          </cell>
          <cell r="E77">
            <v>0</v>
          </cell>
          <cell r="F77">
            <v>0</v>
          </cell>
          <cell r="G77">
            <v>0</v>
          </cell>
          <cell r="H77">
            <v>0</v>
          </cell>
          <cell r="I77">
            <v>0</v>
          </cell>
          <cell r="J77">
            <v>0</v>
          </cell>
        </row>
        <row r="78">
          <cell r="A78">
            <v>418718</v>
          </cell>
          <cell r="B78">
            <v>0</v>
          </cell>
          <cell r="C78">
            <v>418718</v>
          </cell>
          <cell r="D78" t="str">
            <v>Others</v>
          </cell>
          <cell r="E78">
            <v>0</v>
          </cell>
          <cell r="F78">
            <v>0</v>
          </cell>
          <cell r="G78">
            <v>0</v>
          </cell>
          <cell r="H78">
            <v>0</v>
          </cell>
          <cell r="I78">
            <v>0</v>
          </cell>
          <cell r="J78">
            <v>0</v>
          </cell>
        </row>
        <row r="80">
          <cell r="A80">
            <v>418720</v>
          </cell>
          <cell r="C80">
            <v>418720</v>
          </cell>
          <cell r="D80" t="str">
            <v>Other Plant Contract Maintenance</v>
          </cell>
        </row>
        <row r="81">
          <cell r="A81">
            <v>418721</v>
          </cell>
          <cell r="B81">
            <v>0</v>
          </cell>
          <cell r="C81">
            <v>418721</v>
          </cell>
          <cell r="D81" t="str">
            <v>Material</v>
          </cell>
          <cell r="E81">
            <v>0</v>
          </cell>
          <cell r="F81">
            <v>0</v>
          </cell>
          <cell r="G81">
            <v>0</v>
          </cell>
          <cell r="H81">
            <v>0</v>
          </cell>
          <cell r="I81">
            <v>0</v>
          </cell>
          <cell r="J81">
            <v>0</v>
          </cell>
        </row>
        <row r="82">
          <cell r="A82">
            <v>418722</v>
          </cell>
          <cell r="B82">
            <v>0</v>
          </cell>
          <cell r="C82">
            <v>418722</v>
          </cell>
          <cell r="D82" t="str">
            <v xml:space="preserve">Labour </v>
          </cell>
          <cell r="E82">
            <v>0</v>
          </cell>
          <cell r="F82">
            <v>0</v>
          </cell>
          <cell r="G82">
            <v>0</v>
          </cell>
          <cell r="H82">
            <v>0</v>
          </cell>
          <cell r="I82">
            <v>0</v>
          </cell>
          <cell r="J82">
            <v>0</v>
          </cell>
        </row>
        <row r="83">
          <cell r="A83">
            <v>418723</v>
          </cell>
          <cell r="B83">
            <v>0</v>
          </cell>
          <cell r="C83">
            <v>418723</v>
          </cell>
          <cell r="D83" t="str">
            <v>Others</v>
          </cell>
          <cell r="E83">
            <v>0</v>
          </cell>
          <cell r="F83">
            <v>0</v>
          </cell>
          <cell r="G83">
            <v>0</v>
          </cell>
          <cell r="H83">
            <v>0</v>
          </cell>
          <cell r="I83">
            <v>0</v>
          </cell>
          <cell r="J83">
            <v>0</v>
          </cell>
        </row>
        <row r="85">
          <cell r="A85">
            <v>418730</v>
          </cell>
          <cell r="C85">
            <v>418730</v>
          </cell>
          <cell r="D85" t="str">
            <v>Motors Maintenance</v>
          </cell>
        </row>
        <row r="86">
          <cell r="A86">
            <v>418731</v>
          </cell>
          <cell r="B86">
            <v>0</v>
          </cell>
          <cell r="C86">
            <v>418731</v>
          </cell>
          <cell r="D86" t="str">
            <v>Material</v>
          </cell>
          <cell r="E86">
            <v>0</v>
          </cell>
          <cell r="F86">
            <v>0</v>
          </cell>
          <cell r="G86">
            <v>0</v>
          </cell>
          <cell r="H86">
            <v>0</v>
          </cell>
          <cell r="I86">
            <v>0</v>
          </cell>
          <cell r="J86">
            <v>0</v>
          </cell>
        </row>
        <row r="87">
          <cell r="A87">
            <v>418732</v>
          </cell>
          <cell r="B87">
            <v>0</v>
          </cell>
          <cell r="C87">
            <v>418732</v>
          </cell>
          <cell r="D87" t="str">
            <v xml:space="preserve">Labour </v>
          </cell>
          <cell r="E87">
            <v>0</v>
          </cell>
          <cell r="F87">
            <v>0</v>
          </cell>
          <cell r="G87">
            <v>0</v>
          </cell>
          <cell r="H87">
            <v>0</v>
          </cell>
          <cell r="I87">
            <v>0</v>
          </cell>
          <cell r="J87">
            <v>0</v>
          </cell>
        </row>
        <row r="88">
          <cell r="A88">
            <v>418733</v>
          </cell>
          <cell r="B88">
            <v>0</v>
          </cell>
          <cell r="C88">
            <v>418733</v>
          </cell>
          <cell r="D88" t="str">
            <v>Others</v>
          </cell>
          <cell r="E88">
            <v>0</v>
          </cell>
          <cell r="F88">
            <v>0</v>
          </cell>
          <cell r="G88">
            <v>0</v>
          </cell>
          <cell r="H88">
            <v>0</v>
          </cell>
          <cell r="I88">
            <v>0</v>
          </cell>
          <cell r="J88">
            <v>0</v>
          </cell>
        </row>
        <row r="90">
          <cell r="A90">
            <v>418740</v>
          </cell>
          <cell r="C90">
            <v>418740</v>
          </cell>
          <cell r="D90" t="str">
            <v>Valves &amp; Actuators Maintenance</v>
          </cell>
        </row>
        <row r="91">
          <cell r="A91">
            <v>418741</v>
          </cell>
          <cell r="B91">
            <v>0</v>
          </cell>
          <cell r="C91">
            <v>418741</v>
          </cell>
          <cell r="D91" t="str">
            <v>Material</v>
          </cell>
          <cell r="E91">
            <v>0</v>
          </cell>
          <cell r="F91">
            <v>0</v>
          </cell>
          <cell r="G91">
            <v>0</v>
          </cell>
          <cell r="H91">
            <v>0</v>
          </cell>
          <cell r="I91">
            <v>0</v>
          </cell>
          <cell r="J91">
            <v>0</v>
          </cell>
        </row>
        <row r="92">
          <cell r="A92">
            <v>418742</v>
          </cell>
          <cell r="B92">
            <v>0</v>
          </cell>
          <cell r="C92">
            <v>418742</v>
          </cell>
          <cell r="D92" t="str">
            <v xml:space="preserve">Labour </v>
          </cell>
          <cell r="E92">
            <v>0</v>
          </cell>
          <cell r="F92">
            <v>0</v>
          </cell>
          <cell r="G92">
            <v>0</v>
          </cell>
          <cell r="H92">
            <v>0</v>
          </cell>
          <cell r="I92">
            <v>0</v>
          </cell>
          <cell r="J92">
            <v>0</v>
          </cell>
        </row>
        <row r="93">
          <cell r="A93">
            <v>418743</v>
          </cell>
          <cell r="B93">
            <v>0</v>
          </cell>
          <cell r="C93">
            <v>418743</v>
          </cell>
          <cell r="D93" t="str">
            <v>Others</v>
          </cell>
          <cell r="E93">
            <v>0</v>
          </cell>
          <cell r="F93">
            <v>0</v>
          </cell>
          <cell r="G93">
            <v>0</v>
          </cell>
          <cell r="H93">
            <v>0</v>
          </cell>
          <cell r="I93">
            <v>0</v>
          </cell>
          <cell r="J93">
            <v>0</v>
          </cell>
        </row>
        <row r="96">
          <cell r="A96">
            <v>418750</v>
          </cell>
          <cell r="C96">
            <v>418750</v>
          </cell>
          <cell r="D96" t="str">
            <v>Compressed Air Systems Maintenance</v>
          </cell>
        </row>
        <row r="97">
          <cell r="A97">
            <v>418751</v>
          </cell>
          <cell r="B97">
            <v>0</v>
          </cell>
          <cell r="C97">
            <v>418751</v>
          </cell>
          <cell r="D97" t="str">
            <v>Material</v>
          </cell>
          <cell r="E97">
            <v>0</v>
          </cell>
          <cell r="F97">
            <v>0</v>
          </cell>
          <cell r="G97">
            <v>0</v>
          </cell>
          <cell r="H97">
            <v>0</v>
          </cell>
          <cell r="I97">
            <v>0</v>
          </cell>
          <cell r="J97">
            <v>0</v>
          </cell>
        </row>
        <row r="98">
          <cell r="A98">
            <v>418752</v>
          </cell>
          <cell r="B98">
            <v>0</v>
          </cell>
          <cell r="C98">
            <v>418752</v>
          </cell>
          <cell r="D98" t="str">
            <v xml:space="preserve">Labour </v>
          </cell>
          <cell r="E98">
            <v>0</v>
          </cell>
          <cell r="F98">
            <v>0</v>
          </cell>
          <cell r="G98">
            <v>0</v>
          </cell>
          <cell r="H98">
            <v>0</v>
          </cell>
          <cell r="I98">
            <v>0</v>
          </cell>
          <cell r="J98">
            <v>0</v>
          </cell>
        </row>
        <row r="99">
          <cell r="A99">
            <v>418753</v>
          </cell>
          <cell r="B99">
            <v>0</v>
          </cell>
          <cell r="C99">
            <v>418753</v>
          </cell>
          <cell r="D99" t="str">
            <v>Others</v>
          </cell>
          <cell r="E99">
            <v>0</v>
          </cell>
          <cell r="F99">
            <v>0</v>
          </cell>
          <cell r="G99">
            <v>0</v>
          </cell>
          <cell r="H99">
            <v>0</v>
          </cell>
          <cell r="I99">
            <v>0</v>
          </cell>
          <cell r="J99">
            <v>0</v>
          </cell>
        </row>
        <row r="101">
          <cell r="A101">
            <v>418760</v>
          </cell>
          <cell r="C101">
            <v>418760</v>
          </cell>
          <cell r="D101" t="str">
            <v>Fuel &amp; Gas System Maintenance</v>
          </cell>
        </row>
        <row r="102">
          <cell r="A102">
            <v>418761</v>
          </cell>
          <cell r="B102">
            <v>0</v>
          </cell>
          <cell r="C102">
            <v>418761</v>
          </cell>
          <cell r="D102" t="str">
            <v>Material</v>
          </cell>
          <cell r="E102">
            <v>0</v>
          </cell>
          <cell r="F102">
            <v>0</v>
          </cell>
          <cell r="G102">
            <v>0</v>
          </cell>
          <cell r="H102">
            <v>0</v>
          </cell>
          <cell r="I102">
            <v>0</v>
          </cell>
          <cell r="J102">
            <v>0</v>
          </cell>
        </row>
        <row r="103">
          <cell r="A103">
            <v>418762</v>
          </cell>
          <cell r="B103">
            <v>0</v>
          </cell>
          <cell r="C103">
            <v>418762</v>
          </cell>
          <cell r="D103" t="str">
            <v xml:space="preserve">Labour </v>
          </cell>
          <cell r="E103">
            <v>0</v>
          </cell>
          <cell r="F103">
            <v>0</v>
          </cell>
          <cell r="G103">
            <v>0</v>
          </cell>
          <cell r="H103">
            <v>0</v>
          </cell>
          <cell r="I103">
            <v>0</v>
          </cell>
          <cell r="J103">
            <v>0</v>
          </cell>
        </row>
        <row r="104">
          <cell r="A104">
            <v>418763</v>
          </cell>
          <cell r="B104">
            <v>0</v>
          </cell>
          <cell r="C104">
            <v>418763</v>
          </cell>
          <cell r="D104" t="str">
            <v>Others</v>
          </cell>
          <cell r="E104">
            <v>0</v>
          </cell>
          <cell r="F104">
            <v>0</v>
          </cell>
          <cell r="G104">
            <v>0</v>
          </cell>
          <cell r="H104">
            <v>0</v>
          </cell>
          <cell r="I104">
            <v>0</v>
          </cell>
          <cell r="J104">
            <v>0</v>
          </cell>
        </row>
        <row r="106">
          <cell r="A106">
            <v>418770</v>
          </cell>
          <cell r="C106">
            <v>418770</v>
          </cell>
          <cell r="D106" t="str">
            <v>Sea Water Intake System</v>
          </cell>
        </row>
        <row r="107">
          <cell r="A107">
            <v>418771</v>
          </cell>
          <cell r="B107">
            <v>0</v>
          </cell>
          <cell r="C107">
            <v>418771</v>
          </cell>
          <cell r="D107" t="str">
            <v>Material</v>
          </cell>
          <cell r="E107">
            <v>0</v>
          </cell>
          <cell r="F107">
            <v>0</v>
          </cell>
          <cell r="G107">
            <v>0</v>
          </cell>
          <cell r="H107">
            <v>0</v>
          </cell>
          <cell r="I107">
            <v>0</v>
          </cell>
          <cell r="J107">
            <v>0</v>
          </cell>
        </row>
        <row r="108">
          <cell r="A108">
            <v>418772</v>
          </cell>
          <cell r="B108">
            <v>0</v>
          </cell>
          <cell r="C108">
            <v>418772</v>
          </cell>
          <cell r="D108" t="str">
            <v xml:space="preserve">Labour </v>
          </cell>
          <cell r="E108">
            <v>0</v>
          </cell>
          <cell r="F108">
            <v>0</v>
          </cell>
          <cell r="G108">
            <v>0</v>
          </cell>
          <cell r="H108">
            <v>0</v>
          </cell>
          <cell r="I108">
            <v>0</v>
          </cell>
          <cell r="J108">
            <v>0</v>
          </cell>
        </row>
        <row r="109">
          <cell r="A109">
            <v>418773</v>
          </cell>
          <cell r="B109">
            <v>0</v>
          </cell>
          <cell r="C109">
            <v>418773</v>
          </cell>
          <cell r="D109" t="str">
            <v>Others</v>
          </cell>
          <cell r="E109">
            <v>0</v>
          </cell>
          <cell r="F109">
            <v>0</v>
          </cell>
          <cell r="G109">
            <v>0</v>
          </cell>
          <cell r="H109">
            <v>0</v>
          </cell>
          <cell r="I109">
            <v>0</v>
          </cell>
          <cell r="J109">
            <v>0</v>
          </cell>
        </row>
        <row r="111">
          <cell r="A111">
            <v>418775</v>
          </cell>
          <cell r="C111">
            <v>418775</v>
          </cell>
          <cell r="D111" t="str">
            <v>Plant Maintenance ( PDPM)</v>
          </cell>
        </row>
        <row r="112">
          <cell r="A112">
            <v>418776</v>
          </cell>
          <cell r="B112">
            <v>0</v>
          </cell>
          <cell r="C112">
            <v>418776</v>
          </cell>
          <cell r="D112" t="str">
            <v>Material</v>
          </cell>
          <cell r="E112">
            <v>0</v>
          </cell>
          <cell r="F112">
            <v>0</v>
          </cell>
          <cell r="G112">
            <v>0</v>
          </cell>
          <cell r="H112">
            <v>0</v>
          </cell>
          <cell r="I112">
            <v>0</v>
          </cell>
          <cell r="J112">
            <v>0</v>
          </cell>
        </row>
        <row r="113">
          <cell r="A113">
            <v>418777</v>
          </cell>
          <cell r="B113">
            <v>0</v>
          </cell>
          <cell r="C113">
            <v>418777</v>
          </cell>
          <cell r="D113" t="str">
            <v xml:space="preserve">Labour </v>
          </cell>
          <cell r="E113">
            <v>0</v>
          </cell>
          <cell r="F113">
            <v>0</v>
          </cell>
          <cell r="G113">
            <v>0</v>
          </cell>
          <cell r="H113">
            <v>0</v>
          </cell>
          <cell r="I113">
            <v>0</v>
          </cell>
          <cell r="J113">
            <v>0</v>
          </cell>
        </row>
        <row r="114">
          <cell r="A114">
            <v>418778</v>
          </cell>
          <cell r="B114">
            <v>0</v>
          </cell>
          <cell r="C114">
            <v>418778</v>
          </cell>
          <cell r="D114" t="str">
            <v>Others</v>
          </cell>
          <cell r="E114">
            <v>0</v>
          </cell>
          <cell r="F114">
            <v>0</v>
          </cell>
          <cell r="G114">
            <v>0</v>
          </cell>
          <cell r="H114">
            <v>0</v>
          </cell>
          <cell r="I114">
            <v>0</v>
          </cell>
          <cell r="J114">
            <v>0</v>
          </cell>
        </row>
        <row r="117">
          <cell r="A117">
            <v>418780</v>
          </cell>
          <cell r="C117">
            <v>418780</v>
          </cell>
          <cell r="D117" t="str">
            <v>Plant Maintenance- Boilers</v>
          </cell>
        </row>
        <row r="118">
          <cell r="A118">
            <v>418781</v>
          </cell>
          <cell r="B118">
            <v>0</v>
          </cell>
          <cell r="C118">
            <v>418781</v>
          </cell>
          <cell r="D118" t="str">
            <v>Material</v>
          </cell>
          <cell r="E118">
            <v>0</v>
          </cell>
          <cell r="F118">
            <v>0</v>
          </cell>
          <cell r="G118">
            <v>0</v>
          </cell>
          <cell r="H118">
            <v>0</v>
          </cell>
          <cell r="I118">
            <v>0</v>
          </cell>
          <cell r="J118">
            <v>0</v>
          </cell>
        </row>
        <row r="119">
          <cell r="A119">
            <v>418782</v>
          </cell>
          <cell r="B119">
            <v>0</v>
          </cell>
          <cell r="C119">
            <v>418782</v>
          </cell>
          <cell r="D119" t="str">
            <v xml:space="preserve">Labour </v>
          </cell>
          <cell r="E119">
            <v>0</v>
          </cell>
          <cell r="F119">
            <v>0</v>
          </cell>
          <cell r="G119">
            <v>0</v>
          </cell>
          <cell r="H119">
            <v>0</v>
          </cell>
          <cell r="I119">
            <v>0</v>
          </cell>
          <cell r="J119">
            <v>0</v>
          </cell>
        </row>
        <row r="120">
          <cell r="A120">
            <v>418783</v>
          </cell>
          <cell r="B120">
            <v>0</v>
          </cell>
          <cell r="C120">
            <v>418783</v>
          </cell>
          <cell r="D120" t="str">
            <v>Others</v>
          </cell>
          <cell r="E120">
            <v>0</v>
          </cell>
          <cell r="F120">
            <v>0</v>
          </cell>
          <cell r="G120">
            <v>0</v>
          </cell>
          <cell r="H120">
            <v>0</v>
          </cell>
          <cell r="I120">
            <v>0</v>
          </cell>
          <cell r="J120">
            <v>0</v>
          </cell>
        </row>
        <row r="123">
          <cell r="A123">
            <v>418785</v>
          </cell>
          <cell r="C123">
            <v>418785</v>
          </cell>
          <cell r="D123" t="str">
            <v>Plant Maintenace-Distillers</v>
          </cell>
        </row>
        <row r="124">
          <cell r="A124">
            <v>418786</v>
          </cell>
          <cell r="B124">
            <v>0</v>
          </cell>
          <cell r="C124">
            <v>418786</v>
          </cell>
          <cell r="D124" t="str">
            <v>Material</v>
          </cell>
          <cell r="E124">
            <v>0</v>
          </cell>
          <cell r="F124">
            <v>0</v>
          </cell>
          <cell r="G124">
            <v>0</v>
          </cell>
          <cell r="H124">
            <v>0</v>
          </cell>
          <cell r="I124">
            <v>0</v>
          </cell>
          <cell r="J124">
            <v>0</v>
          </cell>
        </row>
        <row r="125">
          <cell r="A125">
            <v>418787</v>
          </cell>
          <cell r="B125">
            <v>0</v>
          </cell>
          <cell r="C125">
            <v>418787</v>
          </cell>
          <cell r="D125" t="str">
            <v xml:space="preserve">Labour </v>
          </cell>
          <cell r="E125">
            <v>0</v>
          </cell>
          <cell r="F125">
            <v>0</v>
          </cell>
          <cell r="G125">
            <v>0</v>
          </cell>
          <cell r="H125">
            <v>0</v>
          </cell>
          <cell r="I125">
            <v>0</v>
          </cell>
          <cell r="J125">
            <v>0</v>
          </cell>
        </row>
        <row r="126">
          <cell r="A126">
            <v>418788</v>
          </cell>
          <cell r="B126">
            <v>0</v>
          </cell>
          <cell r="C126">
            <v>418788</v>
          </cell>
          <cell r="D126" t="str">
            <v>Others</v>
          </cell>
          <cell r="E126">
            <v>0</v>
          </cell>
          <cell r="F126">
            <v>0</v>
          </cell>
          <cell r="G126">
            <v>0</v>
          </cell>
          <cell r="H126">
            <v>0</v>
          </cell>
          <cell r="I126">
            <v>0</v>
          </cell>
          <cell r="J126">
            <v>0</v>
          </cell>
        </row>
        <row r="128">
          <cell r="A128">
            <v>418790</v>
          </cell>
          <cell r="C128">
            <v>418790</v>
          </cell>
          <cell r="D128" t="str">
            <v>Plant Maintenace-Remineralisation Plant</v>
          </cell>
        </row>
        <row r="129">
          <cell r="A129">
            <v>418791</v>
          </cell>
          <cell r="B129">
            <v>0</v>
          </cell>
          <cell r="C129">
            <v>418791</v>
          </cell>
          <cell r="D129" t="str">
            <v>Material</v>
          </cell>
          <cell r="E129">
            <v>0</v>
          </cell>
          <cell r="F129">
            <v>0</v>
          </cell>
          <cell r="G129">
            <v>0</v>
          </cell>
          <cell r="H129">
            <v>0</v>
          </cell>
          <cell r="I129">
            <v>0</v>
          </cell>
          <cell r="J129">
            <v>0</v>
          </cell>
        </row>
        <row r="130">
          <cell r="A130">
            <v>418792</v>
          </cell>
          <cell r="B130">
            <v>0</v>
          </cell>
          <cell r="C130">
            <v>418792</v>
          </cell>
          <cell r="D130" t="str">
            <v xml:space="preserve">Labour </v>
          </cell>
          <cell r="E130">
            <v>0</v>
          </cell>
          <cell r="F130">
            <v>0</v>
          </cell>
          <cell r="G130">
            <v>0</v>
          </cell>
          <cell r="H130">
            <v>0</v>
          </cell>
          <cell r="I130">
            <v>0</v>
          </cell>
          <cell r="J130">
            <v>0</v>
          </cell>
        </row>
        <row r="131">
          <cell r="A131">
            <v>418793</v>
          </cell>
          <cell r="B131">
            <v>0</v>
          </cell>
          <cell r="C131">
            <v>418793</v>
          </cell>
          <cell r="D131" t="str">
            <v>Others</v>
          </cell>
          <cell r="E131">
            <v>0</v>
          </cell>
          <cell r="F131">
            <v>0</v>
          </cell>
          <cell r="G131">
            <v>0</v>
          </cell>
          <cell r="H131">
            <v>0</v>
          </cell>
          <cell r="I131">
            <v>0</v>
          </cell>
          <cell r="J131">
            <v>0</v>
          </cell>
        </row>
        <row r="133">
          <cell r="A133">
            <v>418800</v>
          </cell>
          <cell r="C133">
            <v>418800</v>
          </cell>
          <cell r="D133" t="str">
            <v>Plant Maintenance-Transmission Companies</v>
          </cell>
        </row>
        <row r="134">
          <cell r="A134">
            <v>418810</v>
          </cell>
          <cell r="C134">
            <v>418810</v>
          </cell>
          <cell r="D134" t="str">
            <v>132 KV System Maintenance</v>
          </cell>
        </row>
        <row r="135">
          <cell r="A135">
            <v>418811</v>
          </cell>
          <cell r="B135">
            <v>0</v>
          </cell>
          <cell r="C135">
            <v>418811</v>
          </cell>
          <cell r="D135" t="str">
            <v>Cables Maintenance</v>
          </cell>
          <cell r="E135">
            <v>0</v>
          </cell>
          <cell r="F135">
            <v>0</v>
          </cell>
          <cell r="G135">
            <v>0</v>
          </cell>
          <cell r="H135">
            <v>0</v>
          </cell>
          <cell r="I135">
            <v>0</v>
          </cell>
          <cell r="J135">
            <v>0</v>
          </cell>
        </row>
        <row r="136">
          <cell r="A136">
            <v>418812</v>
          </cell>
          <cell r="B136">
            <v>0</v>
          </cell>
          <cell r="C136">
            <v>418812</v>
          </cell>
          <cell r="D136" t="str">
            <v>Substation Transformers Maintenance</v>
          </cell>
          <cell r="E136">
            <v>0</v>
          </cell>
          <cell r="F136">
            <v>0</v>
          </cell>
          <cell r="G136">
            <v>0</v>
          </cell>
          <cell r="H136">
            <v>0</v>
          </cell>
          <cell r="I136">
            <v>0</v>
          </cell>
          <cell r="J136">
            <v>0</v>
          </cell>
        </row>
        <row r="137">
          <cell r="A137">
            <v>418813</v>
          </cell>
          <cell r="B137">
            <v>0</v>
          </cell>
          <cell r="C137">
            <v>418813</v>
          </cell>
          <cell r="D137" t="str">
            <v>Substation Switchgears Maintenance</v>
          </cell>
          <cell r="E137">
            <v>0</v>
          </cell>
          <cell r="F137">
            <v>0</v>
          </cell>
          <cell r="G137">
            <v>0</v>
          </cell>
          <cell r="H137">
            <v>0</v>
          </cell>
          <cell r="I137">
            <v>0</v>
          </cell>
          <cell r="J137">
            <v>0</v>
          </cell>
        </row>
        <row r="138">
          <cell r="A138">
            <v>418814</v>
          </cell>
          <cell r="B138">
            <v>0</v>
          </cell>
          <cell r="C138">
            <v>418814</v>
          </cell>
          <cell r="D138" t="str">
            <v>Substation Firefighting Equip Maintenance</v>
          </cell>
          <cell r="E138">
            <v>0</v>
          </cell>
          <cell r="F138">
            <v>0</v>
          </cell>
          <cell r="G138">
            <v>0</v>
          </cell>
          <cell r="H138">
            <v>0</v>
          </cell>
          <cell r="I138">
            <v>0</v>
          </cell>
          <cell r="J138">
            <v>0</v>
          </cell>
        </row>
        <row r="139">
          <cell r="A139">
            <v>418815</v>
          </cell>
          <cell r="B139">
            <v>0</v>
          </cell>
          <cell r="C139">
            <v>418815</v>
          </cell>
          <cell r="D139" t="str">
            <v>Substation HVAC Maintenance</v>
          </cell>
          <cell r="E139">
            <v>0</v>
          </cell>
          <cell r="F139">
            <v>0</v>
          </cell>
          <cell r="G139">
            <v>0</v>
          </cell>
          <cell r="H139">
            <v>0</v>
          </cell>
          <cell r="I139">
            <v>0</v>
          </cell>
          <cell r="J139">
            <v>0</v>
          </cell>
        </row>
        <row r="140">
          <cell r="A140">
            <v>418816</v>
          </cell>
          <cell r="B140">
            <v>0</v>
          </cell>
          <cell r="C140">
            <v>418816</v>
          </cell>
          <cell r="D140" t="str">
            <v>Substation Protection Equip Maintenance</v>
          </cell>
          <cell r="E140">
            <v>0</v>
          </cell>
          <cell r="F140">
            <v>0</v>
          </cell>
          <cell r="G140">
            <v>0</v>
          </cell>
          <cell r="H140">
            <v>0</v>
          </cell>
          <cell r="I140">
            <v>0</v>
          </cell>
          <cell r="J140">
            <v>0</v>
          </cell>
        </row>
        <row r="141">
          <cell r="A141">
            <v>418817</v>
          </cell>
          <cell r="B141">
            <v>0</v>
          </cell>
          <cell r="C141">
            <v>418817</v>
          </cell>
          <cell r="D141" t="str">
            <v>Substation Civil Works Maintenance</v>
          </cell>
          <cell r="E141">
            <v>0</v>
          </cell>
          <cell r="F141">
            <v>0</v>
          </cell>
          <cell r="G141">
            <v>0</v>
          </cell>
          <cell r="H141">
            <v>0</v>
          </cell>
          <cell r="I141">
            <v>0</v>
          </cell>
          <cell r="J141">
            <v>0</v>
          </cell>
        </row>
        <row r="142">
          <cell r="A142">
            <v>418818</v>
          </cell>
          <cell r="B142">
            <v>0</v>
          </cell>
          <cell r="C142">
            <v>418818</v>
          </cell>
          <cell r="D142" t="str">
            <v>Overhead Lines Maintenance</v>
          </cell>
          <cell r="E142">
            <v>0</v>
          </cell>
          <cell r="F142">
            <v>0</v>
          </cell>
          <cell r="G142">
            <v>0</v>
          </cell>
          <cell r="H142">
            <v>0</v>
          </cell>
          <cell r="I142">
            <v>0</v>
          </cell>
          <cell r="J142">
            <v>0</v>
          </cell>
        </row>
        <row r="144">
          <cell r="A144">
            <v>418820</v>
          </cell>
          <cell r="C144">
            <v>418820</v>
          </cell>
          <cell r="D144" t="str">
            <v>220 KV System Maintenance</v>
          </cell>
        </row>
        <row r="145">
          <cell r="A145">
            <v>418821</v>
          </cell>
          <cell r="B145">
            <v>0</v>
          </cell>
          <cell r="C145">
            <v>418821</v>
          </cell>
          <cell r="D145" t="str">
            <v>Cables Maintenance</v>
          </cell>
          <cell r="E145">
            <v>0</v>
          </cell>
          <cell r="F145">
            <v>0</v>
          </cell>
          <cell r="G145">
            <v>0</v>
          </cell>
          <cell r="H145">
            <v>0</v>
          </cell>
          <cell r="I145">
            <v>0</v>
          </cell>
          <cell r="J145">
            <v>0</v>
          </cell>
        </row>
        <row r="146">
          <cell r="A146">
            <v>418822</v>
          </cell>
          <cell r="B146">
            <v>0</v>
          </cell>
          <cell r="C146">
            <v>418822</v>
          </cell>
          <cell r="D146" t="str">
            <v>Substation Transformers Maintenance</v>
          </cell>
          <cell r="E146">
            <v>0</v>
          </cell>
          <cell r="F146">
            <v>0</v>
          </cell>
          <cell r="G146">
            <v>0</v>
          </cell>
          <cell r="H146">
            <v>0</v>
          </cell>
          <cell r="I146">
            <v>0</v>
          </cell>
          <cell r="J146">
            <v>0</v>
          </cell>
        </row>
        <row r="147">
          <cell r="A147">
            <v>418823</v>
          </cell>
          <cell r="B147">
            <v>0</v>
          </cell>
          <cell r="C147">
            <v>418823</v>
          </cell>
          <cell r="D147" t="str">
            <v>Substation Switchgears Maintenance</v>
          </cell>
          <cell r="E147">
            <v>0</v>
          </cell>
          <cell r="F147">
            <v>0</v>
          </cell>
          <cell r="G147">
            <v>0</v>
          </cell>
          <cell r="H147">
            <v>0</v>
          </cell>
          <cell r="I147">
            <v>0</v>
          </cell>
          <cell r="J147">
            <v>0</v>
          </cell>
        </row>
        <row r="148">
          <cell r="A148">
            <v>418824</v>
          </cell>
          <cell r="B148">
            <v>0</v>
          </cell>
          <cell r="C148">
            <v>418824</v>
          </cell>
          <cell r="D148" t="str">
            <v>Substation Firefighting Equip Maintenance</v>
          </cell>
          <cell r="E148">
            <v>0</v>
          </cell>
          <cell r="F148">
            <v>0</v>
          </cell>
          <cell r="G148">
            <v>0</v>
          </cell>
          <cell r="H148">
            <v>0</v>
          </cell>
          <cell r="I148">
            <v>0</v>
          </cell>
          <cell r="J148">
            <v>0</v>
          </cell>
        </row>
        <row r="149">
          <cell r="A149">
            <v>418825</v>
          </cell>
          <cell r="B149">
            <v>0</v>
          </cell>
          <cell r="C149">
            <v>418825</v>
          </cell>
          <cell r="D149" t="str">
            <v>Substation HVAC Maintenance</v>
          </cell>
          <cell r="E149">
            <v>0</v>
          </cell>
          <cell r="F149">
            <v>0</v>
          </cell>
          <cell r="G149">
            <v>0</v>
          </cell>
          <cell r="H149">
            <v>0</v>
          </cell>
          <cell r="I149">
            <v>0</v>
          </cell>
          <cell r="J149">
            <v>0</v>
          </cell>
        </row>
        <row r="150">
          <cell r="A150">
            <v>418826</v>
          </cell>
          <cell r="B150">
            <v>0</v>
          </cell>
          <cell r="C150">
            <v>418826</v>
          </cell>
          <cell r="D150" t="str">
            <v>Substation Protection Equip Maintenance</v>
          </cell>
          <cell r="E150">
            <v>0</v>
          </cell>
          <cell r="F150">
            <v>0</v>
          </cell>
          <cell r="G150">
            <v>0</v>
          </cell>
          <cell r="H150">
            <v>0</v>
          </cell>
          <cell r="I150">
            <v>0</v>
          </cell>
          <cell r="J150">
            <v>0</v>
          </cell>
        </row>
        <row r="151">
          <cell r="A151">
            <v>418827</v>
          </cell>
          <cell r="B151">
            <v>0</v>
          </cell>
          <cell r="C151">
            <v>418827</v>
          </cell>
          <cell r="D151" t="str">
            <v>Substation Civil Works Maintenance</v>
          </cell>
          <cell r="E151">
            <v>0</v>
          </cell>
          <cell r="F151">
            <v>0</v>
          </cell>
          <cell r="G151">
            <v>0</v>
          </cell>
          <cell r="H151">
            <v>0</v>
          </cell>
          <cell r="I151">
            <v>0</v>
          </cell>
          <cell r="J151">
            <v>0</v>
          </cell>
        </row>
        <row r="152">
          <cell r="A152">
            <v>418828</v>
          </cell>
          <cell r="B152">
            <v>0</v>
          </cell>
          <cell r="C152">
            <v>418828</v>
          </cell>
          <cell r="D152" t="str">
            <v>Overhead Lines Maintenance</v>
          </cell>
          <cell r="E152">
            <v>0</v>
          </cell>
          <cell r="F152">
            <v>0</v>
          </cell>
          <cell r="G152">
            <v>0</v>
          </cell>
          <cell r="H152">
            <v>0</v>
          </cell>
          <cell r="I152">
            <v>0</v>
          </cell>
          <cell r="J152">
            <v>0</v>
          </cell>
        </row>
        <row r="154">
          <cell r="A154">
            <v>418830</v>
          </cell>
          <cell r="C154">
            <v>418830</v>
          </cell>
          <cell r="D154" t="str">
            <v>400 KV System Maintenance</v>
          </cell>
        </row>
        <row r="155">
          <cell r="A155">
            <v>418831</v>
          </cell>
          <cell r="B155">
            <v>0</v>
          </cell>
          <cell r="C155">
            <v>418831</v>
          </cell>
          <cell r="D155" t="str">
            <v>Substation Transformers Maintenance</v>
          </cell>
          <cell r="E155">
            <v>0</v>
          </cell>
          <cell r="F155">
            <v>0</v>
          </cell>
          <cell r="G155">
            <v>0</v>
          </cell>
          <cell r="H155">
            <v>0</v>
          </cell>
          <cell r="I155">
            <v>0</v>
          </cell>
          <cell r="J155">
            <v>0</v>
          </cell>
        </row>
        <row r="156">
          <cell r="A156">
            <v>418832</v>
          </cell>
          <cell r="B156">
            <v>0</v>
          </cell>
          <cell r="C156">
            <v>418832</v>
          </cell>
          <cell r="D156" t="str">
            <v>Substation Switchgears Maintenance</v>
          </cell>
          <cell r="E156">
            <v>0</v>
          </cell>
          <cell r="F156">
            <v>0</v>
          </cell>
          <cell r="G156">
            <v>0</v>
          </cell>
          <cell r="H156">
            <v>0</v>
          </cell>
          <cell r="I156">
            <v>0</v>
          </cell>
          <cell r="J156">
            <v>0</v>
          </cell>
        </row>
        <row r="157">
          <cell r="A157">
            <v>418833</v>
          </cell>
          <cell r="B157">
            <v>0</v>
          </cell>
          <cell r="C157">
            <v>418833</v>
          </cell>
          <cell r="D157" t="str">
            <v>Substation Firefighting Equip Maintenance</v>
          </cell>
          <cell r="E157">
            <v>0</v>
          </cell>
          <cell r="F157">
            <v>0</v>
          </cell>
          <cell r="G157">
            <v>0</v>
          </cell>
          <cell r="H157">
            <v>0</v>
          </cell>
          <cell r="I157">
            <v>0</v>
          </cell>
          <cell r="J157">
            <v>0</v>
          </cell>
        </row>
        <row r="158">
          <cell r="A158">
            <v>418834</v>
          </cell>
          <cell r="B158">
            <v>0</v>
          </cell>
          <cell r="C158">
            <v>418834</v>
          </cell>
          <cell r="D158" t="str">
            <v>Substation HVAC Maintenance</v>
          </cell>
          <cell r="E158">
            <v>0</v>
          </cell>
          <cell r="F158">
            <v>0</v>
          </cell>
          <cell r="G158">
            <v>0</v>
          </cell>
          <cell r="H158">
            <v>0</v>
          </cell>
          <cell r="I158">
            <v>0</v>
          </cell>
          <cell r="J158">
            <v>0</v>
          </cell>
        </row>
        <row r="159">
          <cell r="A159">
            <v>418835</v>
          </cell>
          <cell r="B159">
            <v>0</v>
          </cell>
          <cell r="C159">
            <v>418835</v>
          </cell>
          <cell r="D159" t="str">
            <v>Substation Protection Equip Maintenance</v>
          </cell>
          <cell r="E159">
            <v>0</v>
          </cell>
          <cell r="F159">
            <v>0</v>
          </cell>
          <cell r="G159">
            <v>0</v>
          </cell>
          <cell r="H159">
            <v>0</v>
          </cell>
          <cell r="I159">
            <v>0</v>
          </cell>
          <cell r="J159">
            <v>0</v>
          </cell>
        </row>
        <row r="160">
          <cell r="A160">
            <v>418836</v>
          </cell>
          <cell r="B160">
            <v>0</v>
          </cell>
          <cell r="C160">
            <v>418836</v>
          </cell>
          <cell r="D160" t="str">
            <v>Substation Civil Works Maintenance</v>
          </cell>
          <cell r="E160">
            <v>0</v>
          </cell>
          <cell r="F160">
            <v>0</v>
          </cell>
          <cell r="G160">
            <v>0</v>
          </cell>
          <cell r="H160">
            <v>0</v>
          </cell>
          <cell r="I160">
            <v>0</v>
          </cell>
          <cell r="J160">
            <v>0</v>
          </cell>
        </row>
        <row r="161">
          <cell r="A161">
            <v>418837</v>
          </cell>
          <cell r="B161">
            <v>0</v>
          </cell>
          <cell r="C161">
            <v>418837</v>
          </cell>
          <cell r="D161" t="str">
            <v>Overhead lines maintenance</v>
          </cell>
          <cell r="E161">
            <v>0</v>
          </cell>
          <cell r="F161">
            <v>0</v>
          </cell>
          <cell r="G161">
            <v>0</v>
          </cell>
          <cell r="H161">
            <v>0</v>
          </cell>
          <cell r="I161">
            <v>0</v>
          </cell>
          <cell r="J161">
            <v>0</v>
          </cell>
        </row>
        <row r="163">
          <cell r="A163">
            <v>418840</v>
          </cell>
          <cell r="C163">
            <v>418840</v>
          </cell>
          <cell r="D163" t="str">
            <v>LDC System Maintenance</v>
          </cell>
        </row>
        <row r="164">
          <cell r="A164">
            <v>418841</v>
          </cell>
          <cell r="B164">
            <v>0</v>
          </cell>
          <cell r="C164">
            <v>418841</v>
          </cell>
          <cell r="D164" t="str">
            <v>Fibre optic system</v>
          </cell>
          <cell r="E164">
            <v>0</v>
          </cell>
          <cell r="F164">
            <v>0</v>
          </cell>
          <cell r="G164">
            <v>0</v>
          </cell>
          <cell r="H164">
            <v>0</v>
          </cell>
          <cell r="I164">
            <v>0</v>
          </cell>
          <cell r="J164">
            <v>0</v>
          </cell>
        </row>
        <row r="165">
          <cell r="A165">
            <v>418842</v>
          </cell>
          <cell r="B165">
            <v>0</v>
          </cell>
          <cell r="C165">
            <v>418842</v>
          </cell>
          <cell r="D165" t="str">
            <v>Remote terminal unit</v>
          </cell>
          <cell r="E165">
            <v>0</v>
          </cell>
          <cell r="F165">
            <v>0</v>
          </cell>
          <cell r="G165">
            <v>0</v>
          </cell>
          <cell r="H165">
            <v>0</v>
          </cell>
          <cell r="I165">
            <v>0</v>
          </cell>
          <cell r="J165">
            <v>0</v>
          </cell>
        </row>
        <row r="166">
          <cell r="A166">
            <v>418843</v>
          </cell>
          <cell r="B166">
            <v>0</v>
          </cell>
          <cell r="C166">
            <v>418843</v>
          </cell>
          <cell r="D166" t="str">
            <v>Central control system</v>
          </cell>
          <cell r="E166">
            <v>0</v>
          </cell>
          <cell r="F166">
            <v>0</v>
          </cell>
          <cell r="G166">
            <v>0</v>
          </cell>
          <cell r="H166">
            <v>0</v>
          </cell>
          <cell r="I166">
            <v>0</v>
          </cell>
          <cell r="J166">
            <v>0</v>
          </cell>
        </row>
        <row r="167">
          <cell r="A167">
            <v>418844</v>
          </cell>
          <cell r="B167">
            <v>0</v>
          </cell>
          <cell r="C167">
            <v>418844</v>
          </cell>
          <cell r="D167" t="str">
            <v>Civil works</v>
          </cell>
          <cell r="E167">
            <v>0</v>
          </cell>
          <cell r="F167">
            <v>0</v>
          </cell>
          <cell r="G167">
            <v>0</v>
          </cell>
          <cell r="H167">
            <v>0</v>
          </cell>
          <cell r="I167">
            <v>0</v>
          </cell>
          <cell r="J167">
            <v>0</v>
          </cell>
        </row>
        <row r="169">
          <cell r="A169">
            <v>418850</v>
          </cell>
          <cell r="C169">
            <v>418850</v>
          </cell>
          <cell r="D169" t="str">
            <v>Water Transmission Maintenance</v>
          </cell>
        </row>
        <row r="170">
          <cell r="A170">
            <v>418851</v>
          </cell>
          <cell r="B170">
            <v>0</v>
          </cell>
          <cell r="C170">
            <v>418851</v>
          </cell>
          <cell r="D170" t="str">
            <v>Water pumping Station Maint.-Electrical</v>
          </cell>
          <cell r="E170">
            <v>0</v>
          </cell>
          <cell r="F170">
            <v>0</v>
          </cell>
          <cell r="G170">
            <v>0</v>
          </cell>
          <cell r="H170">
            <v>0</v>
          </cell>
          <cell r="I170">
            <v>0</v>
          </cell>
          <cell r="J170">
            <v>0</v>
          </cell>
        </row>
        <row r="171">
          <cell r="A171">
            <v>418852</v>
          </cell>
          <cell r="B171">
            <v>0</v>
          </cell>
          <cell r="C171">
            <v>418852</v>
          </cell>
          <cell r="D171" t="str">
            <v>Water pumping Station Maint.-Mechanical</v>
          </cell>
          <cell r="E171">
            <v>0</v>
          </cell>
          <cell r="F171">
            <v>0</v>
          </cell>
          <cell r="G171">
            <v>0</v>
          </cell>
          <cell r="H171">
            <v>0</v>
          </cell>
          <cell r="I171">
            <v>0</v>
          </cell>
          <cell r="J171">
            <v>0</v>
          </cell>
        </row>
        <row r="172">
          <cell r="A172">
            <v>418853</v>
          </cell>
          <cell r="B172">
            <v>0</v>
          </cell>
          <cell r="C172">
            <v>418853</v>
          </cell>
          <cell r="D172" t="str">
            <v>Water pumping Station Maint.-Inst. &amp; Cont.</v>
          </cell>
          <cell r="E172">
            <v>0</v>
          </cell>
          <cell r="F172">
            <v>0</v>
          </cell>
          <cell r="G172">
            <v>0</v>
          </cell>
          <cell r="H172">
            <v>0</v>
          </cell>
          <cell r="I172">
            <v>0</v>
          </cell>
          <cell r="J172">
            <v>0</v>
          </cell>
        </row>
        <row r="173">
          <cell r="A173">
            <v>418854</v>
          </cell>
          <cell r="B173">
            <v>0</v>
          </cell>
          <cell r="C173">
            <v>418854</v>
          </cell>
          <cell r="D173" t="str">
            <v>Water pipelines maintenance</v>
          </cell>
          <cell r="E173">
            <v>0</v>
          </cell>
          <cell r="F173">
            <v>0</v>
          </cell>
          <cell r="G173">
            <v>0</v>
          </cell>
          <cell r="H173">
            <v>0</v>
          </cell>
          <cell r="I173">
            <v>0</v>
          </cell>
          <cell r="J173">
            <v>0</v>
          </cell>
        </row>
        <row r="174">
          <cell r="A174">
            <v>418855</v>
          </cell>
          <cell r="B174">
            <v>0</v>
          </cell>
          <cell r="C174">
            <v>418855</v>
          </cell>
          <cell r="D174" t="str">
            <v>Water pipelines maintenance-Valves</v>
          </cell>
          <cell r="E174">
            <v>0</v>
          </cell>
          <cell r="F174">
            <v>0</v>
          </cell>
          <cell r="G174">
            <v>0</v>
          </cell>
          <cell r="H174">
            <v>0</v>
          </cell>
          <cell r="I174">
            <v>0</v>
          </cell>
          <cell r="J174">
            <v>0</v>
          </cell>
        </row>
        <row r="175">
          <cell r="A175">
            <v>418856</v>
          </cell>
          <cell r="B175">
            <v>0</v>
          </cell>
          <cell r="C175">
            <v>418856</v>
          </cell>
          <cell r="D175" t="str">
            <v>Water pipelines maintenance-Civil Works</v>
          </cell>
          <cell r="E175">
            <v>0</v>
          </cell>
          <cell r="F175">
            <v>0</v>
          </cell>
          <cell r="G175">
            <v>0</v>
          </cell>
          <cell r="H175">
            <v>0</v>
          </cell>
          <cell r="I175">
            <v>0</v>
          </cell>
          <cell r="J175">
            <v>0</v>
          </cell>
        </row>
        <row r="177">
          <cell r="A177">
            <v>418900</v>
          </cell>
          <cell r="C177">
            <v>418900</v>
          </cell>
          <cell r="D177" t="str">
            <v>Plant Maintenance-Distribution Companies</v>
          </cell>
        </row>
        <row r="178">
          <cell r="A178">
            <v>418910</v>
          </cell>
          <cell r="C178">
            <v>418910</v>
          </cell>
          <cell r="D178" t="str">
            <v>33 KV Distribution system</v>
          </cell>
        </row>
        <row r="179">
          <cell r="A179">
            <v>418911</v>
          </cell>
          <cell r="B179">
            <v>0</v>
          </cell>
          <cell r="C179">
            <v>418911</v>
          </cell>
          <cell r="D179" t="str">
            <v>Underground cables maintenance</v>
          </cell>
          <cell r="E179">
            <v>0</v>
          </cell>
          <cell r="F179">
            <v>0</v>
          </cell>
          <cell r="G179">
            <v>0</v>
          </cell>
          <cell r="H179">
            <v>0</v>
          </cell>
          <cell r="I179">
            <v>0</v>
          </cell>
          <cell r="J179">
            <v>0</v>
          </cell>
        </row>
        <row r="180">
          <cell r="A180">
            <v>418912</v>
          </cell>
          <cell r="B180">
            <v>0</v>
          </cell>
          <cell r="C180">
            <v>418912</v>
          </cell>
          <cell r="D180" t="str">
            <v>Substation Maintenance</v>
          </cell>
          <cell r="E180">
            <v>0</v>
          </cell>
          <cell r="F180">
            <v>0</v>
          </cell>
          <cell r="G180">
            <v>0</v>
          </cell>
          <cell r="H180">
            <v>0</v>
          </cell>
          <cell r="I180">
            <v>0</v>
          </cell>
          <cell r="J180">
            <v>0</v>
          </cell>
        </row>
        <row r="181">
          <cell r="A181">
            <v>418913</v>
          </cell>
          <cell r="B181">
            <v>0</v>
          </cell>
          <cell r="C181">
            <v>418913</v>
          </cell>
          <cell r="D181" t="str">
            <v>Overhead line maintenance</v>
          </cell>
          <cell r="E181">
            <v>0</v>
          </cell>
          <cell r="F181">
            <v>0</v>
          </cell>
          <cell r="G181">
            <v>0</v>
          </cell>
          <cell r="H181">
            <v>0</v>
          </cell>
          <cell r="I181">
            <v>0</v>
          </cell>
          <cell r="J181">
            <v>0</v>
          </cell>
        </row>
        <row r="182">
          <cell r="A182">
            <v>418914</v>
          </cell>
          <cell r="B182">
            <v>0</v>
          </cell>
          <cell r="C182">
            <v>418914</v>
          </cell>
          <cell r="D182" t="str">
            <v>Voltage Regulator Maintenance</v>
          </cell>
          <cell r="E182">
            <v>0</v>
          </cell>
          <cell r="F182">
            <v>0</v>
          </cell>
          <cell r="G182">
            <v>0</v>
          </cell>
          <cell r="H182">
            <v>0</v>
          </cell>
          <cell r="I182">
            <v>0</v>
          </cell>
          <cell r="J182">
            <v>0</v>
          </cell>
        </row>
        <row r="184">
          <cell r="A184">
            <v>418920</v>
          </cell>
          <cell r="C184">
            <v>418920</v>
          </cell>
          <cell r="D184" t="str">
            <v>11 KV Distribution system</v>
          </cell>
        </row>
        <row r="185">
          <cell r="A185">
            <v>418921</v>
          </cell>
          <cell r="B185">
            <v>0</v>
          </cell>
          <cell r="C185">
            <v>418921</v>
          </cell>
          <cell r="D185" t="str">
            <v>Underground cables maintenance</v>
          </cell>
          <cell r="E185">
            <v>0</v>
          </cell>
          <cell r="F185">
            <v>0</v>
          </cell>
          <cell r="G185">
            <v>0</v>
          </cell>
          <cell r="H185">
            <v>0</v>
          </cell>
          <cell r="I185">
            <v>0</v>
          </cell>
          <cell r="J185">
            <v>0</v>
          </cell>
        </row>
        <row r="186">
          <cell r="A186">
            <v>418922</v>
          </cell>
          <cell r="B186">
            <v>0</v>
          </cell>
          <cell r="C186">
            <v>418922</v>
          </cell>
          <cell r="D186" t="str">
            <v>Capacitor banks maintenance</v>
          </cell>
          <cell r="E186">
            <v>0</v>
          </cell>
          <cell r="F186">
            <v>0</v>
          </cell>
          <cell r="G186">
            <v>0</v>
          </cell>
          <cell r="H186">
            <v>0</v>
          </cell>
          <cell r="I186">
            <v>0</v>
          </cell>
          <cell r="J186">
            <v>0</v>
          </cell>
        </row>
        <row r="187">
          <cell r="A187">
            <v>418923</v>
          </cell>
          <cell r="B187">
            <v>0</v>
          </cell>
          <cell r="C187">
            <v>418923</v>
          </cell>
          <cell r="D187" t="str">
            <v>Substation Maintenance</v>
          </cell>
          <cell r="E187">
            <v>0</v>
          </cell>
          <cell r="F187">
            <v>0</v>
          </cell>
          <cell r="G187">
            <v>0</v>
          </cell>
          <cell r="H187">
            <v>0</v>
          </cell>
          <cell r="I187">
            <v>0</v>
          </cell>
          <cell r="J187">
            <v>0</v>
          </cell>
        </row>
        <row r="188">
          <cell r="A188">
            <v>418924</v>
          </cell>
          <cell r="B188">
            <v>0</v>
          </cell>
          <cell r="C188">
            <v>418924</v>
          </cell>
          <cell r="D188" t="str">
            <v>Overhead line maintenance</v>
          </cell>
          <cell r="E188">
            <v>0</v>
          </cell>
          <cell r="F188">
            <v>0</v>
          </cell>
          <cell r="G188">
            <v>0</v>
          </cell>
          <cell r="H188">
            <v>0</v>
          </cell>
          <cell r="I188">
            <v>0</v>
          </cell>
          <cell r="J188">
            <v>0</v>
          </cell>
        </row>
        <row r="190">
          <cell r="A190">
            <v>418930</v>
          </cell>
          <cell r="C190">
            <v>418930</v>
          </cell>
          <cell r="D190" t="str">
            <v>400 KV Distribution system</v>
          </cell>
        </row>
        <row r="191">
          <cell r="A191">
            <v>418931</v>
          </cell>
          <cell r="B191">
            <v>0</v>
          </cell>
          <cell r="C191">
            <v>418931</v>
          </cell>
          <cell r="D191" t="str">
            <v>Underground cables maintenance</v>
          </cell>
          <cell r="E191">
            <v>0</v>
          </cell>
          <cell r="F191">
            <v>0</v>
          </cell>
          <cell r="G191">
            <v>0</v>
          </cell>
          <cell r="H191">
            <v>0</v>
          </cell>
          <cell r="I191">
            <v>0</v>
          </cell>
          <cell r="J191">
            <v>0</v>
          </cell>
        </row>
        <row r="192">
          <cell r="A192">
            <v>418932</v>
          </cell>
          <cell r="B192">
            <v>0</v>
          </cell>
          <cell r="C192">
            <v>418932</v>
          </cell>
          <cell r="D192" t="str">
            <v>LV Equipments Maintenance</v>
          </cell>
          <cell r="E192">
            <v>0</v>
          </cell>
          <cell r="F192">
            <v>0</v>
          </cell>
          <cell r="G192">
            <v>0</v>
          </cell>
          <cell r="H192">
            <v>0</v>
          </cell>
          <cell r="I192">
            <v>0</v>
          </cell>
          <cell r="J192">
            <v>0</v>
          </cell>
        </row>
        <row r="193">
          <cell r="A193">
            <v>418933</v>
          </cell>
          <cell r="B193">
            <v>0</v>
          </cell>
          <cell r="C193">
            <v>418933</v>
          </cell>
          <cell r="D193" t="str">
            <v>Overhead line maintenance</v>
          </cell>
          <cell r="E193">
            <v>0</v>
          </cell>
          <cell r="F193">
            <v>0</v>
          </cell>
          <cell r="G193">
            <v>0</v>
          </cell>
          <cell r="H193">
            <v>0</v>
          </cell>
          <cell r="I193">
            <v>0</v>
          </cell>
          <cell r="J193">
            <v>0</v>
          </cell>
        </row>
        <row r="194">
          <cell r="A194">
            <v>418934</v>
          </cell>
          <cell r="B194">
            <v>0</v>
          </cell>
          <cell r="C194">
            <v>418934</v>
          </cell>
          <cell r="D194" t="str">
            <v xml:space="preserve">Feeder pillers, switchgears, service cabinets, dist. Boards </v>
          </cell>
          <cell r="E194">
            <v>0</v>
          </cell>
          <cell r="F194">
            <v>0</v>
          </cell>
          <cell r="G194">
            <v>0</v>
          </cell>
          <cell r="H194">
            <v>0</v>
          </cell>
          <cell r="I194">
            <v>0</v>
          </cell>
          <cell r="J194">
            <v>0</v>
          </cell>
        </row>
        <row r="196">
          <cell r="A196">
            <v>418940</v>
          </cell>
          <cell r="C196">
            <v>418940</v>
          </cell>
          <cell r="D196" t="str">
            <v>Street Lighting System</v>
          </cell>
          <cell r="G196">
            <v>0</v>
          </cell>
          <cell r="I196">
            <v>0</v>
          </cell>
          <cell r="J196">
            <v>0</v>
          </cell>
        </row>
        <row r="197">
          <cell r="A197">
            <v>418941</v>
          </cell>
          <cell r="B197">
            <v>0</v>
          </cell>
          <cell r="C197">
            <v>418941</v>
          </cell>
          <cell r="D197" t="str">
            <v>Control cabinet maintenance</v>
          </cell>
          <cell r="E197">
            <v>0</v>
          </cell>
          <cell r="F197">
            <v>0</v>
          </cell>
          <cell r="G197">
            <v>0</v>
          </cell>
          <cell r="H197">
            <v>0</v>
          </cell>
          <cell r="I197">
            <v>0</v>
          </cell>
          <cell r="J197">
            <v>0</v>
          </cell>
        </row>
        <row r="198">
          <cell r="A198">
            <v>418942</v>
          </cell>
          <cell r="B198">
            <v>0</v>
          </cell>
          <cell r="C198">
            <v>418942</v>
          </cell>
          <cell r="D198" t="str">
            <v>Poles &amp; Lanterns maintenance</v>
          </cell>
          <cell r="E198">
            <v>0</v>
          </cell>
          <cell r="F198">
            <v>0</v>
          </cell>
          <cell r="G198">
            <v>0</v>
          </cell>
          <cell r="H198">
            <v>0</v>
          </cell>
          <cell r="I198">
            <v>0</v>
          </cell>
          <cell r="J198">
            <v>0</v>
          </cell>
        </row>
        <row r="199">
          <cell r="A199">
            <v>418943</v>
          </cell>
          <cell r="B199">
            <v>0</v>
          </cell>
          <cell r="C199">
            <v>418943</v>
          </cell>
          <cell r="D199" t="str">
            <v>Sandby Generator Maintenance</v>
          </cell>
          <cell r="E199">
            <v>0</v>
          </cell>
          <cell r="F199">
            <v>0</v>
          </cell>
          <cell r="G199">
            <v>0</v>
          </cell>
          <cell r="H199">
            <v>0</v>
          </cell>
          <cell r="I199">
            <v>0</v>
          </cell>
          <cell r="J199">
            <v>0</v>
          </cell>
        </row>
        <row r="200">
          <cell r="G200">
            <v>0</v>
          </cell>
          <cell r="I200">
            <v>0</v>
          </cell>
          <cell r="J200">
            <v>0</v>
          </cell>
        </row>
        <row r="201">
          <cell r="A201">
            <v>418950</v>
          </cell>
          <cell r="C201">
            <v>418950</v>
          </cell>
          <cell r="D201" t="str">
            <v>Pumping Station Maintenance</v>
          </cell>
          <cell r="G201">
            <v>0</v>
          </cell>
          <cell r="I201">
            <v>0</v>
          </cell>
          <cell r="J201">
            <v>0</v>
          </cell>
        </row>
        <row r="202">
          <cell r="A202">
            <v>418951</v>
          </cell>
          <cell r="B202">
            <v>0</v>
          </cell>
          <cell r="C202">
            <v>418951</v>
          </cell>
          <cell r="D202" t="str">
            <v>Pumps Maintenance</v>
          </cell>
          <cell r="E202">
            <v>0</v>
          </cell>
          <cell r="F202">
            <v>0</v>
          </cell>
          <cell r="G202">
            <v>0</v>
          </cell>
          <cell r="H202">
            <v>0</v>
          </cell>
          <cell r="I202">
            <v>0</v>
          </cell>
          <cell r="J202">
            <v>0</v>
          </cell>
        </row>
        <row r="203">
          <cell r="A203">
            <v>418952</v>
          </cell>
          <cell r="B203">
            <v>0</v>
          </cell>
          <cell r="C203">
            <v>418952</v>
          </cell>
          <cell r="D203" t="str">
            <v>Electrical penal maintenance</v>
          </cell>
          <cell r="E203">
            <v>0</v>
          </cell>
          <cell r="F203">
            <v>0</v>
          </cell>
          <cell r="G203">
            <v>0</v>
          </cell>
          <cell r="H203">
            <v>0</v>
          </cell>
          <cell r="I203">
            <v>0</v>
          </cell>
          <cell r="J203">
            <v>0</v>
          </cell>
        </row>
        <row r="204">
          <cell r="A204">
            <v>418953</v>
          </cell>
          <cell r="B204">
            <v>0</v>
          </cell>
          <cell r="C204">
            <v>418953</v>
          </cell>
          <cell r="D204" t="str">
            <v>Gathering line maintenance</v>
          </cell>
          <cell r="E204">
            <v>0</v>
          </cell>
          <cell r="F204">
            <v>0</v>
          </cell>
          <cell r="G204">
            <v>0</v>
          </cell>
          <cell r="H204">
            <v>0</v>
          </cell>
          <cell r="I204">
            <v>0</v>
          </cell>
          <cell r="J204">
            <v>0</v>
          </cell>
        </row>
        <row r="205">
          <cell r="A205">
            <v>418954</v>
          </cell>
          <cell r="B205">
            <v>0</v>
          </cell>
          <cell r="C205">
            <v>418954</v>
          </cell>
          <cell r="D205" t="str">
            <v>Water treatment maintenance</v>
          </cell>
          <cell r="E205">
            <v>0</v>
          </cell>
          <cell r="F205">
            <v>0</v>
          </cell>
          <cell r="G205">
            <v>0</v>
          </cell>
          <cell r="H205">
            <v>0</v>
          </cell>
          <cell r="I205">
            <v>0</v>
          </cell>
          <cell r="J205">
            <v>0</v>
          </cell>
        </row>
        <row r="206">
          <cell r="G206">
            <v>0</v>
          </cell>
          <cell r="I206">
            <v>0</v>
          </cell>
          <cell r="J206">
            <v>0</v>
          </cell>
        </row>
        <row r="207">
          <cell r="A207">
            <v>418960</v>
          </cell>
          <cell r="C207">
            <v>418960</v>
          </cell>
          <cell r="D207" t="str">
            <v>Pipelines Maintenance</v>
          </cell>
          <cell r="G207">
            <v>0</v>
          </cell>
          <cell r="I207">
            <v>0</v>
          </cell>
          <cell r="J207">
            <v>0</v>
          </cell>
        </row>
        <row r="208">
          <cell r="A208">
            <v>418961</v>
          </cell>
          <cell r="B208">
            <v>0</v>
          </cell>
          <cell r="C208">
            <v>418961</v>
          </cell>
          <cell r="D208" t="str">
            <v>DI pipes maintenance</v>
          </cell>
          <cell r="E208">
            <v>0</v>
          </cell>
          <cell r="F208">
            <v>0</v>
          </cell>
          <cell r="G208">
            <v>0</v>
          </cell>
          <cell r="H208">
            <v>0</v>
          </cell>
          <cell r="I208">
            <v>0</v>
          </cell>
          <cell r="J208">
            <v>0</v>
          </cell>
        </row>
        <row r="209">
          <cell r="A209">
            <v>418962</v>
          </cell>
          <cell r="B209">
            <v>0</v>
          </cell>
          <cell r="C209">
            <v>418962</v>
          </cell>
          <cell r="D209" t="str">
            <v>AC pipes maintenance</v>
          </cell>
          <cell r="E209">
            <v>0</v>
          </cell>
          <cell r="F209">
            <v>0</v>
          </cell>
          <cell r="G209">
            <v>0</v>
          </cell>
          <cell r="H209">
            <v>0</v>
          </cell>
          <cell r="I209">
            <v>0</v>
          </cell>
          <cell r="J209">
            <v>0</v>
          </cell>
        </row>
        <row r="210">
          <cell r="A210">
            <v>418963</v>
          </cell>
          <cell r="B210">
            <v>0</v>
          </cell>
          <cell r="C210">
            <v>418963</v>
          </cell>
          <cell r="D210" t="str">
            <v>Valves maintenance</v>
          </cell>
          <cell r="E210">
            <v>0</v>
          </cell>
          <cell r="F210">
            <v>0</v>
          </cell>
          <cell r="G210">
            <v>0</v>
          </cell>
          <cell r="H210">
            <v>0</v>
          </cell>
          <cell r="I210">
            <v>0</v>
          </cell>
          <cell r="J210">
            <v>0</v>
          </cell>
        </row>
        <row r="211">
          <cell r="A211">
            <v>418964</v>
          </cell>
          <cell r="B211">
            <v>0</v>
          </cell>
          <cell r="C211">
            <v>418964</v>
          </cell>
          <cell r="D211" t="str">
            <v>House connection maintenance</v>
          </cell>
          <cell r="E211">
            <v>0</v>
          </cell>
          <cell r="F211">
            <v>0</v>
          </cell>
          <cell r="G211">
            <v>0</v>
          </cell>
          <cell r="H211">
            <v>0</v>
          </cell>
          <cell r="I211">
            <v>0</v>
          </cell>
          <cell r="J211">
            <v>0</v>
          </cell>
        </row>
        <row r="212">
          <cell r="G212">
            <v>0</v>
          </cell>
          <cell r="I212">
            <v>0</v>
          </cell>
          <cell r="J212">
            <v>0</v>
          </cell>
        </row>
        <row r="213">
          <cell r="G213">
            <v>0</v>
          </cell>
          <cell r="I213">
            <v>0</v>
          </cell>
          <cell r="J213">
            <v>0</v>
          </cell>
        </row>
        <row r="214">
          <cell r="A214">
            <v>418970</v>
          </cell>
          <cell r="C214">
            <v>418970</v>
          </cell>
          <cell r="D214" t="str">
            <v>Wellfield Maintenance</v>
          </cell>
          <cell r="G214">
            <v>0</v>
          </cell>
          <cell r="I214">
            <v>0</v>
          </cell>
          <cell r="J214">
            <v>0</v>
          </cell>
        </row>
        <row r="215">
          <cell r="A215">
            <v>418971</v>
          </cell>
          <cell r="B215">
            <v>0</v>
          </cell>
          <cell r="C215">
            <v>418971</v>
          </cell>
          <cell r="D215" t="str">
            <v>Pumps &amp; motors maintenance</v>
          </cell>
          <cell r="E215">
            <v>0</v>
          </cell>
          <cell r="F215">
            <v>0</v>
          </cell>
          <cell r="G215">
            <v>0</v>
          </cell>
          <cell r="H215">
            <v>0</v>
          </cell>
          <cell r="I215">
            <v>0</v>
          </cell>
          <cell r="J215">
            <v>0</v>
          </cell>
        </row>
        <row r="216">
          <cell r="A216">
            <v>418972</v>
          </cell>
          <cell r="B216">
            <v>0</v>
          </cell>
          <cell r="C216">
            <v>418972</v>
          </cell>
          <cell r="D216" t="str">
            <v>Elect panels maintenance</v>
          </cell>
          <cell r="E216">
            <v>0</v>
          </cell>
          <cell r="F216">
            <v>0</v>
          </cell>
          <cell r="G216">
            <v>0</v>
          </cell>
          <cell r="H216">
            <v>0</v>
          </cell>
          <cell r="I216">
            <v>0</v>
          </cell>
          <cell r="J216">
            <v>0</v>
          </cell>
        </row>
        <row r="217">
          <cell r="A217">
            <v>418973</v>
          </cell>
          <cell r="B217">
            <v>0</v>
          </cell>
          <cell r="C217">
            <v>418973</v>
          </cell>
          <cell r="D217" t="str">
            <v>Water treatment maintenance</v>
          </cell>
          <cell r="E217">
            <v>0</v>
          </cell>
          <cell r="F217">
            <v>0</v>
          </cell>
          <cell r="G217">
            <v>0</v>
          </cell>
          <cell r="H217">
            <v>0</v>
          </cell>
          <cell r="I217">
            <v>0</v>
          </cell>
          <cell r="J217">
            <v>0</v>
          </cell>
        </row>
        <row r="218">
          <cell r="A218">
            <v>418974</v>
          </cell>
          <cell r="B218">
            <v>0</v>
          </cell>
          <cell r="C218">
            <v>418974</v>
          </cell>
          <cell r="D218" t="str">
            <v>Gathering line maintenance</v>
          </cell>
          <cell r="E218">
            <v>0</v>
          </cell>
          <cell r="F218">
            <v>0</v>
          </cell>
          <cell r="G218">
            <v>0</v>
          </cell>
          <cell r="H218">
            <v>0</v>
          </cell>
          <cell r="I218">
            <v>0</v>
          </cell>
          <cell r="J218">
            <v>0</v>
          </cell>
        </row>
        <row r="219">
          <cell r="A219">
            <v>418975</v>
          </cell>
          <cell r="B219">
            <v>0</v>
          </cell>
          <cell r="C219">
            <v>418975</v>
          </cell>
          <cell r="D219" t="str">
            <v>Instrumentation, tools &amp; equipment maint.</v>
          </cell>
          <cell r="E219">
            <v>0</v>
          </cell>
          <cell r="F219">
            <v>0</v>
          </cell>
          <cell r="G219">
            <v>0</v>
          </cell>
          <cell r="H219">
            <v>0</v>
          </cell>
          <cell r="I219">
            <v>0</v>
          </cell>
          <cell r="J219">
            <v>0</v>
          </cell>
        </row>
        <row r="220">
          <cell r="A220">
            <v>418976</v>
          </cell>
          <cell r="B220">
            <v>0</v>
          </cell>
          <cell r="C220">
            <v>418976</v>
          </cell>
          <cell r="D220" t="str">
            <v>Telemetry cable maintenance</v>
          </cell>
          <cell r="E220">
            <v>0</v>
          </cell>
          <cell r="F220">
            <v>0</v>
          </cell>
          <cell r="G220">
            <v>0</v>
          </cell>
          <cell r="H220">
            <v>0</v>
          </cell>
          <cell r="I220">
            <v>0</v>
          </cell>
          <cell r="J220">
            <v>0</v>
          </cell>
        </row>
        <row r="221">
          <cell r="G221">
            <v>0</v>
          </cell>
          <cell r="I221">
            <v>0</v>
          </cell>
          <cell r="J221">
            <v>0</v>
          </cell>
        </row>
        <row r="222">
          <cell r="G222">
            <v>0</v>
          </cell>
          <cell r="I222">
            <v>0</v>
          </cell>
          <cell r="J222">
            <v>0</v>
          </cell>
        </row>
        <row r="223">
          <cell r="A223">
            <v>418980</v>
          </cell>
          <cell r="C223">
            <v>418980</v>
          </cell>
          <cell r="D223" t="str">
            <v>Desalination Maintenance</v>
          </cell>
          <cell r="G223">
            <v>0</v>
          </cell>
          <cell r="I223">
            <v>0</v>
          </cell>
          <cell r="J223">
            <v>0</v>
          </cell>
        </row>
        <row r="224">
          <cell r="A224">
            <v>418981</v>
          </cell>
          <cell r="B224">
            <v>0</v>
          </cell>
          <cell r="C224">
            <v>418981</v>
          </cell>
          <cell r="D224" t="str">
            <v>Water treatment chemicals</v>
          </cell>
          <cell r="E224">
            <v>0</v>
          </cell>
          <cell r="F224">
            <v>0</v>
          </cell>
          <cell r="G224">
            <v>0</v>
          </cell>
          <cell r="H224">
            <v>0</v>
          </cell>
          <cell r="I224">
            <v>0</v>
          </cell>
          <cell r="J224">
            <v>0</v>
          </cell>
        </row>
        <row r="225">
          <cell r="A225">
            <v>418982</v>
          </cell>
          <cell r="B225">
            <v>0</v>
          </cell>
          <cell r="C225">
            <v>418982</v>
          </cell>
          <cell r="D225" t="str">
            <v>Plant maintenance</v>
          </cell>
          <cell r="E225">
            <v>0</v>
          </cell>
          <cell r="F225">
            <v>0</v>
          </cell>
          <cell r="G225">
            <v>0</v>
          </cell>
          <cell r="H225">
            <v>0</v>
          </cell>
          <cell r="I225">
            <v>0</v>
          </cell>
          <cell r="J225">
            <v>0</v>
          </cell>
        </row>
        <row r="226">
          <cell r="A226">
            <v>418983</v>
          </cell>
          <cell r="B226">
            <v>0</v>
          </cell>
          <cell r="C226">
            <v>418983</v>
          </cell>
          <cell r="D226" t="str">
            <v>UPV pipelines maintenance</v>
          </cell>
          <cell r="E226">
            <v>0</v>
          </cell>
          <cell r="F226">
            <v>0</v>
          </cell>
          <cell r="G226">
            <v>0</v>
          </cell>
          <cell r="H226">
            <v>0</v>
          </cell>
          <cell r="I226">
            <v>0</v>
          </cell>
          <cell r="J226">
            <v>0</v>
          </cell>
        </row>
        <row r="227">
          <cell r="G227">
            <v>0</v>
          </cell>
          <cell r="I227">
            <v>0</v>
          </cell>
          <cell r="J227">
            <v>0</v>
          </cell>
        </row>
        <row r="228">
          <cell r="G228">
            <v>0</v>
          </cell>
          <cell r="I228">
            <v>0</v>
          </cell>
          <cell r="J228">
            <v>0</v>
          </cell>
        </row>
        <row r="229">
          <cell r="A229">
            <v>418090</v>
          </cell>
          <cell r="B229">
            <v>0</v>
          </cell>
          <cell r="C229">
            <v>418090</v>
          </cell>
          <cell r="D229" t="str">
            <v>Tools and Equipment Maintenance</v>
          </cell>
          <cell r="E229">
            <v>0</v>
          </cell>
          <cell r="F229">
            <v>0</v>
          </cell>
          <cell r="G229">
            <v>0</v>
          </cell>
          <cell r="H229">
            <v>0</v>
          </cell>
          <cell r="I229">
            <v>0</v>
          </cell>
          <cell r="J229">
            <v>0</v>
          </cell>
        </row>
        <row r="230">
          <cell r="A230">
            <v>418290</v>
          </cell>
          <cell r="B230">
            <v>0</v>
          </cell>
          <cell r="C230">
            <v>418290</v>
          </cell>
          <cell r="D230" t="str">
            <v>DC Systems Maintenance</v>
          </cell>
          <cell r="E230">
            <v>0</v>
          </cell>
          <cell r="F230">
            <v>0</v>
          </cell>
          <cell r="G230">
            <v>0</v>
          </cell>
          <cell r="H230">
            <v>0</v>
          </cell>
          <cell r="I230">
            <v>0</v>
          </cell>
          <cell r="J230">
            <v>0</v>
          </cell>
        </row>
        <row r="231">
          <cell r="A231">
            <v>418300</v>
          </cell>
          <cell r="B231">
            <v>0</v>
          </cell>
          <cell r="C231">
            <v>418300</v>
          </cell>
          <cell r="D231" t="str">
            <v>Safety Systems Maintenance</v>
          </cell>
          <cell r="E231">
            <v>0</v>
          </cell>
          <cell r="F231">
            <v>0</v>
          </cell>
          <cell r="G231">
            <v>0</v>
          </cell>
          <cell r="H231">
            <v>0</v>
          </cell>
          <cell r="I231">
            <v>0</v>
          </cell>
          <cell r="J231">
            <v>0</v>
          </cell>
        </row>
        <row r="232">
          <cell r="A232">
            <v>418620</v>
          </cell>
          <cell r="B232">
            <v>0</v>
          </cell>
          <cell r="C232">
            <v>418620</v>
          </cell>
          <cell r="D232" t="str">
            <v>Hire of plant &amp; equipment</v>
          </cell>
          <cell r="E232">
            <v>0</v>
          </cell>
          <cell r="F232">
            <v>0</v>
          </cell>
          <cell r="G232">
            <v>0</v>
          </cell>
          <cell r="H232">
            <v>0</v>
          </cell>
          <cell r="I232">
            <v>0</v>
          </cell>
          <cell r="J232">
            <v>0</v>
          </cell>
        </row>
        <row r="233">
          <cell r="A233">
            <v>418625</v>
          </cell>
          <cell r="B233">
            <v>0</v>
          </cell>
          <cell r="C233">
            <v>418625</v>
          </cell>
          <cell r="D233" t="str">
            <v>HVAC Maintenance</v>
          </cell>
          <cell r="E233">
            <v>0</v>
          </cell>
          <cell r="F233">
            <v>0</v>
          </cell>
          <cell r="G233">
            <v>0</v>
          </cell>
          <cell r="H233">
            <v>0</v>
          </cell>
          <cell r="I233">
            <v>0</v>
          </cell>
          <cell r="J233">
            <v>0</v>
          </cell>
        </row>
        <row r="234">
          <cell r="A234">
            <v>418630</v>
          </cell>
          <cell r="B234">
            <v>0</v>
          </cell>
          <cell r="C234">
            <v>418630</v>
          </cell>
          <cell r="D234" t="str">
            <v>Process Buildings Maintenance</v>
          </cell>
          <cell r="E234">
            <v>0</v>
          </cell>
          <cell r="F234">
            <v>0</v>
          </cell>
          <cell r="G234">
            <v>0</v>
          </cell>
          <cell r="H234">
            <v>0</v>
          </cell>
          <cell r="I234">
            <v>0</v>
          </cell>
          <cell r="J234">
            <v>0</v>
          </cell>
        </row>
        <row r="235">
          <cell r="A235">
            <v>418640</v>
          </cell>
          <cell r="C235">
            <v>418640</v>
          </cell>
          <cell r="D235" t="str">
            <v>Energy Consumption</v>
          </cell>
          <cell r="E235">
            <v>0</v>
          </cell>
          <cell r="F235">
            <v>0</v>
          </cell>
          <cell r="G235">
            <v>0</v>
          </cell>
          <cell r="H235">
            <v>0</v>
          </cell>
          <cell r="I235">
            <v>0</v>
          </cell>
          <cell r="J235">
            <v>0</v>
          </cell>
        </row>
        <row r="237">
          <cell r="B237">
            <v>0</v>
          </cell>
          <cell r="D237" t="str">
            <v>Total for Plant Maintenance</v>
          </cell>
          <cell r="E237">
            <v>0</v>
          </cell>
          <cell r="F237">
            <v>0</v>
          </cell>
          <cell r="G237">
            <v>0</v>
          </cell>
          <cell r="H237">
            <v>0</v>
          </cell>
          <cell r="I237">
            <v>0</v>
          </cell>
          <cell r="J237">
            <v>0</v>
          </cell>
        </row>
        <row r="239">
          <cell r="A239">
            <v>419000</v>
          </cell>
          <cell r="C239">
            <v>419000</v>
          </cell>
          <cell r="D239" t="str">
            <v>Materials</v>
          </cell>
        </row>
        <row r="240">
          <cell r="A240">
            <v>419060</v>
          </cell>
          <cell r="B240">
            <v>150000</v>
          </cell>
          <cell r="C240">
            <v>419060</v>
          </cell>
          <cell r="D240" t="str">
            <v>Chemical Usage</v>
          </cell>
          <cell r="E240">
            <v>126065</v>
          </cell>
          <cell r="F240">
            <v>63101.928571428572</v>
          </cell>
          <cell r="G240">
            <v>189166.92857142858</v>
          </cell>
          <cell r="H240">
            <v>70000</v>
          </cell>
          <cell r="I240">
            <v>-119166.92857142858</v>
          </cell>
          <cell r="J240">
            <v>-0.6299564594687157</v>
          </cell>
        </row>
        <row r="241">
          <cell r="A241">
            <v>419070</v>
          </cell>
          <cell r="B241">
            <v>20000</v>
          </cell>
          <cell r="C241">
            <v>419070</v>
          </cell>
          <cell r="D241" t="str">
            <v>Lubricants Usage</v>
          </cell>
          <cell r="E241">
            <v>0</v>
          </cell>
          <cell r="F241">
            <v>0</v>
          </cell>
          <cell r="G241">
            <v>0</v>
          </cell>
          <cell r="H241">
            <v>10000</v>
          </cell>
          <cell r="I241">
            <v>10000</v>
          </cell>
          <cell r="J241">
            <v>1</v>
          </cell>
        </row>
        <row r="243">
          <cell r="B243">
            <v>170000</v>
          </cell>
          <cell r="D243" t="str">
            <v>Total Materials</v>
          </cell>
          <cell r="E243">
            <v>126065</v>
          </cell>
          <cell r="F243">
            <v>63101.928571428572</v>
          </cell>
          <cell r="G243">
            <v>189166.92857142858</v>
          </cell>
          <cell r="H243">
            <v>80000</v>
          </cell>
          <cell r="I243">
            <v>-109166.92857142858</v>
          </cell>
          <cell r="J243">
            <v>-0.57709309653567509</v>
          </cell>
        </row>
        <row r="245">
          <cell r="A245">
            <v>420000</v>
          </cell>
          <cell r="C245">
            <v>420000</v>
          </cell>
          <cell r="D245" t="str">
            <v>Transmission use of System</v>
          </cell>
        </row>
        <row r="246">
          <cell r="A246">
            <v>420010</v>
          </cell>
          <cell r="B246">
            <v>0</v>
          </cell>
          <cell r="C246">
            <v>420010</v>
          </cell>
          <cell r="D246" t="str">
            <v>TUOS Payments</v>
          </cell>
          <cell r="E246">
            <v>0</v>
          </cell>
          <cell r="F246">
            <v>0</v>
          </cell>
          <cell r="G246">
            <v>0</v>
          </cell>
          <cell r="H246">
            <v>0</v>
          </cell>
          <cell r="I246">
            <v>0</v>
          </cell>
          <cell r="J246">
            <v>0</v>
          </cell>
        </row>
        <row r="247">
          <cell r="A247">
            <v>420020</v>
          </cell>
          <cell r="B247">
            <v>0</v>
          </cell>
          <cell r="C247">
            <v>420020</v>
          </cell>
          <cell r="D247" t="str">
            <v>Settlement System Charges</v>
          </cell>
          <cell r="E247">
            <v>0</v>
          </cell>
          <cell r="F247">
            <v>0</v>
          </cell>
          <cell r="G247">
            <v>0</v>
          </cell>
          <cell r="H247">
            <v>0</v>
          </cell>
          <cell r="I247">
            <v>0</v>
          </cell>
          <cell r="J247">
            <v>0</v>
          </cell>
        </row>
        <row r="249">
          <cell r="B249">
            <v>0</v>
          </cell>
          <cell r="D249" t="str">
            <v>Total of System Charges</v>
          </cell>
          <cell r="E249">
            <v>0</v>
          </cell>
          <cell r="F249">
            <v>0</v>
          </cell>
          <cell r="G249">
            <v>0</v>
          </cell>
          <cell r="H249">
            <v>0</v>
          </cell>
          <cell r="I249">
            <v>0</v>
          </cell>
          <cell r="J249">
            <v>0</v>
          </cell>
        </row>
        <row r="251">
          <cell r="A251">
            <v>421000</v>
          </cell>
          <cell r="C251">
            <v>421000</v>
          </cell>
          <cell r="D251" t="str">
            <v>Purchase of Power &amp; Water</v>
          </cell>
        </row>
        <row r="252">
          <cell r="A252">
            <v>421110</v>
          </cell>
          <cell r="B252">
            <v>0</v>
          </cell>
          <cell r="C252">
            <v>421110</v>
          </cell>
          <cell r="D252" t="str">
            <v>Capacity Payments UANPC</v>
          </cell>
          <cell r="E252">
            <v>0</v>
          </cell>
          <cell r="F252">
            <v>0</v>
          </cell>
          <cell r="G252">
            <v>0</v>
          </cell>
          <cell r="H252">
            <v>0</v>
          </cell>
          <cell r="I252">
            <v>0</v>
          </cell>
          <cell r="J252">
            <v>0</v>
          </cell>
        </row>
        <row r="253">
          <cell r="A253">
            <v>421120</v>
          </cell>
          <cell r="B253">
            <v>0</v>
          </cell>
          <cell r="C253">
            <v>421120</v>
          </cell>
          <cell r="D253" t="str">
            <v>Capacity Payments ATPC</v>
          </cell>
          <cell r="E253">
            <v>0</v>
          </cell>
          <cell r="F253">
            <v>0</v>
          </cell>
          <cell r="G253">
            <v>0</v>
          </cell>
          <cell r="H253">
            <v>0</v>
          </cell>
          <cell r="I253">
            <v>0</v>
          </cell>
          <cell r="J253">
            <v>0</v>
          </cell>
        </row>
        <row r="254">
          <cell r="A254">
            <v>421130</v>
          </cell>
          <cell r="B254">
            <v>0</v>
          </cell>
          <cell r="C254">
            <v>421130</v>
          </cell>
          <cell r="D254" t="str">
            <v>Capacity Payments AMPC</v>
          </cell>
          <cell r="E254">
            <v>0</v>
          </cell>
          <cell r="F254">
            <v>0</v>
          </cell>
          <cell r="G254">
            <v>0</v>
          </cell>
          <cell r="H254">
            <v>0</v>
          </cell>
          <cell r="I254">
            <v>0</v>
          </cell>
          <cell r="J254">
            <v>0</v>
          </cell>
        </row>
        <row r="255">
          <cell r="A255">
            <v>421140</v>
          </cell>
          <cell r="B255">
            <v>0</v>
          </cell>
          <cell r="C255">
            <v>421140</v>
          </cell>
          <cell r="D255" t="str">
            <v>Capacity Payments BPC</v>
          </cell>
          <cell r="E255">
            <v>0</v>
          </cell>
          <cell r="F255">
            <v>0</v>
          </cell>
          <cell r="G255">
            <v>0</v>
          </cell>
          <cell r="H255">
            <v>0</v>
          </cell>
          <cell r="I255">
            <v>0</v>
          </cell>
          <cell r="J255">
            <v>0</v>
          </cell>
        </row>
        <row r="256">
          <cell r="A256">
            <v>421150</v>
          </cell>
          <cell r="B256">
            <v>0</v>
          </cell>
          <cell r="C256">
            <v>421150</v>
          </cell>
          <cell r="D256" t="str">
            <v>Capacity Payments EPC</v>
          </cell>
          <cell r="E256">
            <v>0</v>
          </cell>
          <cell r="F256">
            <v>0</v>
          </cell>
          <cell r="G256">
            <v>0</v>
          </cell>
          <cell r="H256">
            <v>0</v>
          </cell>
          <cell r="I256">
            <v>0</v>
          </cell>
          <cell r="J256">
            <v>0</v>
          </cell>
        </row>
        <row r="257">
          <cell r="A257">
            <v>421160</v>
          </cell>
          <cell r="B257">
            <v>0</v>
          </cell>
          <cell r="C257">
            <v>421160</v>
          </cell>
          <cell r="D257" t="str">
            <v>Capacity Payments RASCO</v>
          </cell>
          <cell r="E257">
            <v>0</v>
          </cell>
          <cell r="F257">
            <v>0</v>
          </cell>
          <cell r="G257">
            <v>0</v>
          </cell>
          <cell r="H257">
            <v>0</v>
          </cell>
          <cell r="I257">
            <v>0</v>
          </cell>
          <cell r="J257">
            <v>0</v>
          </cell>
        </row>
        <row r="258">
          <cell r="A258">
            <v>421170</v>
          </cell>
          <cell r="B258">
            <v>0</v>
          </cell>
          <cell r="C258">
            <v>421170</v>
          </cell>
          <cell r="D258" t="str">
            <v>Capacity Payments GTTPC</v>
          </cell>
          <cell r="E258">
            <v>0</v>
          </cell>
          <cell r="F258">
            <v>0</v>
          </cell>
          <cell r="G258">
            <v>0</v>
          </cell>
          <cell r="H258">
            <v>0</v>
          </cell>
          <cell r="I258">
            <v>0</v>
          </cell>
          <cell r="J258">
            <v>0</v>
          </cell>
        </row>
        <row r="259">
          <cell r="A259">
            <v>421210</v>
          </cell>
          <cell r="B259">
            <v>0</v>
          </cell>
          <cell r="C259">
            <v>421210</v>
          </cell>
          <cell r="D259" t="str">
            <v>Variable Payments UANPC</v>
          </cell>
          <cell r="E259">
            <v>0</v>
          </cell>
          <cell r="F259">
            <v>0</v>
          </cell>
          <cell r="G259">
            <v>0</v>
          </cell>
          <cell r="H259">
            <v>0</v>
          </cell>
          <cell r="I259">
            <v>0</v>
          </cell>
          <cell r="J259">
            <v>0</v>
          </cell>
        </row>
        <row r="260">
          <cell r="A260">
            <v>421220</v>
          </cell>
          <cell r="B260">
            <v>0</v>
          </cell>
          <cell r="C260">
            <v>421220</v>
          </cell>
          <cell r="D260" t="str">
            <v>Variable Payments ATPC</v>
          </cell>
          <cell r="E260">
            <v>0</v>
          </cell>
          <cell r="F260">
            <v>0</v>
          </cell>
          <cell r="G260">
            <v>0</v>
          </cell>
          <cell r="H260">
            <v>0</v>
          </cell>
          <cell r="I260">
            <v>0</v>
          </cell>
          <cell r="J260">
            <v>0</v>
          </cell>
        </row>
        <row r="261">
          <cell r="A261">
            <v>421230</v>
          </cell>
          <cell r="B261">
            <v>0</v>
          </cell>
          <cell r="C261">
            <v>421230</v>
          </cell>
          <cell r="D261" t="str">
            <v>Variable Payments AMPC</v>
          </cell>
          <cell r="E261">
            <v>0</v>
          </cell>
          <cell r="F261">
            <v>0</v>
          </cell>
          <cell r="G261">
            <v>0</v>
          </cell>
          <cell r="H261">
            <v>0</v>
          </cell>
          <cell r="I261">
            <v>0</v>
          </cell>
          <cell r="J261">
            <v>0</v>
          </cell>
        </row>
        <row r="262">
          <cell r="A262">
            <v>421240</v>
          </cell>
          <cell r="B262">
            <v>0</v>
          </cell>
          <cell r="C262">
            <v>421240</v>
          </cell>
          <cell r="D262" t="str">
            <v>Variable Payments BPC</v>
          </cell>
          <cell r="E262">
            <v>0</v>
          </cell>
          <cell r="F262">
            <v>0</v>
          </cell>
          <cell r="G262">
            <v>0</v>
          </cell>
          <cell r="H262">
            <v>0</v>
          </cell>
          <cell r="I262">
            <v>0</v>
          </cell>
          <cell r="J262">
            <v>0</v>
          </cell>
        </row>
        <row r="263">
          <cell r="A263">
            <v>421250</v>
          </cell>
          <cell r="B263">
            <v>0</v>
          </cell>
          <cell r="C263">
            <v>421250</v>
          </cell>
          <cell r="D263" t="str">
            <v>Variable Payments EPC</v>
          </cell>
          <cell r="E263">
            <v>0</v>
          </cell>
          <cell r="F263">
            <v>0</v>
          </cell>
          <cell r="G263">
            <v>0</v>
          </cell>
          <cell r="H263">
            <v>0</v>
          </cell>
          <cell r="I263">
            <v>0</v>
          </cell>
          <cell r="J263">
            <v>0</v>
          </cell>
        </row>
        <row r="264">
          <cell r="A264">
            <v>421260</v>
          </cell>
          <cell r="B264">
            <v>0</v>
          </cell>
          <cell r="C264">
            <v>421260</v>
          </cell>
          <cell r="D264" t="str">
            <v>Variable Payments RASCO</v>
          </cell>
          <cell r="E264">
            <v>0</v>
          </cell>
          <cell r="F264">
            <v>0</v>
          </cell>
          <cell r="G264">
            <v>0</v>
          </cell>
          <cell r="H264">
            <v>0</v>
          </cell>
          <cell r="I264">
            <v>0</v>
          </cell>
          <cell r="J264">
            <v>0</v>
          </cell>
        </row>
        <row r="265">
          <cell r="A265">
            <v>421270</v>
          </cell>
          <cell r="B265">
            <v>0</v>
          </cell>
          <cell r="C265">
            <v>421270</v>
          </cell>
          <cell r="D265" t="str">
            <v>Variable Payments -GTTPC</v>
          </cell>
          <cell r="E265">
            <v>0</v>
          </cell>
          <cell r="F265">
            <v>0</v>
          </cell>
          <cell r="G265">
            <v>0</v>
          </cell>
          <cell r="H265">
            <v>0</v>
          </cell>
          <cell r="I265">
            <v>0</v>
          </cell>
          <cell r="J265">
            <v>0</v>
          </cell>
        </row>
        <row r="266">
          <cell r="A266">
            <v>421310</v>
          </cell>
          <cell r="B266">
            <v>0</v>
          </cell>
          <cell r="C266">
            <v>421310</v>
          </cell>
          <cell r="D266" t="str">
            <v>Suplimentals -Shared Facilites</v>
          </cell>
          <cell r="E266">
            <v>0</v>
          </cell>
          <cell r="F266">
            <v>0</v>
          </cell>
          <cell r="G266">
            <v>0</v>
          </cell>
          <cell r="H266">
            <v>0</v>
          </cell>
          <cell r="I266">
            <v>0</v>
          </cell>
          <cell r="J266">
            <v>0</v>
          </cell>
        </row>
        <row r="268">
          <cell r="B268">
            <v>0</v>
          </cell>
          <cell r="D268" t="str">
            <v xml:space="preserve">Total Purchase of Power &amp; Water </v>
          </cell>
          <cell r="E268">
            <v>0</v>
          </cell>
          <cell r="F268">
            <v>0</v>
          </cell>
          <cell r="G268">
            <v>0</v>
          </cell>
          <cell r="H268">
            <v>0</v>
          </cell>
          <cell r="I268">
            <v>0</v>
          </cell>
          <cell r="J268">
            <v>0</v>
          </cell>
        </row>
        <row r="270">
          <cell r="A270">
            <v>423000</v>
          </cell>
          <cell r="C270">
            <v>423000</v>
          </cell>
          <cell r="D270" t="str">
            <v>Bulk Supply Tarrif Cost</v>
          </cell>
        </row>
        <row r="271">
          <cell r="A271">
            <v>423110</v>
          </cell>
          <cell r="B271">
            <v>0</v>
          </cell>
          <cell r="C271">
            <v>423110</v>
          </cell>
          <cell r="D271" t="str">
            <v>Energy Payment</v>
          </cell>
          <cell r="E271">
            <v>0</v>
          </cell>
          <cell r="F271">
            <v>0</v>
          </cell>
          <cell r="G271">
            <v>0</v>
          </cell>
          <cell r="H271">
            <v>0</v>
          </cell>
          <cell r="I271">
            <v>0</v>
          </cell>
          <cell r="J271">
            <v>0</v>
          </cell>
        </row>
        <row r="272">
          <cell r="A272">
            <v>423120</v>
          </cell>
          <cell r="B272">
            <v>0</v>
          </cell>
          <cell r="C272">
            <v>423120</v>
          </cell>
          <cell r="D272" t="str">
            <v>Output Payment</v>
          </cell>
          <cell r="E272">
            <v>0</v>
          </cell>
          <cell r="F272">
            <v>0</v>
          </cell>
          <cell r="G272">
            <v>0</v>
          </cell>
          <cell r="H272">
            <v>0</v>
          </cell>
          <cell r="I272">
            <v>0</v>
          </cell>
          <cell r="J272">
            <v>0</v>
          </cell>
        </row>
        <row r="273">
          <cell r="A273">
            <v>423130</v>
          </cell>
          <cell r="B273">
            <v>0</v>
          </cell>
          <cell r="C273">
            <v>423130</v>
          </cell>
          <cell r="D273" t="str">
            <v>Demand Payment</v>
          </cell>
          <cell r="E273">
            <v>0</v>
          </cell>
          <cell r="F273">
            <v>0</v>
          </cell>
          <cell r="G273">
            <v>0</v>
          </cell>
          <cell r="H273">
            <v>0</v>
          </cell>
          <cell r="I273">
            <v>0</v>
          </cell>
          <cell r="J273">
            <v>0</v>
          </cell>
        </row>
        <row r="274">
          <cell r="A274">
            <v>423140</v>
          </cell>
          <cell r="B274">
            <v>0</v>
          </cell>
          <cell r="C274">
            <v>423140</v>
          </cell>
          <cell r="D274" t="str">
            <v>Procurement Charges</v>
          </cell>
          <cell r="E274">
            <v>0</v>
          </cell>
          <cell r="F274">
            <v>0</v>
          </cell>
          <cell r="G274">
            <v>0</v>
          </cell>
          <cell r="H274">
            <v>0</v>
          </cell>
          <cell r="I274">
            <v>0</v>
          </cell>
          <cell r="J274">
            <v>0</v>
          </cell>
        </row>
        <row r="275">
          <cell r="A275">
            <v>423150</v>
          </cell>
          <cell r="B275">
            <v>0</v>
          </cell>
          <cell r="C275">
            <v>423150</v>
          </cell>
          <cell r="D275" t="str">
            <v>Electricity- ADNOC</v>
          </cell>
          <cell r="E275">
            <v>0</v>
          </cell>
          <cell r="F275">
            <v>0</v>
          </cell>
          <cell r="G275">
            <v>0</v>
          </cell>
          <cell r="H275">
            <v>0</v>
          </cell>
          <cell r="I275">
            <v>0</v>
          </cell>
          <cell r="J275">
            <v>0</v>
          </cell>
        </row>
        <row r="277">
          <cell r="B277">
            <v>0</v>
          </cell>
          <cell r="D277" t="str">
            <v>Total Bulk Supply Tarrif</v>
          </cell>
          <cell r="E277">
            <v>0</v>
          </cell>
          <cell r="F277">
            <v>0</v>
          </cell>
          <cell r="G277">
            <v>0</v>
          </cell>
          <cell r="H277">
            <v>0</v>
          </cell>
          <cell r="I277">
            <v>0</v>
          </cell>
          <cell r="J277">
            <v>0</v>
          </cell>
        </row>
        <row r="279">
          <cell r="A279">
            <v>422000</v>
          </cell>
          <cell r="C279">
            <v>422000</v>
          </cell>
          <cell r="D279" t="str">
            <v>Staff Costs</v>
          </cell>
        </row>
        <row r="280">
          <cell r="A280">
            <v>415020</v>
          </cell>
          <cell r="B280">
            <v>0</v>
          </cell>
          <cell r="C280">
            <v>415020</v>
          </cell>
          <cell r="D280" t="str">
            <v>Pay in lieu of leave</v>
          </cell>
          <cell r="E280">
            <v>293273.68</v>
          </cell>
          <cell r="F280">
            <v>298130.21428571432</v>
          </cell>
          <cell r="G280">
            <v>591403.89428571425</v>
          </cell>
          <cell r="H280">
            <v>0</v>
          </cell>
          <cell r="I280">
            <v>-591403.89428571425</v>
          </cell>
          <cell r="J280">
            <v>-1</v>
          </cell>
        </row>
        <row r="281">
          <cell r="A281">
            <v>415040</v>
          </cell>
          <cell r="B281">
            <v>20000</v>
          </cell>
          <cell r="C281">
            <v>415040</v>
          </cell>
          <cell r="D281" t="str">
            <v>Excess Baggage</v>
          </cell>
          <cell r="E281">
            <v>4734.6499999999996</v>
          </cell>
          <cell r="F281">
            <v>7533.6035714285726</v>
          </cell>
          <cell r="G281">
            <v>12268.253571428573</v>
          </cell>
          <cell r="H281">
            <v>25000</v>
          </cell>
          <cell r="I281">
            <v>12731.746428571427</v>
          </cell>
          <cell r="J281">
            <v>1.037779856313231</v>
          </cell>
        </row>
        <row r="282">
          <cell r="A282">
            <v>415045</v>
          </cell>
          <cell r="B282">
            <v>40000</v>
          </cell>
          <cell r="C282">
            <v>415045</v>
          </cell>
          <cell r="D282" t="str">
            <v xml:space="preserve">Repatriation Shipment </v>
          </cell>
          <cell r="E282">
            <v>29286</v>
          </cell>
          <cell r="F282">
            <v>32023.285714285714</v>
          </cell>
          <cell r="G282">
            <v>61309.28571428571</v>
          </cell>
          <cell r="H282">
            <v>20000</v>
          </cell>
          <cell r="I282">
            <v>-41309.28571428571</v>
          </cell>
          <cell r="J282">
            <v>-0.67378514091316855</v>
          </cell>
        </row>
        <row r="283">
          <cell r="A283">
            <v>415046</v>
          </cell>
          <cell r="B283">
            <v>25000</v>
          </cell>
          <cell r="C283">
            <v>415046</v>
          </cell>
          <cell r="D283" t="str">
            <v>Repatriation Insurance</v>
          </cell>
          <cell r="E283">
            <v>8500</v>
          </cell>
          <cell r="F283">
            <v>10464.285714285716</v>
          </cell>
          <cell r="G283">
            <v>18964.285714285717</v>
          </cell>
          <cell r="H283">
            <v>20000</v>
          </cell>
          <cell r="I283">
            <v>1035.7142857142826</v>
          </cell>
          <cell r="J283">
            <v>5.4613935969868001E-2</v>
          </cell>
        </row>
        <row r="284">
          <cell r="A284">
            <v>415120</v>
          </cell>
          <cell r="B284">
            <v>1051000</v>
          </cell>
          <cell r="C284">
            <v>415120</v>
          </cell>
          <cell r="D284" t="str">
            <v>Furniture Grant Expense</v>
          </cell>
          <cell r="E284">
            <v>358075.2</v>
          </cell>
          <cell r="F284">
            <v>346942.4</v>
          </cell>
          <cell r="G284">
            <v>705017.6</v>
          </cell>
          <cell r="H284">
            <v>1161141.2</v>
          </cell>
          <cell r="I284">
            <v>456123.6</v>
          </cell>
          <cell r="J284">
            <v>0.64696767853738657</v>
          </cell>
        </row>
        <row r="285">
          <cell r="A285">
            <v>415160</v>
          </cell>
          <cell r="B285">
            <v>2133153.8578082197</v>
          </cell>
          <cell r="C285">
            <v>415160</v>
          </cell>
          <cell r="D285" t="str">
            <v xml:space="preserve">End of Service Gratuity </v>
          </cell>
          <cell r="E285">
            <v>394398.3</v>
          </cell>
          <cell r="F285">
            <v>373393.03714285704</v>
          </cell>
          <cell r="G285">
            <v>767791.33714285702</v>
          </cell>
          <cell r="H285">
            <v>2458461.2054794519</v>
          </cell>
          <cell r="I285">
            <v>1690669.8683365949</v>
          </cell>
          <cell r="J285">
            <v>2.2019913309102952</v>
          </cell>
        </row>
        <row r="286">
          <cell r="A286">
            <v>415170</v>
          </cell>
          <cell r="B286">
            <v>828931.67</v>
          </cell>
          <cell r="C286">
            <v>415170</v>
          </cell>
          <cell r="D286" t="str">
            <v>Vacation Allowances</v>
          </cell>
          <cell r="E286">
            <v>846077</v>
          </cell>
          <cell r="F286">
            <v>796670.5</v>
          </cell>
          <cell r="G286">
            <v>1642747.5</v>
          </cell>
          <cell r="H286">
            <v>1117889</v>
          </cell>
          <cell r="I286">
            <v>-524858.5</v>
          </cell>
          <cell r="J286">
            <v>-0.31950041013606778</v>
          </cell>
        </row>
        <row r="287">
          <cell r="A287">
            <v>415180</v>
          </cell>
          <cell r="B287">
            <v>1988653.5179999999</v>
          </cell>
          <cell r="C287">
            <v>415180</v>
          </cell>
          <cell r="D287" t="str">
            <v>Employers Pension Cost</v>
          </cell>
          <cell r="E287">
            <v>1101411.26</v>
          </cell>
          <cell r="F287">
            <v>1124833.3857142855</v>
          </cell>
          <cell r="G287">
            <v>2226244.6457142853</v>
          </cell>
          <cell r="H287">
            <v>2059034.4</v>
          </cell>
          <cell r="I287">
            <v>-167210.24571428541</v>
          </cell>
          <cell r="J287">
            <v>-7.5108657099380194E-2</v>
          </cell>
        </row>
        <row r="288">
          <cell r="A288">
            <v>415190</v>
          </cell>
          <cell r="B288">
            <v>0</v>
          </cell>
          <cell r="C288">
            <v>415190</v>
          </cell>
          <cell r="D288" t="str">
            <v>Death Gratuity</v>
          </cell>
          <cell r="E288">
            <v>250000</v>
          </cell>
          <cell r="F288">
            <v>0</v>
          </cell>
          <cell r="G288">
            <v>250000</v>
          </cell>
          <cell r="H288">
            <v>0</v>
          </cell>
          <cell r="I288">
            <v>-250000</v>
          </cell>
          <cell r="J288">
            <v>-1</v>
          </cell>
        </row>
        <row r="289">
          <cell r="A289">
            <v>415200</v>
          </cell>
          <cell r="B289">
            <v>0</v>
          </cell>
          <cell r="C289">
            <v>415200</v>
          </cell>
          <cell r="D289" t="str">
            <v xml:space="preserve"> Leave Exp.</v>
          </cell>
          <cell r="E289">
            <v>1497492.53</v>
          </cell>
          <cell r="F289">
            <v>1533376.4735714286</v>
          </cell>
          <cell r="G289">
            <v>3030869.0035714284</v>
          </cell>
          <cell r="H289">
            <v>0</v>
          </cell>
          <cell r="I289">
            <v>-3030869.0035714284</v>
          </cell>
          <cell r="J289">
            <v>-1</v>
          </cell>
        </row>
        <row r="290">
          <cell r="A290">
            <v>415210</v>
          </cell>
          <cell r="B290">
            <v>1614298.05</v>
          </cell>
          <cell r="C290">
            <v>415210</v>
          </cell>
          <cell r="D290" t="str">
            <v xml:space="preserve">Airfares for Annual Leave </v>
          </cell>
          <cell r="E290">
            <v>1560054.86</v>
          </cell>
          <cell r="F290">
            <v>199328.06214285712</v>
          </cell>
          <cell r="G290">
            <v>1759382.922142857</v>
          </cell>
          <cell r="H290">
            <v>1764444.65</v>
          </cell>
          <cell r="I290">
            <v>5061.7278571429197</v>
          </cell>
          <cell r="J290">
            <v>2.876990445592106E-3</v>
          </cell>
        </row>
        <row r="291">
          <cell r="A291">
            <v>415220</v>
          </cell>
          <cell r="B291">
            <v>2940000</v>
          </cell>
          <cell r="C291">
            <v>415220</v>
          </cell>
          <cell r="D291" t="str">
            <v>Education Allowances</v>
          </cell>
          <cell r="E291">
            <v>348623.25</v>
          </cell>
          <cell r="F291">
            <v>438433.33928571426</v>
          </cell>
          <cell r="G291">
            <v>787056.58928571432</v>
          </cell>
          <cell r="H291">
            <v>3074000</v>
          </cell>
          <cell r="I291">
            <v>2286943.4107142854</v>
          </cell>
          <cell r="J291">
            <v>2.9056912067654235</v>
          </cell>
        </row>
        <row r="292">
          <cell r="A292">
            <v>415260</v>
          </cell>
          <cell r="B292">
            <v>1000000</v>
          </cell>
          <cell r="C292">
            <v>415260</v>
          </cell>
          <cell r="D292" t="str">
            <v>Duty Travel Allowance</v>
          </cell>
          <cell r="E292">
            <v>933061.97</v>
          </cell>
          <cell r="F292">
            <v>990370.40071428567</v>
          </cell>
          <cell r="G292">
            <v>1923432.3707142856</v>
          </cell>
          <cell r="H292">
            <v>1530100</v>
          </cell>
          <cell r="I292">
            <v>-393332.37071428564</v>
          </cell>
          <cell r="J292">
            <v>-0.20449503538729452</v>
          </cell>
        </row>
        <row r="293">
          <cell r="A293">
            <v>415270</v>
          </cell>
          <cell r="B293">
            <v>100000</v>
          </cell>
          <cell r="C293">
            <v>415270</v>
          </cell>
          <cell r="D293" t="str">
            <v>Accommodation Shifting Grant</v>
          </cell>
          <cell r="E293">
            <v>44000</v>
          </cell>
          <cell r="F293">
            <v>49428.571428571435</v>
          </cell>
          <cell r="G293">
            <v>93428.571428571435</v>
          </cell>
          <cell r="H293">
            <v>150000</v>
          </cell>
          <cell r="I293">
            <v>56571.428571428565</v>
          </cell>
          <cell r="J293">
            <v>0.60550458715596323</v>
          </cell>
        </row>
        <row r="294">
          <cell r="A294">
            <v>415280</v>
          </cell>
          <cell r="B294">
            <v>250000</v>
          </cell>
          <cell r="C294">
            <v>415280</v>
          </cell>
          <cell r="D294" t="str">
            <v>Merit Bonus</v>
          </cell>
          <cell r="E294">
            <v>87500</v>
          </cell>
          <cell r="F294">
            <v>81250</v>
          </cell>
          <cell r="G294">
            <v>168750</v>
          </cell>
          <cell r="H294">
            <v>400000</v>
          </cell>
          <cell r="I294">
            <v>231250</v>
          </cell>
          <cell r="J294">
            <v>1.3703703703703705</v>
          </cell>
        </row>
        <row r="295">
          <cell r="A295">
            <v>415340</v>
          </cell>
          <cell r="B295">
            <v>50000</v>
          </cell>
          <cell r="C295">
            <v>415340</v>
          </cell>
          <cell r="D295" t="str">
            <v>Repatriation Ticket</v>
          </cell>
          <cell r="E295">
            <v>56350</v>
          </cell>
          <cell r="F295">
            <v>57442.571428571428</v>
          </cell>
          <cell r="G295">
            <v>113792.57142857142</v>
          </cell>
          <cell r="H295">
            <v>100000</v>
          </cell>
          <cell r="I295">
            <v>-13792.57142857142</v>
          </cell>
          <cell r="J295">
            <v>-0.12120801257425785</v>
          </cell>
        </row>
        <row r="296">
          <cell r="A296">
            <v>422010</v>
          </cell>
          <cell r="B296">
            <v>0</v>
          </cell>
          <cell r="C296">
            <v>422010</v>
          </cell>
          <cell r="D296" t="str">
            <v>Staff Uniform</v>
          </cell>
          <cell r="E296">
            <v>0</v>
          </cell>
          <cell r="F296">
            <v>252.85714285714289</v>
          </cell>
          <cell r="G296">
            <v>252.85714285714289</v>
          </cell>
          <cell r="H296">
            <v>10000</v>
          </cell>
          <cell r="I296">
            <v>9747.1428571428569</v>
          </cell>
          <cell r="J296">
            <v>38.548022598870048</v>
          </cell>
        </row>
        <row r="297">
          <cell r="A297">
            <v>422020</v>
          </cell>
          <cell r="B297">
            <v>0</v>
          </cell>
          <cell r="C297">
            <v>422020</v>
          </cell>
          <cell r="D297" t="str">
            <v>Protective Clothing</v>
          </cell>
          <cell r="E297">
            <v>805</v>
          </cell>
          <cell r="F297">
            <v>841.78571428571433</v>
          </cell>
          <cell r="G297">
            <v>1646.7857142857142</v>
          </cell>
          <cell r="H297">
            <v>0</v>
          </cell>
          <cell r="I297">
            <v>-1646.7857142857142</v>
          </cell>
          <cell r="J297">
            <v>-1</v>
          </cell>
        </row>
        <row r="298">
          <cell r="A298">
            <v>422030</v>
          </cell>
          <cell r="B298">
            <v>200000</v>
          </cell>
          <cell r="C298">
            <v>422030</v>
          </cell>
          <cell r="D298" t="str">
            <v>Travel Expenses on Mission</v>
          </cell>
          <cell r="E298">
            <v>380178.97</v>
          </cell>
          <cell r="F298">
            <v>63509.364404761902</v>
          </cell>
          <cell r="G298">
            <v>443688.3344047619</v>
          </cell>
          <cell r="H298">
            <v>450000</v>
          </cell>
          <cell r="I298">
            <v>6311.665595238097</v>
          </cell>
          <cell r="J298">
            <v>1.4225448599421993E-2</v>
          </cell>
        </row>
        <row r="299">
          <cell r="A299">
            <v>422050</v>
          </cell>
          <cell r="B299">
            <v>25000</v>
          </cell>
          <cell r="C299">
            <v>422050</v>
          </cell>
          <cell r="D299" t="str">
            <v>Compassionate Leave Air Tickets</v>
          </cell>
          <cell r="E299">
            <v>5130</v>
          </cell>
          <cell r="F299">
            <v>4763.5714285714284</v>
          </cell>
          <cell r="G299">
            <v>9893.5714285714275</v>
          </cell>
          <cell r="H299">
            <v>50000</v>
          </cell>
          <cell r="I299">
            <v>40106.428571428572</v>
          </cell>
          <cell r="J299">
            <v>4.0537867301999864</v>
          </cell>
        </row>
        <row r="300">
          <cell r="A300">
            <v>422055</v>
          </cell>
          <cell r="B300">
            <v>108000</v>
          </cell>
          <cell r="C300">
            <v>422055</v>
          </cell>
          <cell r="D300" t="str">
            <v xml:space="preserve">Initial Arrival Air Ticket </v>
          </cell>
          <cell r="E300">
            <v>27725.39</v>
          </cell>
          <cell r="F300">
            <v>29488.576428571432</v>
          </cell>
          <cell r="G300">
            <v>57213.966428571432</v>
          </cell>
          <cell r="H300">
            <v>92000</v>
          </cell>
          <cell r="I300">
            <v>34786.033571428568</v>
          </cell>
          <cell r="J300">
            <v>0.60799898596188162</v>
          </cell>
        </row>
        <row r="301">
          <cell r="A301">
            <v>422056</v>
          </cell>
          <cell r="B301">
            <v>0</v>
          </cell>
          <cell r="C301">
            <v>422056</v>
          </cell>
          <cell r="D301" t="str">
            <v xml:space="preserve">Initiate Shipping Expenses </v>
          </cell>
          <cell r="E301">
            <v>2103</v>
          </cell>
          <cell r="F301">
            <v>1952.7857142857142</v>
          </cell>
          <cell r="G301">
            <v>4055.7857142857142</v>
          </cell>
          <cell r="H301">
            <v>25000</v>
          </cell>
          <cell r="I301">
            <v>20944.214285714286</v>
          </cell>
          <cell r="J301">
            <v>5.1640337436818653</v>
          </cell>
        </row>
        <row r="302">
          <cell r="A302">
            <v>422060</v>
          </cell>
          <cell r="B302">
            <v>30000</v>
          </cell>
          <cell r="C302">
            <v>422060</v>
          </cell>
          <cell r="D302" t="str">
            <v>Transport</v>
          </cell>
          <cell r="E302">
            <v>1298.5</v>
          </cell>
          <cell r="F302">
            <v>1205.75</v>
          </cell>
          <cell r="G302">
            <v>2504.25</v>
          </cell>
          <cell r="H302">
            <v>8000</v>
          </cell>
          <cell r="I302">
            <v>5495.75</v>
          </cell>
          <cell r="J302">
            <v>2.1945692323050814</v>
          </cell>
        </row>
        <row r="303">
          <cell r="A303">
            <v>422070</v>
          </cell>
          <cell r="B303">
            <v>0</v>
          </cell>
          <cell r="C303">
            <v>422070</v>
          </cell>
          <cell r="D303" t="str">
            <v>Injury Compensation for Staff</v>
          </cell>
          <cell r="E303">
            <v>0</v>
          </cell>
          <cell r="F303">
            <v>0</v>
          </cell>
          <cell r="G303">
            <v>0</v>
          </cell>
          <cell r="H303">
            <v>0</v>
          </cell>
          <cell r="I303">
            <v>0</v>
          </cell>
          <cell r="J303">
            <v>0</v>
          </cell>
        </row>
        <row r="304">
          <cell r="A304">
            <v>422080</v>
          </cell>
          <cell r="B304">
            <v>150000</v>
          </cell>
          <cell r="C304">
            <v>422080</v>
          </cell>
          <cell r="D304" t="str">
            <v>Recruitment costs</v>
          </cell>
          <cell r="E304">
            <v>2189.75</v>
          </cell>
          <cell r="F304">
            <v>2033.3392857142858</v>
          </cell>
          <cell r="G304">
            <v>4223.0892857142862</v>
          </cell>
          <cell r="H304">
            <v>342800</v>
          </cell>
          <cell r="I304">
            <v>338576.91071428574</v>
          </cell>
          <cell r="J304">
            <v>80.172804269048129</v>
          </cell>
        </row>
        <row r="305">
          <cell r="A305">
            <v>422085</v>
          </cell>
          <cell r="B305">
            <v>117000</v>
          </cell>
          <cell r="C305">
            <v>422085</v>
          </cell>
          <cell r="D305" t="str">
            <v xml:space="preserve">Daily Allowance - New Employees </v>
          </cell>
          <cell r="E305">
            <v>30600</v>
          </cell>
          <cell r="F305">
            <v>34971.107142857145</v>
          </cell>
          <cell r="G305">
            <v>65571.107142857145</v>
          </cell>
          <cell r="H305">
            <v>90000</v>
          </cell>
          <cell r="I305">
            <v>24428.892857142855</v>
          </cell>
          <cell r="J305">
            <v>0.37255574782229323</v>
          </cell>
        </row>
        <row r="306">
          <cell r="A306">
            <v>422090</v>
          </cell>
          <cell r="B306">
            <v>120600</v>
          </cell>
          <cell r="C306">
            <v>422090</v>
          </cell>
          <cell r="D306" t="str">
            <v xml:space="preserve">Medical expenses </v>
          </cell>
          <cell r="E306">
            <v>32695</v>
          </cell>
          <cell r="F306">
            <v>34266.071428571428</v>
          </cell>
          <cell r="G306">
            <v>66961.07142857142</v>
          </cell>
          <cell r="H306">
            <v>78400</v>
          </cell>
          <cell r="I306">
            <v>11438.92857142858</v>
          </cell>
          <cell r="J306">
            <v>0.17082953315092472</v>
          </cell>
        </row>
        <row r="307">
          <cell r="A307">
            <v>422100</v>
          </cell>
          <cell r="B307">
            <v>0</v>
          </cell>
          <cell r="C307">
            <v>422100</v>
          </cell>
          <cell r="D307" t="str">
            <v xml:space="preserve">Sundry staff expenses </v>
          </cell>
          <cell r="E307">
            <v>0</v>
          </cell>
          <cell r="F307">
            <v>0</v>
          </cell>
          <cell r="G307">
            <v>0</v>
          </cell>
          <cell r="H307">
            <v>0</v>
          </cell>
          <cell r="I307">
            <v>0</v>
          </cell>
          <cell r="J307">
            <v>0</v>
          </cell>
        </row>
        <row r="308">
          <cell r="A308">
            <v>422120</v>
          </cell>
          <cell r="B308">
            <v>16545000</v>
          </cell>
          <cell r="C308">
            <v>422120</v>
          </cell>
          <cell r="D308" t="str">
            <v>Rent on Employees' Accommodation</v>
          </cell>
          <cell r="E308">
            <v>7552333.4299999997</v>
          </cell>
          <cell r="F308">
            <v>7274511.4185714275</v>
          </cell>
          <cell r="G308">
            <v>14826844.848571427</v>
          </cell>
          <cell r="H308">
            <v>18725000</v>
          </cell>
          <cell r="I308">
            <v>3898155.1514285728</v>
          </cell>
          <cell r="J308">
            <v>0.2629119810209764</v>
          </cell>
        </row>
        <row r="309">
          <cell r="A309">
            <v>422130</v>
          </cell>
          <cell r="B309">
            <v>30000</v>
          </cell>
          <cell r="C309">
            <v>422130</v>
          </cell>
          <cell r="D309" t="str">
            <v>Staff Entertainment</v>
          </cell>
          <cell r="E309">
            <v>0</v>
          </cell>
          <cell r="F309">
            <v>292290</v>
          </cell>
          <cell r="G309">
            <v>292290</v>
          </cell>
          <cell r="H309">
            <v>36000</v>
          </cell>
          <cell r="I309">
            <v>-256290</v>
          </cell>
          <cell r="J309">
            <v>-0.87683465051832088</v>
          </cell>
        </row>
        <row r="310">
          <cell r="A310">
            <v>422140</v>
          </cell>
          <cell r="B310">
            <v>180000</v>
          </cell>
          <cell r="C310">
            <v>422140</v>
          </cell>
          <cell r="D310" t="str">
            <v>Hotel Expenses</v>
          </cell>
          <cell r="E310">
            <v>236758.6</v>
          </cell>
          <cell r="F310">
            <v>229465.61428571428</v>
          </cell>
          <cell r="G310">
            <v>466224.21428571432</v>
          </cell>
          <cell r="H310">
            <v>400000</v>
          </cell>
          <cell r="I310">
            <v>-66224.214285714319</v>
          </cell>
          <cell r="J310">
            <v>-0.14204370398730598</v>
          </cell>
        </row>
        <row r="311">
          <cell r="A311">
            <v>422150</v>
          </cell>
          <cell r="B311">
            <v>18200</v>
          </cell>
          <cell r="C311">
            <v>422150</v>
          </cell>
          <cell r="D311" t="str">
            <v>Expatriate Services</v>
          </cell>
          <cell r="E311">
            <v>47290</v>
          </cell>
          <cell r="F311">
            <v>54778.142857142862</v>
          </cell>
          <cell r="G311">
            <v>102068.14285714287</v>
          </cell>
          <cell r="H311">
            <v>78400</v>
          </cell>
          <cell r="I311">
            <v>-23668.14285714287</v>
          </cell>
          <cell r="J311">
            <v>-0.23188570100926981</v>
          </cell>
        </row>
        <row r="312">
          <cell r="A312">
            <v>422160</v>
          </cell>
          <cell r="B312">
            <v>2000691</v>
          </cell>
          <cell r="C312">
            <v>422160</v>
          </cell>
          <cell r="D312" t="str">
            <v>Training courses</v>
          </cell>
          <cell r="E312">
            <v>540878.01</v>
          </cell>
          <cell r="F312">
            <v>512942.09785714286</v>
          </cell>
          <cell r="G312">
            <v>1053820.1078571428</v>
          </cell>
          <cell r="H312">
            <v>3327000</v>
          </cell>
          <cell r="I312">
            <v>2273179.8921428574</v>
          </cell>
          <cell r="J312">
            <v>2.1570853271771244</v>
          </cell>
        </row>
        <row r="313">
          <cell r="A313">
            <v>422170</v>
          </cell>
          <cell r="B313">
            <v>703580</v>
          </cell>
          <cell r="C313">
            <v>422170</v>
          </cell>
          <cell r="D313" t="str">
            <v>Staff Training expenses</v>
          </cell>
          <cell r="E313">
            <v>40590</v>
          </cell>
          <cell r="F313">
            <v>40443.61714285714</v>
          </cell>
          <cell r="G313">
            <v>81033.61714285714</v>
          </cell>
          <cell r="H313">
            <v>1170000</v>
          </cell>
          <cell r="I313">
            <v>1088966.3828571429</v>
          </cell>
          <cell r="J313">
            <v>13.438452104851301</v>
          </cell>
        </row>
        <row r="314">
          <cell r="A314">
            <v>422180</v>
          </cell>
          <cell r="B314">
            <v>1713848</v>
          </cell>
          <cell r="C314">
            <v>422180</v>
          </cell>
          <cell r="D314" t="str">
            <v>Academic Grants &amp; Scholarships</v>
          </cell>
          <cell r="E314">
            <v>52539.32</v>
          </cell>
          <cell r="F314">
            <v>48786.511428571423</v>
          </cell>
          <cell r="G314">
            <v>101325.83142857143</v>
          </cell>
          <cell r="H314">
            <v>4350000</v>
          </cell>
          <cell r="I314">
            <v>4248674.1685714284</v>
          </cell>
          <cell r="J314">
            <v>41.930809830724023</v>
          </cell>
        </row>
        <row r="315">
          <cell r="A315">
            <v>422190</v>
          </cell>
          <cell r="B315">
            <v>63457</v>
          </cell>
          <cell r="C315">
            <v>422190</v>
          </cell>
          <cell r="D315" t="str">
            <v>Man Power Agency Cost</v>
          </cell>
          <cell r="E315">
            <v>3687.5</v>
          </cell>
          <cell r="F315">
            <v>3578.3928571428573</v>
          </cell>
          <cell r="G315">
            <v>7265.8928571428569</v>
          </cell>
          <cell r="H315">
            <v>840000</v>
          </cell>
          <cell r="I315">
            <v>832734.10714285716</v>
          </cell>
          <cell r="J315">
            <v>114.60864115608642</v>
          </cell>
        </row>
        <row r="317">
          <cell r="B317">
            <v>34046413.095808223</v>
          </cell>
          <cell r="D317" t="str">
            <v>Total of Staff Costs</v>
          </cell>
          <cell r="E317">
            <v>16769641.169999998</v>
          </cell>
          <cell r="F317">
            <v>14969701.134404769</v>
          </cell>
          <cell r="G317">
            <v>31739342.304404754</v>
          </cell>
          <cell r="H317">
            <v>43952670.455479451</v>
          </cell>
          <cell r="I317">
            <v>12213328.151074691</v>
          </cell>
          <cell r="J317">
            <v>0.3848009210127753</v>
          </cell>
        </row>
        <row r="319">
          <cell r="A319">
            <v>424000</v>
          </cell>
          <cell r="C319">
            <v>424000</v>
          </cell>
          <cell r="D319" t="str">
            <v>Office Expenses</v>
          </cell>
        </row>
        <row r="320">
          <cell r="A320">
            <v>424010</v>
          </cell>
          <cell r="B320">
            <v>150000</v>
          </cell>
          <cell r="C320">
            <v>424010</v>
          </cell>
          <cell r="D320" t="str">
            <v>Electricity Charges</v>
          </cell>
          <cell r="E320">
            <v>682.35</v>
          </cell>
          <cell r="F320">
            <v>633.61071428571427</v>
          </cell>
          <cell r="G320">
            <v>1315.9607142857144</v>
          </cell>
          <cell r="H320">
            <v>135000</v>
          </cell>
          <cell r="I320">
            <v>133684.03928571427</v>
          </cell>
          <cell r="J320">
            <v>101.58664908038395</v>
          </cell>
        </row>
        <row r="321">
          <cell r="A321">
            <v>424020</v>
          </cell>
          <cell r="B321">
            <v>30000</v>
          </cell>
          <cell r="C321">
            <v>424020</v>
          </cell>
          <cell r="D321" t="str">
            <v>Water Charges</v>
          </cell>
          <cell r="E321">
            <v>266.2</v>
          </cell>
          <cell r="F321">
            <v>247.18571428571425</v>
          </cell>
          <cell r="G321">
            <v>513.38571428571424</v>
          </cell>
          <cell r="H321">
            <v>27000</v>
          </cell>
          <cell r="I321">
            <v>26486.614285714284</v>
          </cell>
          <cell r="J321">
            <v>51.592036063110442</v>
          </cell>
        </row>
        <row r="322">
          <cell r="A322">
            <v>424030</v>
          </cell>
          <cell r="B322">
            <v>25000</v>
          </cell>
          <cell r="C322">
            <v>424030</v>
          </cell>
          <cell r="D322" t="str">
            <v>Maint of non-process Buildings</v>
          </cell>
          <cell r="E322">
            <v>31449</v>
          </cell>
          <cell r="F322">
            <v>29202.642857142859</v>
          </cell>
          <cell r="G322">
            <v>60651.642857142855</v>
          </cell>
          <cell r="H322">
            <v>108000</v>
          </cell>
          <cell r="I322">
            <v>47348.357142857145</v>
          </cell>
          <cell r="J322">
            <v>0.78066075232916787</v>
          </cell>
        </row>
        <row r="323">
          <cell r="A323">
            <v>424040</v>
          </cell>
          <cell r="B323">
            <v>50000</v>
          </cell>
          <cell r="C323">
            <v>424040</v>
          </cell>
          <cell r="D323" t="str">
            <v>Maintenance of Office Furn &amp; Equip</v>
          </cell>
          <cell r="E323">
            <v>264699.09000000003</v>
          </cell>
          <cell r="F323">
            <v>277689.62357142859</v>
          </cell>
          <cell r="G323">
            <v>542388.71357142855</v>
          </cell>
          <cell r="H323">
            <v>54000</v>
          </cell>
          <cell r="I323">
            <v>-488388.71357142855</v>
          </cell>
          <cell r="J323">
            <v>-0.9004404062089898</v>
          </cell>
        </row>
        <row r="324">
          <cell r="A324">
            <v>424041</v>
          </cell>
          <cell r="B324">
            <v>894610</v>
          </cell>
          <cell r="C324">
            <v>424041</v>
          </cell>
          <cell r="D324" t="str">
            <v xml:space="preserve">Office Rent </v>
          </cell>
          <cell r="E324">
            <v>20000</v>
          </cell>
          <cell r="F324">
            <v>18571.428571428572</v>
          </cell>
          <cell r="G324">
            <v>38571.428571428572</v>
          </cell>
          <cell r="H324">
            <v>0</v>
          </cell>
          <cell r="I324">
            <v>-38571.428571428572</v>
          </cell>
          <cell r="J324">
            <v>-1</v>
          </cell>
        </row>
        <row r="325">
          <cell r="A325">
            <v>424050</v>
          </cell>
          <cell r="B325">
            <v>1500000</v>
          </cell>
          <cell r="C325">
            <v>424050</v>
          </cell>
          <cell r="D325" t="str">
            <v>Computer Maintenance Costs</v>
          </cell>
          <cell r="E325">
            <v>16312</v>
          </cell>
          <cell r="F325">
            <v>15404</v>
          </cell>
          <cell r="G325">
            <v>31716</v>
          </cell>
          <cell r="H325">
            <v>1620000</v>
          </cell>
          <cell r="I325">
            <v>-31716</v>
          </cell>
          <cell r="J325">
            <v>-1</v>
          </cell>
        </row>
        <row r="326">
          <cell r="A326">
            <v>424060</v>
          </cell>
          <cell r="B326">
            <v>500000</v>
          </cell>
          <cell r="C326">
            <v>424060</v>
          </cell>
          <cell r="D326" t="str">
            <v>Stationery</v>
          </cell>
          <cell r="E326">
            <v>192197</v>
          </cell>
          <cell r="F326">
            <v>201776.93285714282</v>
          </cell>
          <cell r="G326">
            <v>393973.93285714282</v>
          </cell>
          <cell r="H326">
            <v>395100</v>
          </cell>
          <cell r="I326">
            <v>1126.0671428571804</v>
          </cell>
          <cell r="J326">
            <v>2.8582275347275293E-3</v>
          </cell>
        </row>
        <row r="327">
          <cell r="A327">
            <v>424070</v>
          </cell>
          <cell r="B327">
            <v>125000</v>
          </cell>
          <cell r="C327">
            <v>424070</v>
          </cell>
          <cell r="D327" t="str">
            <v>Computer Stationery</v>
          </cell>
          <cell r="E327">
            <v>65017</v>
          </cell>
          <cell r="F327">
            <v>62103.5</v>
          </cell>
          <cell r="G327">
            <v>127120.5</v>
          </cell>
          <cell r="H327">
            <v>143000</v>
          </cell>
          <cell r="I327">
            <v>15879.5</v>
          </cell>
          <cell r="J327">
            <v>0.12491690954645383</v>
          </cell>
        </row>
        <row r="328">
          <cell r="A328">
            <v>424080</v>
          </cell>
          <cell r="B328">
            <v>300000</v>
          </cell>
          <cell r="C328">
            <v>424080</v>
          </cell>
          <cell r="D328" t="str">
            <v>Books, Periodicals &amp; Journals</v>
          </cell>
          <cell r="E328">
            <v>132333.73000000001</v>
          </cell>
          <cell r="F328">
            <v>128505.00928571429</v>
          </cell>
          <cell r="G328">
            <v>260838.73928571428</v>
          </cell>
          <cell r="H328">
            <v>310000</v>
          </cell>
          <cell r="I328">
            <v>49161.260714285716</v>
          </cell>
          <cell r="J328">
            <v>0.18847377060980219</v>
          </cell>
        </row>
        <row r="329">
          <cell r="A329">
            <v>424090</v>
          </cell>
          <cell r="B329">
            <v>25000</v>
          </cell>
          <cell r="C329">
            <v>424090</v>
          </cell>
          <cell r="D329" t="str">
            <v>Postage</v>
          </cell>
          <cell r="E329">
            <v>3244.8</v>
          </cell>
          <cell r="F329">
            <v>6640.6714285714288</v>
          </cell>
          <cell r="G329">
            <v>9885.471428571429</v>
          </cell>
          <cell r="H329">
            <v>31000</v>
          </cell>
          <cell r="I329">
            <v>21114.528571428571</v>
          </cell>
          <cell r="J329">
            <v>2.1359151886679295</v>
          </cell>
        </row>
        <row r="330">
          <cell r="A330">
            <v>424100</v>
          </cell>
          <cell r="B330">
            <v>0</v>
          </cell>
          <cell r="C330">
            <v>424100</v>
          </cell>
          <cell r="D330" t="str">
            <v>Telecommunication Expenses</v>
          </cell>
          <cell r="E330">
            <v>8650</v>
          </cell>
          <cell r="F330">
            <v>8032.1428571428569</v>
          </cell>
          <cell r="G330">
            <v>16682.142857142855</v>
          </cell>
          <cell r="H330">
            <v>0</v>
          </cell>
          <cell r="I330">
            <v>-16682.142857142855</v>
          </cell>
          <cell r="J330">
            <v>-1</v>
          </cell>
        </row>
        <row r="331">
          <cell r="A331">
            <v>424110</v>
          </cell>
          <cell r="B331">
            <v>1669760.3333333337</v>
          </cell>
          <cell r="C331">
            <v>424110</v>
          </cell>
          <cell r="D331" t="str">
            <v>Office Telephone Expenses</v>
          </cell>
          <cell r="E331">
            <v>692349.97</v>
          </cell>
          <cell r="F331">
            <v>749930.44357142854</v>
          </cell>
          <cell r="G331">
            <v>1442280.4135714285</v>
          </cell>
          <cell r="H331">
            <v>1357500</v>
          </cell>
          <cell r="I331">
            <v>-84780.413571428508</v>
          </cell>
          <cell r="J331">
            <v>-5.8782198505692863E-2</v>
          </cell>
        </row>
        <row r="332">
          <cell r="A332">
            <v>424130</v>
          </cell>
          <cell r="B332">
            <v>100000</v>
          </cell>
          <cell r="C332">
            <v>424130</v>
          </cell>
          <cell r="D332" t="str">
            <v>Cleaning Expenses</v>
          </cell>
          <cell r="E332">
            <v>82755</v>
          </cell>
          <cell r="F332">
            <v>80238.21428571429</v>
          </cell>
          <cell r="G332">
            <v>162993.21428571429</v>
          </cell>
          <cell r="H332">
            <v>72000</v>
          </cell>
          <cell r="I332">
            <v>-90993.21428571429</v>
          </cell>
          <cell r="J332">
            <v>-0.5582638190459287</v>
          </cell>
        </row>
        <row r="333">
          <cell r="A333">
            <v>424150</v>
          </cell>
          <cell r="B333">
            <v>100000</v>
          </cell>
          <cell r="C333">
            <v>424150</v>
          </cell>
          <cell r="D333" t="str">
            <v>Miscellaneous Office Expenses</v>
          </cell>
          <cell r="E333">
            <v>1055276.45</v>
          </cell>
          <cell r="F333">
            <v>986564.01785714261</v>
          </cell>
          <cell r="G333">
            <v>2041840.4678571424</v>
          </cell>
          <cell r="H333">
            <v>30000</v>
          </cell>
          <cell r="I333">
            <v>-2011840.4678571424</v>
          </cell>
          <cell r="J333">
            <v>-0.98530737318989259</v>
          </cell>
        </row>
        <row r="334">
          <cell r="A334">
            <v>424160</v>
          </cell>
          <cell r="B334">
            <v>500000</v>
          </cell>
          <cell r="C334">
            <v>424160</v>
          </cell>
          <cell r="D334" t="str">
            <v>Hire of Office Equipment</v>
          </cell>
          <cell r="E334">
            <v>0</v>
          </cell>
          <cell r="F334">
            <v>327720</v>
          </cell>
          <cell r="G334">
            <v>327720</v>
          </cell>
          <cell r="H334">
            <v>327720</v>
          </cell>
          <cell r="I334">
            <v>0</v>
          </cell>
          <cell r="J334">
            <v>0</v>
          </cell>
        </row>
        <row r="336">
          <cell r="B336">
            <v>5969370.333333334</v>
          </cell>
          <cell r="D336" t="str">
            <v>Total Office Expenses</v>
          </cell>
          <cell r="E336">
            <v>2565232.59</v>
          </cell>
          <cell r="F336">
            <v>2893259.4235714283</v>
          </cell>
          <cell r="G336">
            <v>5458492.0135714281</v>
          </cell>
          <cell r="H336">
            <v>4610320</v>
          </cell>
          <cell r="I336">
            <v>-2468172.0135714281</v>
          </cell>
          <cell r="J336">
            <v>-0.45217104054284979</v>
          </cell>
        </row>
        <row r="338">
          <cell r="A338">
            <v>425000</v>
          </cell>
          <cell r="C338">
            <v>425000</v>
          </cell>
          <cell r="D338" t="str">
            <v>Vehicle Expenses</v>
          </cell>
        </row>
        <row r="339">
          <cell r="A339">
            <v>425010</v>
          </cell>
          <cell r="B339">
            <v>587400</v>
          </cell>
          <cell r="C339">
            <v>425010</v>
          </cell>
          <cell r="D339" t="str">
            <v>Fuel for vehicles</v>
          </cell>
          <cell r="E339">
            <v>152647.1</v>
          </cell>
          <cell r="F339">
            <v>161445.74285714288</v>
          </cell>
          <cell r="G339">
            <v>314092.84285714285</v>
          </cell>
          <cell r="H339">
            <v>611400</v>
          </cell>
          <cell r="I339">
            <v>297307.15714285715</v>
          </cell>
          <cell r="J339">
            <v>0.94655820374130506</v>
          </cell>
        </row>
        <row r="340">
          <cell r="A340">
            <v>425020</v>
          </cell>
          <cell r="B340">
            <v>0</v>
          </cell>
          <cell r="C340">
            <v>425020</v>
          </cell>
          <cell r="D340" t="str">
            <v>Service &amp; Repair</v>
          </cell>
          <cell r="E340">
            <v>0</v>
          </cell>
          <cell r="F340">
            <v>0</v>
          </cell>
          <cell r="G340">
            <v>0</v>
          </cell>
          <cell r="H340">
            <v>0</v>
          </cell>
          <cell r="I340">
            <v>-57478.371428571423</v>
          </cell>
          <cell r="J340">
            <v>-1</v>
          </cell>
        </row>
        <row r="341">
          <cell r="A341">
            <v>425050</v>
          </cell>
          <cell r="B341">
            <v>1814240</v>
          </cell>
          <cell r="C341">
            <v>425050</v>
          </cell>
          <cell r="D341" t="str">
            <v>Vehicles Leasing Costs</v>
          </cell>
          <cell r="E341">
            <v>482076</v>
          </cell>
          <cell r="F341">
            <v>434797.71428571426</v>
          </cell>
          <cell r="G341">
            <v>916873.71428571432</v>
          </cell>
          <cell r="H341">
            <v>1500000</v>
          </cell>
          <cell r="I341">
            <v>2640586.2857142854</v>
          </cell>
          <cell r="J341">
            <v>2.8799890809078548</v>
          </cell>
        </row>
        <row r="342">
          <cell r="A342">
            <v>425060</v>
          </cell>
          <cell r="B342">
            <v>0</v>
          </cell>
          <cell r="C342">
            <v>425060</v>
          </cell>
          <cell r="D342" t="str">
            <v>Vehicle Insurance</v>
          </cell>
          <cell r="E342">
            <v>0</v>
          </cell>
          <cell r="F342">
            <v>0</v>
          </cell>
          <cell r="G342">
            <v>0</v>
          </cell>
          <cell r="H342">
            <v>0</v>
          </cell>
          <cell r="I342">
            <v>0</v>
          </cell>
          <cell r="J342">
            <v>0</v>
          </cell>
        </row>
        <row r="343">
          <cell r="A343">
            <v>425070</v>
          </cell>
          <cell r="B343">
            <v>0</v>
          </cell>
          <cell r="C343">
            <v>425070</v>
          </cell>
          <cell r="D343" t="str">
            <v>Vehicle registeration fees</v>
          </cell>
          <cell r="E343">
            <v>0</v>
          </cell>
          <cell r="F343">
            <v>0</v>
          </cell>
          <cell r="G343">
            <v>0</v>
          </cell>
          <cell r="H343">
            <v>0</v>
          </cell>
          <cell r="I343">
            <v>0</v>
          </cell>
          <cell r="J343">
            <v>0</v>
          </cell>
        </row>
        <row r="345">
          <cell r="B345">
            <v>2401640</v>
          </cell>
          <cell r="D345" t="str">
            <v>Total Vehicle Expenses</v>
          </cell>
          <cell r="E345">
            <v>664526.69999999995</v>
          </cell>
          <cell r="F345">
            <v>623918.22857142857</v>
          </cell>
          <cell r="G345">
            <v>1288444.9285714286</v>
          </cell>
          <cell r="H345">
            <v>4168860</v>
          </cell>
          <cell r="I345">
            <v>2880415.0714285714</v>
          </cell>
          <cell r="J345">
            <v>2.2355748449584487</v>
          </cell>
        </row>
        <row r="347">
          <cell r="A347">
            <v>426000</v>
          </cell>
          <cell r="C347">
            <v>426000</v>
          </cell>
          <cell r="D347" t="str">
            <v>Professional Fees &amp; Expenses</v>
          </cell>
        </row>
        <row r="348">
          <cell r="A348">
            <v>426110</v>
          </cell>
          <cell r="B348">
            <v>50000</v>
          </cell>
          <cell r="C348">
            <v>426110</v>
          </cell>
          <cell r="D348" t="str">
            <v>Audit Fees</v>
          </cell>
          <cell r="E348">
            <v>0</v>
          </cell>
          <cell r="F348">
            <v>48214.28571428571</v>
          </cell>
          <cell r="G348">
            <v>48214.28571428571</v>
          </cell>
          <cell r="H348">
            <v>75000</v>
          </cell>
          <cell r="I348">
            <v>26785.71428571429</v>
          </cell>
          <cell r="J348">
            <v>0.55555555555555569</v>
          </cell>
        </row>
        <row r="349">
          <cell r="A349">
            <v>426120</v>
          </cell>
          <cell r="B349">
            <v>0</v>
          </cell>
          <cell r="C349">
            <v>426120</v>
          </cell>
          <cell r="D349" t="str">
            <v>Accounting Fees</v>
          </cell>
          <cell r="E349">
            <v>0</v>
          </cell>
          <cell r="F349">
            <v>0</v>
          </cell>
          <cell r="G349">
            <v>0</v>
          </cell>
          <cell r="H349">
            <v>0</v>
          </cell>
          <cell r="I349">
            <v>0</v>
          </cell>
          <cell r="J349">
            <v>0</v>
          </cell>
        </row>
        <row r="350">
          <cell r="A350">
            <v>426130</v>
          </cell>
          <cell r="B350">
            <v>200000</v>
          </cell>
          <cell r="C350">
            <v>426130</v>
          </cell>
          <cell r="D350" t="str">
            <v>Legal Fees- Local</v>
          </cell>
          <cell r="E350">
            <v>100059.1</v>
          </cell>
          <cell r="F350">
            <v>105490.59285714287</v>
          </cell>
          <cell r="G350">
            <v>205549.69285714289</v>
          </cell>
          <cell r="H350">
            <v>1000000</v>
          </cell>
          <cell r="I350">
            <v>794450.30714285711</v>
          </cell>
          <cell r="J350">
            <v>3.865003620778944</v>
          </cell>
        </row>
        <row r="351">
          <cell r="A351">
            <v>426140</v>
          </cell>
          <cell r="B351">
            <v>4876325</v>
          </cell>
          <cell r="C351">
            <v>426140</v>
          </cell>
          <cell r="D351" t="str">
            <v>Legal Fees- International</v>
          </cell>
          <cell r="E351">
            <v>1093632.8799999999</v>
          </cell>
          <cell r="F351">
            <v>1430145.4742857141</v>
          </cell>
          <cell r="G351">
            <v>2523778.3542857142</v>
          </cell>
          <cell r="H351">
            <v>4795000</v>
          </cell>
          <cell r="I351">
            <v>2271221.6457142858</v>
          </cell>
          <cell r="J351">
            <v>0.89992912486052778</v>
          </cell>
        </row>
        <row r="352">
          <cell r="A352">
            <v>426150</v>
          </cell>
          <cell r="B352">
            <v>200000</v>
          </cell>
          <cell r="C352">
            <v>426150</v>
          </cell>
          <cell r="D352" t="str">
            <v>Technical Advice- Local</v>
          </cell>
          <cell r="E352">
            <v>383755.32</v>
          </cell>
          <cell r="F352">
            <v>356344.2257142858</v>
          </cell>
          <cell r="G352">
            <v>740099.54571428581</v>
          </cell>
          <cell r="H352">
            <v>150000</v>
          </cell>
          <cell r="I352">
            <v>-590099.54571428581</v>
          </cell>
          <cell r="J352">
            <v>-0.79732456144770114</v>
          </cell>
        </row>
        <row r="353">
          <cell r="A353">
            <v>426160</v>
          </cell>
          <cell r="B353">
            <v>700000</v>
          </cell>
          <cell r="C353">
            <v>426160</v>
          </cell>
          <cell r="D353" t="str">
            <v>Technical Advice- International</v>
          </cell>
          <cell r="E353">
            <v>977713.25</v>
          </cell>
          <cell r="F353">
            <v>925153.66214285721</v>
          </cell>
          <cell r="G353">
            <v>1902866.9121428572</v>
          </cell>
          <cell r="H353">
            <v>2100000</v>
          </cell>
          <cell r="I353">
            <v>197133.08785714279</v>
          </cell>
          <cell r="J353">
            <v>0.10359793772184897</v>
          </cell>
        </row>
        <row r="354">
          <cell r="A354">
            <v>426170</v>
          </cell>
          <cell r="B354">
            <v>0</v>
          </cell>
          <cell r="C354">
            <v>426170</v>
          </cell>
          <cell r="D354" t="str">
            <v>Financial Advice- Local</v>
          </cell>
          <cell r="E354">
            <v>918250</v>
          </cell>
          <cell r="F354">
            <v>1246196.4285714284</v>
          </cell>
          <cell r="G354">
            <v>2164446.4285714282</v>
          </cell>
          <cell r="H354">
            <v>0</v>
          </cell>
          <cell r="I354">
            <v>-2164446.4285714282</v>
          </cell>
          <cell r="J354">
            <v>-1</v>
          </cell>
        </row>
        <row r="355">
          <cell r="A355">
            <v>426180</v>
          </cell>
          <cell r="B355">
            <v>10332900</v>
          </cell>
          <cell r="C355">
            <v>426180</v>
          </cell>
          <cell r="D355" t="str">
            <v>Financial Advice- International</v>
          </cell>
          <cell r="E355">
            <v>4216604</v>
          </cell>
          <cell r="F355">
            <v>3915418</v>
          </cell>
          <cell r="G355">
            <v>8132022</v>
          </cell>
          <cell r="H355">
            <v>6922500</v>
          </cell>
          <cell r="I355">
            <v>-1209522</v>
          </cell>
          <cell r="J355">
            <v>-0.14873570189554333</v>
          </cell>
        </row>
        <row r="356">
          <cell r="A356">
            <v>426190</v>
          </cell>
          <cell r="B356">
            <v>5500000</v>
          </cell>
          <cell r="C356">
            <v>426190</v>
          </cell>
          <cell r="D356" t="str">
            <v>Management Consultancy Fees &amp; RD</v>
          </cell>
          <cell r="E356">
            <v>6674526.4100000001</v>
          </cell>
          <cell r="F356">
            <v>462955.44642857148</v>
          </cell>
          <cell r="G356">
            <v>7137481.856428572</v>
          </cell>
          <cell r="H356">
            <v>0</v>
          </cell>
          <cell r="I356">
            <v>-7137481.856428572</v>
          </cell>
          <cell r="J356">
            <v>-1</v>
          </cell>
        </row>
        <row r="358">
          <cell r="B358">
            <v>21859225</v>
          </cell>
          <cell r="D358" t="str">
            <v>Total Professional Fees &amp; Expenses</v>
          </cell>
          <cell r="E358">
            <v>14364540.960000001</v>
          </cell>
          <cell r="F358">
            <v>8489918.1157142855</v>
          </cell>
          <cell r="G358">
            <v>22854459.075714286</v>
          </cell>
          <cell r="H358">
            <v>15042500</v>
          </cell>
          <cell r="I358">
            <v>-7811959.0757142855</v>
          </cell>
          <cell r="J358">
            <v>-0.34181334372579686</v>
          </cell>
        </row>
        <row r="360">
          <cell r="A360">
            <v>427000</v>
          </cell>
          <cell r="C360">
            <v>427000</v>
          </cell>
          <cell r="D360" t="str">
            <v>Insurance</v>
          </cell>
        </row>
        <row r="361">
          <cell r="A361">
            <v>427010</v>
          </cell>
          <cell r="B361">
            <v>0</v>
          </cell>
          <cell r="C361">
            <v>427010</v>
          </cell>
          <cell r="D361" t="str">
            <v>Works Services Insurance</v>
          </cell>
          <cell r="E361">
            <v>0</v>
          </cell>
          <cell r="F361">
            <v>0</v>
          </cell>
          <cell r="G361">
            <v>0</v>
          </cell>
          <cell r="H361">
            <v>0</v>
          </cell>
          <cell r="I361">
            <v>0</v>
          </cell>
          <cell r="J361">
            <v>0</v>
          </cell>
        </row>
        <row r="362">
          <cell r="A362">
            <v>427020</v>
          </cell>
          <cell r="B362">
            <v>0</v>
          </cell>
          <cell r="C362">
            <v>427020</v>
          </cell>
          <cell r="D362" t="str">
            <v>Fire &amp; Perils Insurance</v>
          </cell>
          <cell r="E362">
            <v>0</v>
          </cell>
          <cell r="F362">
            <v>0</v>
          </cell>
          <cell r="G362">
            <v>0</v>
          </cell>
          <cell r="H362">
            <v>0</v>
          </cell>
          <cell r="I362">
            <v>-430386.85714285716</v>
          </cell>
          <cell r="J362">
            <v>-1</v>
          </cell>
        </row>
        <row r="363">
          <cell r="A363">
            <v>427025</v>
          </cell>
          <cell r="B363">
            <v>660000</v>
          </cell>
          <cell r="C363">
            <v>427025</v>
          </cell>
          <cell r="D363" t="str">
            <v>Medical Insurance</v>
          </cell>
          <cell r="E363">
            <v>0</v>
          </cell>
          <cell r="F363">
            <v>430558.28571428574</v>
          </cell>
          <cell r="G363">
            <v>430558.28571428574</v>
          </cell>
          <cell r="H363">
            <v>1423800</v>
          </cell>
          <cell r="I363">
            <v>1423628.5714285714</v>
          </cell>
          <cell r="J363">
            <v>8304.5</v>
          </cell>
        </row>
        <row r="364">
          <cell r="A364">
            <v>427030</v>
          </cell>
          <cell r="B364">
            <v>0</v>
          </cell>
          <cell r="C364">
            <v>427030</v>
          </cell>
          <cell r="D364" t="str">
            <v>Other Insurance</v>
          </cell>
          <cell r="E364">
            <v>0</v>
          </cell>
          <cell r="F364">
            <v>0</v>
          </cell>
          <cell r="G364">
            <v>0</v>
          </cell>
          <cell r="H364">
            <v>0</v>
          </cell>
          <cell r="I364">
            <v>0</v>
          </cell>
          <cell r="J364">
            <v>0</v>
          </cell>
        </row>
        <row r="366">
          <cell r="B366">
            <v>660000</v>
          </cell>
          <cell r="D366" t="str">
            <v>Total Insurance Expenses</v>
          </cell>
          <cell r="E366">
            <v>0</v>
          </cell>
          <cell r="F366">
            <v>430558.28571428574</v>
          </cell>
          <cell r="G366">
            <v>430558.28571428574</v>
          </cell>
          <cell r="H366">
            <v>1423800</v>
          </cell>
          <cell r="I366">
            <v>993241.7142857142</v>
          </cell>
          <cell r="J366">
            <v>2.306869353676356</v>
          </cell>
        </row>
        <row r="368">
          <cell r="A368">
            <v>428000</v>
          </cell>
          <cell r="C368">
            <v>428000</v>
          </cell>
          <cell r="D368" t="str">
            <v>General Overhead Expenses</v>
          </cell>
        </row>
        <row r="369">
          <cell r="A369">
            <v>428060</v>
          </cell>
          <cell r="B369">
            <v>0</v>
          </cell>
          <cell r="C369">
            <v>428060</v>
          </cell>
          <cell r="D369" t="str">
            <v>Amortization - Intangible assets</v>
          </cell>
          <cell r="E369">
            <v>0</v>
          </cell>
          <cell r="F369">
            <v>0</v>
          </cell>
          <cell r="G369">
            <v>0</v>
          </cell>
          <cell r="H369">
            <v>0</v>
          </cell>
          <cell r="I369">
            <v>0</v>
          </cell>
          <cell r="J369">
            <v>0</v>
          </cell>
        </row>
        <row r="370">
          <cell r="A370">
            <v>428070</v>
          </cell>
          <cell r="B370">
            <v>0</v>
          </cell>
          <cell r="C370">
            <v>428070</v>
          </cell>
          <cell r="D370" t="str">
            <v>Maintenance of Fire Systems</v>
          </cell>
          <cell r="E370">
            <v>0</v>
          </cell>
          <cell r="F370">
            <v>0</v>
          </cell>
          <cell r="G370">
            <v>0</v>
          </cell>
          <cell r="H370">
            <v>0</v>
          </cell>
          <cell r="I370">
            <v>0</v>
          </cell>
          <cell r="J370">
            <v>0</v>
          </cell>
        </row>
        <row r="371">
          <cell r="A371">
            <v>428080</v>
          </cell>
          <cell r="B371">
            <v>0</v>
          </cell>
          <cell r="C371">
            <v>428080</v>
          </cell>
          <cell r="D371" t="str">
            <v>Maintenance of Site Security Systems</v>
          </cell>
          <cell r="E371">
            <v>558557</v>
          </cell>
          <cell r="F371">
            <v>518860.21428571426</v>
          </cell>
          <cell r="G371">
            <v>1077417.2142857143</v>
          </cell>
          <cell r="H371">
            <v>0</v>
          </cell>
          <cell r="I371">
            <v>-1077417.2142857143</v>
          </cell>
          <cell r="J371">
            <v>-1</v>
          </cell>
        </row>
        <row r="372">
          <cell r="A372">
            <v>428081</v>
          </cell>
          <cell r="B372">
            <v>0</v>
          </cell>
          <cell r="C372">
            <v>428081</v>
          </cell>
          <cell r="D372" t="str">
            <v>Tanker Hire Cost</v>
          </cell>
          <cell r="E372">
            <v>0</v>
          </cell>
          <cell r="F372">
            <v>0</v>
          </cell>
          <cell r="G372">
            <v>0</v>
          </cell>
          <cell r="H372">
            <v>0</v>
          </cell>
          <cell r="I372">
            <v>0</v>
          </cell>
          <cell r="J372">
            <v>0</v>
          </cell>
        </row>
        <row r="373">
          <cell r="A373">
            <v>428090</v>
          </cell>
          <cell r="B373">
            <v>500000</v>
          </cell>
          <cell r="C373">
            <v>428090</v>
          </cell>
          <cell r="D373" t="str">
            <v>Advertising Costs &amp; Sponsorship</v>
          </cell>
          <cell r="E373">
            <v>588851.91</v>
          </cell>
          <cell r="F373">
            <v>576599.57357142854</v>
          </cell>
          <cell r="G373">
            <v>1165451.4835714286</v>
          </cell>
          <cell r="H373">
            <v>554648</v>
          </cell>
          <cell r="I373">
            <v>-610803.48357142857</v>
          </cell>
          <cell r="J373">
            <v>-0.52409172941259841</v>
          </cell>
        </row>
        <row r="374">
          <cell r="A374">
            <v>428095</v>
          </cell>
          <cell r="B374">
            <v>0</v>
          </cell>
          <cell r="C374">
            <v>428095</v>
          </cell>
          <cell r="D374" t="str">
            <v>License  Fee</v>
          </cell>
          <cell r="E374">
            <v>0</v>
          </cell>
          <cell r="F374">
            <v>0</v>
          </cell>
          <cell r="G374">
            <v>0</v>
          </cell>
          <cell r="H374">
            <v>0</v>
          </cell>
          <cell r="I374">
            <v>0</v>
          </cell>
          <cell r="J374">
            <v>0</v>
          </cell>
        </row>
        <row r="375">
          <cell r="A375">
            <v>428100</v>
          </cell>
          <cell r="B375">
            <v>125000</v>
          </cell>
          <cell r="C375">
            <v>428100</v>
          </cell>
          <cell r="D375" t="str">
            <v>Hospitality</v>
          </cell>
          <cell r="E375">
            <v>203525.6</v>
          </cell>
          <cell r="F375">
            <v>205929.63571428569</v>
          </cell>
          <cell r="G375">
            <v>409455.23571428569</v>
          </cell>
          <cell r="H375">
            <v>472400</v>
          </cell>
          <cell r="I375">
            <v>62944.764285714307</v>
          </cell>
          <cell r="J375">
            <v>0.15372807280363271</v>
          </cell>
        </row>
        <row r="376">
          <cell r="A376">
            <v>428110</v>
          </cell>
          <cell r="B376">
            <v>0</v>
          </cell>
          <cell r="C376">
            <v>428110</v>
          </cell>
          <cell r="D376" t="str">
            <v>Doubtful Debts Provision Expense</v>
          </cell>
          <cell r="E376">
            <v>0</v>
          </cell>
          <cell r="F376">
            <v>0</v>
          </cell>
          <cell r="G376">
            <v>0</v>
          </cell>
          <cell r="H376">
            <v>0</v>
          </cell>
          <cell r="I376">
            <v>0</v>
          </cell>
          <cell r="J376">
            <v>0</v>
          </cell>
        </row>
        <row r="377">
          <cell r="A377">
            <v>428120</v>
          </cell>
          <cell r="B377">
            <v>0</v>
          </cell>
          <cell r="C377">
            <v>428120</v>
          </cell>
          <cell r="D377" t="str">
            <v>Write down of Stocks</v>
          </cell>
          <cell r="E377">
            <v>0</v>
          </cell>
          <cell r="F377">
            <v>0</v>
          </cell>
          <cell r="G377">
            <v>0</v>
          </cell>
          <cell r="H377">
            <v>0</v>
          </cell>
          <cell r="I377">
            <v>0</v>
          </cell>
          <cell r="J377">
            <v>0</v>
          </cell>
        </row>
        <row r="378">
          <cell r="A378">
            <v>428130</v>
          </cell>
          <cell r="B378">
            <v>0</v>
          </cell>
          <cell r="C378">
            <v>428130</v>
          </cell>
          <cell r="D378" t="str">
            <v>Provision for Capital Spares</v>
          </cell>
          <cell r="E378">
            <v>0</v>
          </cell>
          <cell r="F378">
            <v>0</v>
          </cell>
          <cell r="G378">
            <v>0</v>
          </cell>
          <cell r="H378">
            <v>0</v>
          </cell>
          <cell r="I378">
            <v>0</v>
          </cell>
          <cell r="J378">
            <v>0</v>
          </cell>
        </row>
        <row r="379">
          <cell r="A379">
            <v>428140</v>
          </cell>
          <cell r="B379">
            <v>0</v>
          </cell>
          <cell r="C379">
            <v>428140</v>
          </cell>
          <cell r="D379" t="str">
            <v>Profit/(Loss) on Foreign Exchange</v>
          </cell>
          <cell r="E379">
            <v>-5516.48</v>
          </cell>
          <cell r="F379">
            <v>14407.901428571429</v>
          </cell>
          <cell r="G379">
            <v>8891.4214285714297</v>
          </cell>
          <cell r="H379">
            <v>0</v>
          </cell>
          <cell r="I379">
            <v>-8891.4214285714297</v>
          </cell>
          <cell r="J379">
            <v>-1</v>
          </cell>
        </row>
        <row r="380">
          <cell r="A380">
            <v>428150</v>
          </cell>
          <cell r="B380">
            <v>0</v>
          </cell>
          <cell r="C380">
            <v>428150</v>
          </cell>
          <cell r="D380" t="str">
            <v>Profit/(Loss) on Sale of Fixed Assets</v>
          </cell>
          <cell r="E380">
            <v>0</v>
          </cell>
          <cell r="F380">
            <v>0</v>
          </cell>
          <cell r="G380">
            <v>0</v>
          </cell>
          <cell r="H380">
            <v>0</v>
          </cell>
          <cell r="I380">
            <v>0</v>
          </cell>
          <cell r="J380">
            <v>0</v>
          </cell>
        </row>
        <row r="381">
          <cell r="A381">
            <v>428160</v>
          </cell>
          <cell r="B381">
            <v>0</v>
          </cell>
          <cell r="C381">
            <v>428160</v>
          </cell>
          <cell r="D381" t="str">
            <v>Unrealized P&amp;L on foreign currency revaluation</v>
          </cell>
          <cell r="E381">
            <v>0</v>
          </cell>
          <cell r="F381">
            <v>0</v>
          </cell>
          <cell r="G381">
            <v>0</v>
          </cell>
          <cell r="H381">
            <v>0</v>
          </cell>
          <cell r="I381">
            <v>0</v>
          </cell>
          <cell r="J381">
            <v>0</v>
          </cell>
        </row>
        <row r="382">
          <cell r="A382">
            <v>428170</v>
          </cell>
          <cell r="B382">
            <v>10000</v>
          </cell>
          <cell r="C382">
            <v>428170</v>
          </cell>
          <cell r="D382" t="str">
            <v>Miscellaneous Expenses</v>
          </cell>
          <cell r="E382">
            <v>11070.75</v>
          </cell>
          <cell r="F382">
            <v>14606.234999999999</v>
          </cell>
          <cell r="G382">
            <v>25676.985000000001</v>
          </cell>
          <cell r="H382">
            <v>45000</v>
          </cell>
          <cell r="I382">
            <v>19323.014999999999</v>
          </cell>
          <cell r="J382">
            <v>0.75254220851864029</v>
          </cell>
        </row>
        <row r="383">
          <cell r="A383">
            <v>428180</v>
          </cell>
          <cell r="B383">
            <v>0</v>
          </cell>
          <cell r="C383">
            <v>428180</v>
          </cell>
          <cell r="D383" t="str">
            <v>Discount Taken</v>
          </cell>
          <cell r="E383">
            <v>0</v>
          </cell>
          <cell r="F383">
            <v>0</v>
          </cell>
          <cell r="G383">
            <v>0</v>
          </cell>
          <cell r="H383">
            <v>0</v>
          </cell>
          <cell r="I383">
            <v>0</v>
          </cell>
          <cell r="J383">
            <v>0</v>
          </cell>
        </row>
        <row r="384">
          <cell r="A384">
            <v>428190</v>
          </cell>
          <cell r="B384">
            <v>0</v>
          </cell>
          <cell r="C384">
            <v>428190</v>
          </cell>
          <cell r="D384" t="str">
            <v>Software support Expenses</v>
          </cell>
          <cell r="E384">
            <v>823000</v>
          </cell>
          <cell r="F384">
            <v>764430.28571428568</v>
          </cell>
          <cell r="G384">
            <v>1587430.2857142857</v>
          </cell>
          <cell r="H384">
            <v>1620000</v>
          </cell>
          <cell r="I384">
            <v>32569.714285714319</v>
          </cell>
          <cell r="J384">
            <v>2.0517256460846175E-2</v>
          </cell>
        </row>
        <row r="385">
          <cell r="A385">
            <v>428200</v>
          </cell>
          <cell r="B385">
            <v>20000</v>
          </cell>
          <cell r="C385">
            <v>428200</v>
          </cell>
          <cell r="D385" t="str">
            <v>Bank charges</v>
          </cell>
          <cell r="E385">
            <v>35</v>
          </cell>
          <cell r="F385">
            <v>32.5</v>
          </cell>
          <cell r="G385">
            <v>67.5</v>
          </cell>
          <cell r="H385">
            <v>5000</v>
          </cell>
          <cell r="I385">
            <v>4932.5</v>
          </cell>
          <cell r="J385">
            <v>73.074074074074076</v>
          </cell>
        </row>
        <row r="386">
          <cell r="A386">
            <v>428210</v>
          </cell>
          <cell r="B386">
            <v>0</v>
          </cell>
          <cell r="C386">
            <v>428210</v>
          </cell>
          <cell r="D386" t="str">
            <v>Bank errors</v>
          </cell>
          <cell r="E386">
            <v>0</v>
          </cell>
          <cell r="F386">
            <v>0</v>
          </cell>
          <cell r="G386">
            <v>0</v>
          </cell>
          <cell r="H386">
            <v>0</v>
          </cell>
          <cell r="I386">
            <v>0</v>
          </cell>
          <cell r="J386">
            <v>0</v>
          </cell>
        </row>
        <row r="387">
          <cell r="A387">
            <v>428220</v>
          </cell>
          <cell r="B387">
            <v>400000</v>
          </cell>
          <cell r="C387">
            <v>428220</v>
          </cell>
          <cell r="D387" t="str">
            <v xml:space="preserve">Conference Fees </v>
          </cell>
          <cell r="E387">
            <v>0</v>
          </cell>
          <cell r="F387">
            <v>0</v>
          </cell>
          <cell r="G387">
            <v>0</v>
          </cell>
          <cell r="H387">
            <v>400000</v>
          </cell>
          <cell r="I387">
            <v>400000</v>
          </cell>
          <cell r="J387">
            <v>1</v>
          </cell>
        </row>
        <row r="389">
          <cell r="B389">
            <v>1055000</v>
          </cell>
          <cell r="D389" t="str">
            <v>Total of General Overhead Expenses</v>
          </cell>
          <cell r="E389">
            <v>2179523.7799999998</v>
          </cell>
          <cell r="F389">
            <v>2094866.3457142857</v>
          </cell>
          <cell r="G389">
            <v>4274390.1257142853</v>
          </cell>
          <cell r="H389">
            <v>3097048</v>
          </cell>
          <cell r="I389">
            <v>-1177342.1257142858</v>
          </cell>
          <cell r="J389">
            <v>-0.27544096142079272</v>
          </cell>
        </row>
        <row r="391">
          <cell r="A391">
            <v>429000</v>
          </cell>
          <cell r="C391">
            <v>429000</v>
          </cell>
          <cell r="D391" t="str">
            <v>Interest</v>
          </cell>
        </row>
        <row r="392">
          <cell r="A392">
            <v>429010</v>
          </cell>
          <cell r="B392">
            <v>0</v>
          </cell>
          <cell r="C392">
            <v>429010</v>
          </cell>
          <cell r="D392" t="str">
            <v>Interest Paid and Payable</v>
          </cell>
          <cell r="E392">
            <v>0</v>
          </cell>
          <cell r="F392">
            <v>0</v>
          </cell>
          <cell r="G392">
            <v>0</v>
          </cell>
          <cell r="H392">
            <v>0</v>
          </cell>
          <cell r="I392">
            <v>0</v>
          </cell>
          <cell r="J392">
            <v>0</v>
          </cell>
        </row>
        <row r="394">
          <cell r="B394">
            <v>0</v>
          </cell>
          <cell r="D394" t="str">
            <v>Total of Interest Expenses</v>
          </cell>
          <cell r="E394">
            <v>0</v>
          </cell>
          <cell r="F394">
            <v>0</v>
          </cell>
          <cell r="G394">
            <v>0</v>
          </cell>
          <cell r="H394">
            <v>0</v>
          </cell>
          <cell r="I394">
            <v>0</v>
          </cell>
          <cell r="J394">
            <v>0</v>
          </cell>
        </row>
        <row r="396">
          <cell r="A396">
            <v>430000</v>
          </cell>
          <cell r="C396">
            <v>430000</v>
          </cell>
          <cell r="D396" t="str">
            <v>Research &amp; Development</v>
          </cell>
        </row>
        <row r="397">
          <cell r="A397">
            <v>430010</v>
          </cell>
          <cell r="B397">
            <v>0</v>
          </cell>
          <cell r="C397">
            <v>430010</v>
          </cell>
          <cell r="D397" t="str">
            <v>Research &amp; Development Expenses</v>
          </cell>
          <cell r="E397">
            <v>0</v>
          </cell>
          <cell r="F397">
            <v>0</v>
          </cell>
          <cell r="G397">
            <v>28991</v>
          </cell>
          <cell r="H397">
            <v>0</v>
          </cell>
          <cell r="I397">
            <v>1009</v>
          </cell>
          <cell r="J397">
            <v>3.4803904660066914E-2</v>
          </cell>
        </row>
        <row r="398">
          <cell r="A398">
            <v>430020</v>
          </cell>
          <cell r="B398">
            <v>0</v>
          </cell>
          <cell r="C398">
            <v>430020</v>
          </cell>
          <cell r="D398" t="str">
            <v>Amortisation of capitalised R &amp; D</v>
          </cell>
          <cell r="E398">
            <v>0</v>
          </cell>
          <cell r="F398">
            <v>0</v>
          </cell>
          <cell r="G398">
            <v>0</v>
          </cell>
          <cell r="H398">
            <v>0</v>
          </cell>
          <cell r="I398">
            <v>0</v>
          </cell>
          <cell r="J398">
            <v>0</v>
          </cell>
        </row>
        <row r="400">
          <cell r="B400">
            <v>0</v>
          </cell>
          <cell r="D400" t="str">
            <v>Total of Research &amp; Development</v>
          </cell>
          <cell r="E400">
            <v>28991</v>
          </cell>
          <cell r="F400">
            <v>0</v>
          </cell>
          <cell r="G400">
            <v>28991</v>
          </cell>
          <cell r="H400">
            <v>30000</v>
          </cell>
          <cell r="I400">
            <v>1009</v>
          </cell>
          <cell r="J400">
            <v>3.4803904660066914E-2</v>
          </cell>
        </row>
        <row r="402">
          <cell r="B402">
            <v>120055685.79714155</v>
          </cell>
          <cell r="D402" t="str">
            <v>Total Operating Expenses</v>
          </cell>
          <cell r="E402">
            <v>63019129.165000007</v>
          </cell>
          <cell r="F402">
            <v>54041995.41452381</v>
          </cell>
          <cell r="G402">
            <v>117061124.5795238</v>
          </cell>
          <cell r="H402">
            <v>133824515.68797299</v>
          </cell>
          <cell r="I402">
            <v>15143391.108448975</v>
          </cell>
          <cell r="J402">
            <v>0.12936310976716722</v>
          </cell>
          <cell r="K402">
            <v>45141202.032493353</v>
          </cell>
        </row>
        <row r="403">
          <cell r="B403" t="str">
            <v>Capital Expenditure</v>
          </cell>
        </row>
        <row r="404">
          <cell r="B404" t="str">
            <v>Fixed Assets</v>
          </cell>
        </row>
        <row r="405">
          <cell r="B405" t="str">
            <v>Plants and Generators Equipment (General Ledger Code) 111801</v>
          </cell>
        </row>
        <row r="406">
          <cell r="B406" t="str">
            <v>100  boilers at plants</v>
          </cell>
        </row>
        <row r="407">
          <cell r="B407" t="str">
            <v xml:space="preserve">      1010  high pressure boilers  ( 91 &amp; above bars )</v>
          </cell>
        </row>
        <row r="408">
          <cell r="A408">
            <v>10101</v>
          </cell>
          <cell r="B408">
            <v>0</v>
          </cell>
          <cell r="C408">
            <v>10101</v>
          </cell>
          <cell r="D408" t="str">
            <v xml:space="preserve">high pressure boiler Main drum </v>
          </cell>
          <cell r="E408">
            <v>0</v>
          </cell>
          <cell r="F408">
            <v>0</v>
          </cell>
          <cell r="G408">
            <v>0</v>
          </cell>
          <cell r="H408">
            <v>0</v>
          </cell>
          <cell r="I408">
            <v>0</v>
          </cell>
          <cell r="J408">
            <v>0</v>
          </cell>
        </row>
        <row r="409">
          <cell r="A409">
            <v>10102</v>
          </cell>
          <cell r="B409">
            <v>0</v>
          </cell>
          <cell r="C409">
            <v>10102</v>
          </cell>
          <cell r="D409" t="str">
            <v>high pressure boiler tubes</v>
          </cell>
          <cell r="E409">
            <v>0</v>
          </cell>
          <cell r="F409">
            <v>0</v>
          </cell>
          <cell r="G409">
            <v>0</v>
          </cell>
          <cell r="H409">
            <v>0</v>
          </cell>
          <cell r="I409">
            <v>0</v>
          </cell>
          <cell r="J409">
            <v>0</v>
          </cell>
        </row>
        <row r="410">
          <cell r="A410">
            <v>10103</v>
          </cell>
          <cell r="B410">
            <v>0</v>
          </cell>
          <cell r="C410">
            <v>10103</v>
          </cell>
          <cell r="D410" t="str">
            <v>high pressure boiler Burners</v>
          </cell>
          <cell r="E410">
            <v>0</v>
          </cell>
          <cell r="F410">
            <v>0</v>
          </cell>
          <cell r="G410">
            <v>0</v>
          </cell>
          <cell r="H410">
            <v>0</v>
          </cell>
          <cell r="I410">
            <v>0</v>
          </cell>
          <cell r="J410">
            <v>0</v>
          </cell>
        </row>
        <row r="411">
          <cell r="A411">
            <v>10104</v>
          </cell>
          <cell r="B411">
            <v>0</v>
          </cell>
          <cell r="C411">
            <v>10104</v>
          </cell>
          <cell r="D411" t="str">
            <v>high pressure boiler civil works</v>
          </cell>
          <cell r="E411">
            <v>0</v>
          </cell>
          <cell r="F411">
            <v>0</v>
          </cell>
          <cell r="G411">
            <v>0</v>
          </cell>
          <cell r="H411">
            <v>0</v>
          </cell>
          <cell r="I411">
            <v>0</v>
          </cell>
          <cell r="J411">
            <v>0</v>
          </cell>
        </row>
        <row r="412">
          <cell r="A412">
            <v>10105</v>
          </cell>
          <cell r="B412">
            <v>0</v>
          </cell>
          <cell r="C412">
            <v>10105</v>
          </cell>
          <cell r="D412" t="str">
            <v>high pressure boiler auxiliary</v>
          </cell>
          <cell r="E412">
            <v>0</v>
          </cell>
          <cell r="F412">
            <v>0</v>
          </cell>
          <cell r="G412">
            <v>0</v>
          </cell>
          <cell r="H412">
            <v>0</v>
          </cell>
          <cell r="I412">
            <v>0</v>
          </cell>
          <cell r="J412">
            <v>0</v>
          </cell>
        </row>
        <row r="413">
          <cell r="B413">
            <v>0</v>
          </cell>
          <cell r="D413" t="str">
            <v>Total of High Pressure Boilers</v>
          </cell>
          <cell r="E413">
            <v>0</v>
          </cell>
          <cell r="F413">
            <v>0</v>
          </cell>
          <cell r="G413">
            <v>0</v>
          </cell>
          <cell r="H413">
            <v>0</v>
          </cell>
          <cell r="I413">
            <v>0</v>
          </cell>
          <cell r="J413">
            <v>0</v>
          </cell>
        </row>
        <row r="414">
          <cell r="B414" t="str">
            <v xml:space="preserve">      1020  medium pressure boilers ( 51 to 90 bars )</v>
          </cell>
        </row>
        <row r="415">
          <cell r="A415">
            <v>10201</v>
          </cell>
          <cell r="B415">
            <v>0</v>
          </cell>
          <cell r="C415">
            <v>10201</v>
          </cell>
          <cell r="D415" t="str">
            <v xml:space="preserve">medium pressure boiler Main drum </v>
          </cell>
          <cell r="E415">
            <v>0</v>
          </cell>
          <cell r="F415">
            <v>0</v>
          </cell>
          <cell r="G415">
            <v>0</v>
          </cell>
          <cell r="H415">
            <v>0</v>
          </cell>
          <cell r="I415">
            <v>0</v>
          </cell>
          <cell r="J415">
            <v>0</v>
          </cell>
        </row>
        <row r="416">
          <cell r="A416">
            <v>10202</v>
          </cell>
          <cell r="B416">
            <v>0</v>
          </cell>
          <cell r="C416">
            <v>10202</v>
          </cell>
          <cell r="D416" t="str">
            <v>medium pressure boiler tubes</v>
          </cell>
          <cell r="E416">
            <v>0</v>
          </cell>
          <cell r="F416">
            <v>0</v>
          </cell>
          <cell r="G416">
            <v>0</v>
          </cell>
          <cell r="H416">
            <v>0</v>
          </cell>
          <cell r="I416">
            <v>0</v>
          </cell>
          <cell r="J416">
            <v>0</v>
          </cell>
        </row>
        <row r="417">
          <cell r="A417">
            <v>10203</v>
          </cell>
          <cell r="B417">
            <v>0</v>
          </cell>
          <cell r="C417">
            <v>10203</v>
          </cell>
          <cell r="D417" t="str">
            <v>medium pressure boiler Burners</v>
          </cell>
          <cell r="E417">
            <v>0</v>
          </cell>
          <cell r="F417">
            <v>0</v>
          </cell>
          <cell r="G417">
            <v>0</v>
          </cell>
          <cell r="H417">
            <v>0</v>
          </cell>
          <cell r="I417">
            <v>0</v>
          </cell>
          <cell r="J417">
            <v>0</v>
          </cell>
        </row>
        <row r="418">
          <cell r="A418">
            <v>10204</v>
          </cell>
          <cell r="B418">
            <v>0</v>
          </cell>
          <cell r="C418">
            <v>10204</v>
          </cell>
          <cell r="D418" t="str">
            <v>medium pressure boiler civil works</v>
          </cell>
          <cell r="E418">
            <v>0</v>
          </cell>
          <cell r="F418">
            <v>0</v>
          </cell>
          <cell r="G418">
            <v>0</v>
          </cell>
          <cell r="H418">
            <v>0</v>
          </cell>
          <cell r="I418">
            <v>0</v>
          </cell>
          <cell r="J418">
            <v>0</v>
          </cell>
        </row>
        <row r="419">
          <cell r="A419">
            <v>10205</v>
          </cell>
          <cell r="B419">
            <v>0</v>
          </cell>
          <cell r="C419">
            <v>10205</v>
          </cell>
          <cell r="D419" t="str">
            <v>medium pressure boiler auxiliary</v>
          </cell>
          <cell r="E419">
            <v>0</v>
          </cell>
          <cell r="F419">
            <v>0</v>
          </cell>
          <cell r="G419">
            <v>0</v>
          </cell>
          <cell r="H419">
            <v>0</v>
          </cell>
          <cell r="I419">
            <v>0</v>
          </cell>
          <cell r="J419">
            <v>0</v>
          </cell>
        </row>
        <row r="420">
          <cell r="B420">
            <v>0</v>
          </cell>
          <cell r="D420" t="str">
            <v>Total of Medium Pressure Boilers</v>
          </cell>
          <cell r="E420">
            <v>0</v>
          </cell>
          <cell r="F420">
            <v>0</v>
          </cell>
          <cell r="G420">
            <v>0</v>
          </cell>
          <cell r="H420">
            <v>0</v>
          </cell>
          <cell r="I420">
            <v>0</v>
          </cell>
          <cell r="J420">
            <v>0</v>
          </cell>
        </row>
        <row r="421">
          <cell r="B421" t="str">
            <v xml:space="preserve">      1030  low pressure boilers ( 0 to 50 bars )</v>
          </cell>
        </row>
        <row r="422">
          <cell r="A422">
            <v>10301</v>
          </cell>
          <cell r="B422">
            <v>0</v>
          </cell>
          <cell r="C422">
            <v>10301</v>
          </cell>
          <cell r="D422" t="str">
            <v xml:space="preserve">Main drum </v>
          </cell>
          <cell r="E422">
            <v>0</v>
          </cell>
          <cell r="F422">
            <v>0</v>
          </cell>
          <cell r="G422">
            <v>0</v>
          </cell>
          <cell r="H422">
            <v>0</v>
          </cell>
          <cell r="I422">
            <v>0</v>
          </cell>
          <cell r="J422">
            <v>0</v>
          </cell>
        </row>
        <row r="423">
          <cell r="A423">
            <v>10302</v>
          </cell>
          <cell r="B423">
            <v>0</v>
          </cell>
          <cell r="C423">
            <v>10302</v>
          </cell>
          <cell r="D423" t="str">
            <v>boiler tubes</v>
          </cell>
          <cell r="E423">
            <v>0</v>
          </cell>
          <cell r="F423">
            <v>0</v>
          </cell>
          <cell r="G423">
            <v>0</v>
          </cell>
          <cell r="H423">
            <v>0</v>
          </cell>
          <cell r="I423">
            <v>0</v>
          </cell>
          <cell r="J423">
            <v>0</v>
          </cell>
        </row>
        <row r="424">
          <cell r="A424">
            <v>10303</v>
          </cell>
          <cell r="B424">
            <v>0</v>
          </cell>
          <cell r="C424">
            <v>10303</v>
          </cell>
          <cell r="D424" t="str">
            <v>Burners</v>
          </cell>
          <cell r="E424">
            <v>0</v>
          </cell>
          <cell r="F424">
            <v>0</v>
          </cell>
          <cell r="G424">
            <v>0</v>
          </cell>
          <cell r="H424">
            <v>0</v>
          </cell>
          <cell r="I424">
            <v>0</v>
          </cell>
          <cell r="J424">
            <v>0</v>
          </cell>
        </row>
        <row r="425">
          <cell r="A425">
            <v>10304</v>
          </cell>
          <cell r="B425">
            <v>0</v>
          </cell>
          <cell r="C425">
            <v>10304</v>
          </cell>
          <cell r="D425" t="str">
            <v>boiler civil work</v>
          </cell>
          <cell r="E425">
            <v>0</v>
          </cell>
          <cell r="F425">
            <v>0</v>
          </cell>
          <cell r="G425">
            <v>0</v>
          </cell>
          <cell r="H425">
            <v>0</v>
          </cell>
          <cell r="I425">
            <v>0</v>
          </cell>
          <cell r="J425">
            <v>0</v>
          </cell>
        </row>
        <row r="426">
          <cell r="A426">
            <v>10305</v>
          </cell>
          <cell r="B426">
            <v>0</v>
          </cell>
          <cell r="C426">
            <v>10305</v>
          </cell>
          <cell r="D426" t="str">
            <v>low pressure boiler auxiliary</v>
          </cell>
          <cell r="E426">
            <v>0</v>
          </cell>
          <cell r="F426">
            <v>0</v>
          </cell>
          <cell r="G426">
            <v>0</v>
          </cell>
          <cell r="H426">
            <v>0</v>
          </cell>
          <cell r="I426">
            <v>0</v>
          </cell>
          <cell r="J426">
            <v>0</v>
          </cell>
        </row>
        <row r="427">
          <cell r="B427">
            <v>0</v>
          </cell>
          <cell r="D427" t="str">
            <v>Total for low pressure boilers</v>
          </cell>
          <cell r="E427">
            <v>0</v>
          </cell>
          <cell r="F427">
            <v>0</v>
          </cell>
          <cell r="G427">
            <v>0</v>
          </cell>
          <cell r="H427">
            <v>0</v>
          </cell>
          <cell r="I427">
            <v>0</v>
          </cell>
          <cell r="J427">
            <v>0</v>
          </cell>
        </row>
        <row r="428">
          <cell r="B428" t="str">
            <v xml:space="preserve">      1040  heat exchanger boilers</v>
          </cell>
        </row>
        <row r="429">
          <cell r="A429">
            <v>10401</v>
          </cell>
          <cell r="B429">
            <v>0</v>
          </cell>
          <cell r="C429">
            <v>10401</v>
          </cell>
          <cell r="D429" t="str">
            <v>shell side for heat exchanger</v>
          </cell>
          <cell r="E429">
            <v>0</v>
          </cell>
          <cell r="F429">
            <v>0</v>
          </cell>
          <cell r="G429">
            <v>0</v>
          </cell>
          <cell r="H429">
            <v>0</v>
          </cell>
          <cell r="I429">
            <v>0</v>
          </cell>
          <cell r="J429">
            <v>0</v>
          </cell>
        </row>
        <row r="430">
          <cell r="A430">
            <v>10402</v>
          </cell>
          <cell r="B430">
            <v>0</v>
          </cell>
          <cell r="C430">
            <v>10402</v>
          </cell>
          <cell r="D430" t="str">
            <v>tube side for heate exchanger</v>
          </cell>
          <cell r="E430">
            <v>0</v>
          </cell>
          <cell r="F430">
            <v>0</v>
          </cell>
          <cell r="G430">
            <v>0</v>
          </cell>
          <cell r="H430">
            <v>0</v>
          </cell>
          <cell r="I430">
            <v>0</v>
          </cell>
          <cell r="J430">
            <v>0</v>
          </cell>
        </row>
        <row r="431">
          <cell r="A431">
            <v>10403</v>
          </cell>
          <cell r="B431">
            <v>0</v>
          </cell>
          <cell r="C431">
            <v>10403</v>
          </cell>
          <cell r="D431" t="str">
            <v xml:space="preserve">heat exchanger civil work </v>
          </cell>
          <cell r="E431">
            <v>0</v>
          </cell>
          <cell r="F431">
            <v>0</v>
          </cell>
          <cell r="G431">
            <v>0</v>
          </cell>
          <cell r="H431">
            <v>0</v>
          </cell>
          <cell r="I431">
            <v>0</v>
          </cell>
          <cell r="J431">
            <v>0</v>
          </cell>
        </row>
        <row r="432">
          <cell r="A432">
            <v>10404</v>
          </cell>
          <cell r="B432">
            <v>0</v>
          </cell>
          <cell r="C432">
            <v>10404</v>
          </cell>
          <cell r="D432" t="str">
            <v>heat excahnger auxiliary</v>
          </cell>
          <cell r="E432">
            <v>0</v>
          </cell>
          <cell r="F432">
            <v>0</v>
          </cell>
          <cell r="G432">
            <v>0</v>
          </cell>
          <cell r="H432">
            <v>0</v>
          </cell>
          <cell r="I432">
            <v>0</v>
          </cell>
          <cell r="J432">
            <v>0</v>
          </cell>
        </row>
        <row r="433">
          <cell r="B433">
            <v>0</v>
          </cell>
          <cell r="D433" t="str">
            <v>Total for heat exchanger boilers</v>
          </cell>
          <cell r="E433">
            <v>0</v>
          </cell>
          <cell r="F433">
            <v>0</v>
          </cell>
          <cell r="G433">
            <v>0</v>
          </cell>
          <cell r="H433">
            <v>0</v>
          </cell>
          <cell r="I433">
            <v>0</v>
          </cell>
          <cell r="J433">
            <v>0</v>
          </cell>
        </row>
        <row r="434">
          <cell r="B434">
            <v>0</v>
          </cell>
          <cell r="D434" t="str">
            <v>Sub-total for boilers at plant</v>
          </cell>
          <cell r="E434">
            <v>0</v>
          </cell>
          <cell r="F434">
            <v>0</v>
          </cell>
          <cell r="G434">
            <v>0</v>
          </cell>
          <cell r="H434">
            <v>0</v>
          </cell>
          <cell r="I434">
            <v>0</v>
          </cell>
          <cell r="J434">
            <v>0</v>
          </cell>
        </row>
        <row r="435">
          <cell r="B435" t="str">
            <v>110  turbines &amp; generators</v>
          </cell>
        </row>
        <row r="436">
          <cell r="B436" t="str">
            <v xml:space="preserve">      1110  steam turbines </v>
          </cell>
        </row>
        <row r="437">
          <cell r="A437">
            <v>11101</v>
          </cell>
          <cell r="B437">
            <v>0</v>
          </cell>
          <cell r="C437">
            <v>11101</v>
          </cell>
          <cell r="D437" t="str">
            <v>blades for steam turbine</v>
          </cell>
          <cell r="E437">
            <v>0</v>
          </cell>
          <cell r="F437">
            <v>0</v>
          </cell>
          <cell r="G437">
            <v>0</v>
          </cell>
          <cell r="H437">
            <v>0</v>
          </cell>
          <cell r="I437">
            <v>0</v>
          </cell>
          <cell r="J437">
            <v>0</v>
          </cell>
        </row>
        <row r="438">
          <cell r="A438">
            <v>11102</v>
          </cell>
          <cell r="B438">
            <v>0</v>
          </cell>
          <cell r="C438">
            <v>11102</v>
          </cell>
          <cell r="D438" t="str">
            <v>rotor for steam turbine</v>
          </cell>
          <cell r="E438">
            <v>0</v>
          </cell>
          <cell r="F438">
            <v>0</v>
          </cell>
          <cell r="G438">
            <v>0</v>
          </cell>
          <cell r="H438">
            <v>0</v>
          </cell>
          <cell r="I438">
            <v>0</v>
          </cell>
          <cell r="J438">
            <v>0</v>
          </cell>
        </row>
        <row r="439">
          <cell r="A439">
            <v>11103</v>
          </cell>
          <cell r="B439">
            <v>0</v>
          </cell>
          <cell r="C439">
            <v>11103</v>
          </cell>
          <cell r="D439" t="str">
            <v>heater for steam turbine</v>
          </cell>
          <cell r="E439">
            <v>0</v>
          </cell>
          <cell r="F439">
            <v>0</v>
          </cell>
          <cell r="G439">
            <v>0</v>
          </cell>
          <cell r="H439">
            <v>0</v>
          </cell>
          <cell r="I439">
            <v>0</v>
          </cell>
          <cell r="J439">
            <v>0</v>
          </cell>
        </row>
        <row r="440">
          <cell r="A440">
            <v>11104</v>
          </cell>
          <cell r="B440">
            <v>0</v>
          </cell>
          <cell r="C440">
            <v>11104</v>
          </cell>
          <cell r="D440" t="str">
            <v>condensor for steam turbine</v>
          </cell>
          <cell r="E440">
            <v>0</v>
          </cell>
          <cell r="F440">
            <v>0</v>
          </cell>
          <cell r="G440">
            <v>0</v>
          </cell>
          <cell r="H440">
            <v>0</v>
          </cell>
          <cell r="I440">
            <v>0</v>
          </cell>
          <cell r="J440">
            <v>0</v>
          </cell>
        </row>
        <row r="441">
          <cell r="A441">
            <v>11105</v>
          </cell>
          <cell r="B441">
            <v>0</v>
          </cell>
          <cell r="C441">
            <v>11105</v>
          </cell>
          <cell r="D441" t="str">
            <v>auxiliary for steam turbine</v>
          </cell>
          <cell r="E441">
            <v>0</v>
          </cell>
          <cell r="F441">
            <v>0</v>
          </cell>
          <cell r="G441">
            <v>0</v>
          </cell>
          <cell r="H441">
            <v>0</v>
          </cell>
          <cell r="I441">
            <v>0</v>
          </cell>
          <cell r="J441">
            <v>0</v>
          </cell>
        </row>
        <row r="442">
          <cell r="A442">
            <v>11106</v>
          </cell>
          <cell r="B442">
            <v>0</v>
          </cell>
          <cell r="C442">
            <v>11106</v>
          </cell>
          <cell r="D442" t="str">
            <v>steam turbine civil work</v>
          </cell>
          <cell r="E442">
            <v>0</v>
          </cell>
          <cell r="F442">
            <v>0</v>
          </cell>
          <cell r="G442">
            <v>0</v>
          </cell>
          <cell r="H442">
            <v>0</v>
          </cell>
          <cell r="I442">
            <v>0</v>
          </cell>
          <cell r="J442">
            <v>0</v>
          </cell>
        </row>
        <row r="443">
          <cell r="B443">
            <v>0</v>
          </cell>
          <cell r="D443" t="str">
            <v>Total of Medium Pressure Boilers</v>
          </cell>
          <cell r="E443">
            <v>0</v>
          </cell>
          <cell r="F443">
            <v>0</v>
          </cell>
          <cell r="G443">
            <v>0</v>
          </cell>
          <cell r="H443">
            <v>0</v>
          </cell>
          <cell r="I443">
            <v>0</v>
          </cell>
          <cell r="J443">
            <v>0</v>
          </cell>
        </row>
        <row r="444">
          <cell r="B444" t="str">
            <v xml:space="preserve">      1120  gas turbines</v>
          </cell>
        </row>
        <row r="445">
          <cell r="A445">
            <v>11201</v>
          </cell>
          <cell r="B445">
            <v>0</v>
          </cell>
          <cell r="C445">
            <v>11201</v>
          </cell>
          <cell r="D445" t="str">
            <v>blades for gas turbines</v>
          </cell>
          <cell r="E445">
            <v>0</v>
          </cell>
          <cell r="F445">
            <v>0</v>
          </cell>
          <cell r="G445">
            <v>0</v>
          </cell>
          <cell r="H445">
            <v>0</v>
          </cell>
          <cell r="I445">
            <v>0</v>
          </cell>
          <cell r="J445">
            <v>0</v>
          </cell>
        </row>
        <row r="446">
          <cell r="A446">
            <v>11202</v>
          </cell>
          <cell r="B446">
            <v>0</v>
          </cell>
          <cell r="C446">
            <v>11202</v>
          </cell>
          <cell r="D446" t="str">
            <v>rotors for gas turbine</v>
          </cell>
          <cell r="E446">
            <v>0</v>
          </cell>
          <cell r="F446">
            <v>0</v>
          </cell>
          <cell r="G446">
            <v>0</v>
          </cell>
          <cell r="H446">
            <v>0</v>
          </cell>
          <cell r="I446">
            <v>0</v>
          </cell>
          <cell r="J446">
            <v>0</v>
          </cell>
        </row>
        <row r="447">
          <cell r="A447">
            <v>11203</v>
          </cell>
          <cell r="B447">
            <v>0</v>
          </cell>
          <cell r="C447">
            <v>11203</v>
          </cell>
          <cell r="D447" t="str">
            <v>auxiliary for gas turbine</v>
          </cell>
          <cell r="E447">
            <v>0</v>
          </cell>
          <cell r="F447">
            <v>0</v>
          </cell>
          <cell r="G447">
            <v>0</v>
          </cell>
          <cell r="H447">
            <v>0</v>
          </cell>
          <cell r="I447">
            <v>0</v>
          </cell>
          <cell r="J447">
            <v>0</v>
          </cell>
        </row>
        <row r="448">
          <cell r="A448">
            <v>11204</v>
          </cell>
          <cell r="B448">
            <v>0</v>
          </cell>
          <cell r="C448">
            <v>11204</v>
          </cell>
          <cell r="D448" t="str">
            <v>gas turbine civil work</v>
          </cell>
          <cell r="E448">
            <v>0</v>
          </cell>
          <cell r="F448">
            <v>0</v>
          </cell>
          <cell r="G448">
            <v>0</v>
          </cell>
          <cell r="H448">
            <v>0</v>
          </cell>
          <cell r="I448">
            <v>0</v>
          </cell>
          <cell r="J448">
            <v>0</v>
          </cell>
        </row>
        <row r="449">
          <cell r="B449">
            <v>0</v>
          </cell>
          <cell r="D449" t="str">
            <v>Total of Medium Pressure Boilers</v>
          </cell>
          <cell r="E449">
            <v>0</v>
          </cell>
          <cell r="F449">
            <v>0</v>
          </cell>
          <cell r="G449">
            <v>0</v>
          </cell>
          <cell r="H449">
            <v>0</v>
          </cell>
          <cell r="I449">
            <v>0</v>
          </cell>
          <cell r="J449">
            <v>0</v>
          </cell>
        </row>
        <row r="450">
          <cell r="B450" t="str">
            <v xml:space="preserve">      1130  generator</v>
          </cell>
        </row>
        <row r="451">
          <cell r="A451">
            <v>11301</v>
          </cell>
          <cell r="B451">
            <v>0</v>
          </cell>
          <cell r="C451">
            <v>11301</v>
          </cell>
          <cell r="D451" t="str">
            <v>excitation for generator</v>
          </cell>
          <cell r="E451">
            <v>0</v>
          </cell>
          <cell r="F451">
            <v>0</v>
          </cell>
          <cell r="G451">
            <v>0</v>
          </cell>
          <cell r="H451">
            <v>0</v>
          </cell>
          <cell r="I451">
            <v>0</v>
          </cell>
          <cell r="J451">
            <v>0</v>
          </cell>
        </row>
        <row r="452">
          <cell r="A452">
            <v>11302</v>
          </cell>
          <cell r="B452">
            <v>0</v>
          </cell>
          <cell r="C452">
            <v>11302</v>
          </cell>
          <cell r="D452" t="str">
            <v>rotor for generator</v>
          </cell>
          <cell r="E452">
            <v>0</v>
          </cell>
          <cell r="F452">
            <v>0</v>
          </cell>
          <cell r="G452">
            <v>0</v>
          </cell>
          <cell r="H452">
            <v>0</v>
          </cell>
          <cell r="I452">
            <v>0</v>
          </cell>
          <cell r="J452">
            <v>0</v>
          </cell>
        </row>
        <row r="453">
          <cell r="A453">
            <v>11303</v>
          </cell>
          <cell r="B453">
            <v>0</v>
          </cell>
          <cell r="C453">
            <v>11303</v>
          </cell>
          <cell r="D453" t="str">
            <v>start up frequency convertor for genrator</v>
          </cell>
          <cell r="E453">
            <v>0</v>
          </cell>
          <cell r="F453">
            <v>0</v>
          </cell>
          <cell r="G453">
            <v>0</v>
          </cell>
          <cell r="H453">
            <v>0</v>
          </cell>
          <cell r="I453">
            <v>0</v>
          </cell>
          <cell r="J453">
            <v>0</v>
          </cell>
        </row>
        <row r="454">
          <cell r="A454">
            <v>11304</v>
          </cell>
          <cell r="B454">
            <v>0</v>
          </cell>
          <cell r="C454">
            <v>11304</v>
          </cell>
          <cell r="D454" t="str">
            <v>auxiliary of generator</v>
          </cell>
          <cell r="E454">
            <v>0</v>
          </cell>
          <cell r="F454">
            <v>0</v>
          </cell>
          <cell r="G454">
            <v>0</v>
          </cell>
          <cell r="H454">
            <v>0</v>
          </cell>
          <cell r="I454">
            <v>0</v>
          </cell>
          <cell r="J454">
            <v>0</v>
          </cell>
        </row>
        <row r="455">
          <cell r="A455">
            <v>11305</v>
          </cell>
          <cell r="B455">
            <v>0</v>
          </cell>
          <cell r="C455">
            <v>11305</v>
          </cell>
          <cell r="D455" t="str">
            <v>generators civil work</v>
          </cell>
          <cell r="E455">
            <v>0</v>
          </cell>
          <cell r="F455">
            <v>0</v>
          </cell>
          <cell r="G455">
            <v>0</v>
          </cell>
          <cell r="H455">
            <v>0</v>
          </cell>
          <cell r="I455">
            <v>0</v>
          </cell>
          <cell r="J455">
            <v>0</v>
          </cell>
        </row>
        <row r="456">
          <cell r="B456">
            <v>0</v>
          </cell>
          <cell r="D456" t="str">
            <v>Total of Medium Pressure Boilers</v>
          </cell>
          <cell r="E456">
            <v>0</v>
          </cell>
          <cell r="F456">
            <v>0</v>
          </cell>
          <cell r="G456">
            <v>0</v>
          </cell>
          <cell r="H456">
            <v>0</v>
          </cell>
          <cell r="I456">
            <v>0</v>
          </cell>
          <cell r="J456">
            <v>0</v>
          </cell>
        </row>
        <row r="457">
          <cell r="B457">
            <v>0</v>
          </cell>
          <cell r="D457" t="str">
            <v>Sub-total for Turbines &amp; Generators</v>
          </cell>
          <cell r="E457">
            <v>0</v>
          </cell>
          <cell r="F457">
            <v>0</v>
          </cell>
          <cell r="G457">
            <v>0</v>
          </cell>
          <cell r="H457">
            <v>0</v>
          </cell>
          <cell r="I457">
            <v>0</v>
          </cell>
          <cell r="J457">
            <v>0</v>
          </cell>
        </row>
        <row r="458">
          <cell r="B458" t="str">
            <v>120  central control room equipment</v>
          </cell>
        </row>
        <row r="459">
          <cell r="B459" t="str">
            <v xml:space="preserve">      1210  control panels</v>
          </cell>
        </row>
        <row r="460">
          <cell r="A460">
            <v>12101</v>
          </cell>
          <cell r="B460">
            <v>0</v>
          </cell>
          <cell r="C460">
            <v>12101</v>
          </cell>
          <cell r="D460" t="str">
            <v>desalination control panel</v>
          </cell>
          <cell r="E460">
            <v>0</v>
          </cell>
          <cell r="F460">
            <v>0</v>
          </cell>
          <cell r="G460">
            <v>0</v>
          </cell>
          <cell r="H460">
            <v>0</v>
          </cell>
          <cell r="I460">
            <v>0</v>
          </cell>
          <cell r="J460">
            <v>0</v>
          </cell>
        </row>
        <row r="461">
          <cell r="A461">
            <v>12102</v>
          </cell>
          <cell r="B461">
            <v>0</v>
          </cell>
          <cell r="C461">
            <v>12102</v>
          </cell>
          <cell r="D461" t="str">
            <v>turbine control panel</v>
          </cell>
          <cell r="E461">
            <v>0</v>
          </cell>
          <cell r="F461">
            <v>0</v>
          </cell>
          <cell r="G461">
            <v>0</v>
          </cell>
          <cell r="H461">
            <v>0</v>
          </cell>
          <cell r="I461">
            <v>0</v>
          </cell>
          <cell r="J461">
            <v>0</v>
          </cell>
        </row>
        <row r="462">
          <cell r="A462">
            <v>12103</v>
          </cell>
          <cell r="B462">
            <v>0</v>
          </cell>
          <cell r="C462">
            <v>12103</v>
          </cell>
          <cell r="D462" t="str">
            <v>Boilers Control Panels</v>
          </cell>
          <cell r="E462">
            <v>0</v>
          </cell>
          <cell r="F462">
            <v>0</v>
          </cell>
          <cell r="G462">
            <v>0</v>
          </cell>
          <cell r="H462">
            <v>0</v>
          </cell>
          <cell r="I462">
            <v>0</v>
          </cell>
          <cell r="J462">
            <v>0</v>
          </cell>
        </row>
        <row r="463">
          <cell r="B463">
            <v>0</v>
          </cell>
          <cell r="D463" t="str">
            <v>Total of Control Planels</v>
          </cell>
          <cell r="E463">
            <v>0</v>
          </cell>
          <cell r="F463">
            <v>0</v>
          </cell>
          <cell r="G463">
            <v>0</v>
          </cell>
          <cell r="H463">
            <v>0</v>
          </cell>
          <cell r="I463">
            <v>0</v>
          </cell>
          <cell r="J463">
            <v>0</v>
          </cell>
        </row>
        <row r="464">
          <cell r="B464" t="str">
            <v xml:space="preserve">      1220  electronic control module cubicles</v>
          </cell>
        </row>
        <row r="465">
          <cell r="A465">
            <v>12201</v>
          </cell>
          <cell r="B465">
            <v>0</v>
          </cell>
          <cell r="C465">
            <v>12201</v>
          </cell>
          <cell r="D465" t="str">
            <v>desalination control module cubicles</v>
          </cell>
          <cell r="E465">
            <v>0</v>
          </cell>
          <cell r="F465">
            <v>0</v>
          </cell>
          <cell r="G465">
            <v>0</v>
          </cell>
          <cell r="H465">
            <v>0</v>
          </cell>
          <cell r="I465">
            <v>0</v>
          </cell>
          <cell r="J465">
            <v>0</v>
          </cell>
        </row>
        <row r="466">
          <cell r="A466">
            <v>12202</v>
          </cell>
          <cell r="B466">
            <v>0</v>
          </cell>
          <cell r="C466">
            <v>12202</v>
          </cell>
          <cell r="D466" t="str">
            <v>turbine control module cubicles</v>
          </cell>
          <cell r="E466">
            <v>0</v>
          </cell>
          <cell r="F466">
            <v>0</v>
          </cell>
          <cell r="G466">
            <v>0</v>
          </cell>
          <cell r="H466">
            <v>0</v>
          </cell>
          <cell r="I466">
            <v>0</v>
          </cell>
          <cell r="J466">
            <v>0</v>
          </cell>
        </row>
        <row r="467">
          <cell r="A467">
            <v>12203</v>
          </cell>
          <cell r="B467">
            <v>0</v>
          </cell>
          <cell r="C467">
            <v>12203</v>
          </cell>
          <cell r="D467" t="str">
            <v>Boilers Control module cubicles</v>
          </cell>
          <cell r="E467">
            <v>0</v>
          </cell>
          <cell r="F467">
            <v>0</v>
          </cell>
          <cell r="G467">
            <v>0</v>
          </cell>
          <cell r="H467">
            <v>0</v>
          </cell>
          <cell r="I467">
            <v>0</v>
          </cell>
          <cell r="J467">
            <v>0</v>
          </cell>
        </row>
        <row r="468">
          <cell r="B468">
            <v>0</v>
          </cell>
          <cell r="D468" t="str">
            <v>Total of Electronic Control Room Civil Works</v>
          </cell>
          <cell r="E468">
            <v>0</v>
          </cell>
          <cell r="F468">
            <v>0</v>
          </cell>
          <cell r="G468">
            <v>0</v>
          </cell>
          <cell r="H468">
            <v>0</v>
          </cell>
          <cell r="I468">
            <v>0</v>
          </cell>
          <cell r="J468">
            <v>0</v>
          </cell>
        </row>
        <row r="469">
          <cell r="B469" t="str">
            <v xml:space="preserve">      1230  central control room civil works</v>
          </cell>
        </row>
        <row r="470">
          <cell r="A470">
            <v>99999</v>
          </cell>
          <cell r="B470">
            <v>0</v>
          </cell>
          <cell r="C470">
            <v>99999</v>
          </cell>
          <cell r="D470" t="str">
            <v>unspecified</v>
          </cell>
          <cell r="E470">
            <v>0</v>
          </cell>
          <cell r="F470">
            <v>0</v>
          </cell>
          <cell r="G470">
            <v>0</v>
          </cell>
          <cell r="H470">
            <v>0</v>
          </cell>
          <cell r="I470">
            <v>0</v>
          </cell>
          <cell r="J470">
            <v>0</v>
          </cell>
        </row>
        <row r="471">
          <cell r="B471">
            <v>0</v>
          </cell>
          <cell r="D471" t="str">
            <v>Total of Electronic Control Room Civil Works</v>
          </cell>
          <cell r="E471">
            <v>0</v>
          </cell>
          <cell r="F471">
            <v>0</v>
          </cell>
          <cell r="G471">
            <v>0</v>
          </cell>
          <cell r="H471">
            <v>0</v>
          </cell>
          <cell r="I471">
            <v>0</v>
          </cell>
          <cell r="J471">
            <v>0</v>
          </cell>
        </row>
        <row r="472">
          <cell r="B472">
            <v>0</v>
          </cell>
          <cell r="D472" t="str">
            <v>Sub-total for Central Room Equipment</v>
          </cell>
          <cell r="E472">
            <v>0</v>
          </cell>
          <cell r="F472">
            <v>0</v>
          </cell>
          <cell r="G472">
            <v>0</v>
          </cell>
          <cell r="H472">
            <v>0</v>
          </cell>
          <cell r="I472">
            <v>0</v>
          </cell>
          <cell r="J472">
            <v>0</v>
          </cell>
        </row>
        <row r="473">
          <cell r="B473" t="str">
            <v>130  workshop equipment of the plants</v>
          </cell>
        </row>
        <row r="474">
          <cell r="B474" t="str">
            <v xml:space="preserve">      1310  workshop cranes &amp; mobile equipment</v>
          </cell>
        </row>
        <row r="475">
          <cell r="A475">
            <v>99999</v>
          </cell>
          <cell r="B475">
            <v>0</v>
          </cell>
          <cell r="C475">
            <v>99999</v>
          </cell>
          <cell r="D475" t="str">
            <v>unspecified</v>
          </cell>
          <cell r="E475">
            <v>0</v>
          </cell>
          <cell r="F475">
            <v>0</v>
          </cell>
          <cell r="G475">
            <v>0</v>
          </cell>
          <cell r="H475">
            <v>0</v>
          </cell>
          <cell r="I475">
            <v>0</v>
          </cell>
          <cell r="J475">
            <v>0</v>
          </cell>
        </row>
        <row r="476">
          <cell r="B476">
            <v>0</v>
          </cell>
          <cell r="D476" t="str">
            <v>Total of Workshop Cranes Room &amp; Mobile Equipment</v>
          </cell>
          <cell r="E476">
            <v>0</v>
          </cell>
          <cell r="F476">
            <v>0</v>
          </cell>
          <cell r="G476">
            <v>0</v>
          </cell>
          <cell r="H476">
            <v>0</v>
          </cell>
          <cell r="I476">
            <v>0</v>
          </cell>
          <cell r="J476">
            <v>0</v>
          </cell>
        </row>
        <row r="477">
          <cell r="B477" t="str">
            <v xml:space="preserve">      1320  workshop tools</v>
          </cell>
        </row>
        <row r="478">
          <cell r="A478">
            <v>13201</v>
          </cell>
          <cell r="B478">
            <v>0</v>
          </cell>
          <cell r="C478">
            <v>13201</v>
          </cell>
          <cell r="D478" t="str">
            <v>regular maintenance tools</v>
          </cell>
          <cell r="E478">
            <v>0</v>
          </cell>
          <cell r="F478">
            <v>0</v>
          </cell>
          <cell r="G478">
            <v>0</v>
          </cell>
          <cell r="H478">
            <v>0</v>
          </cell>
          <cell r="I478">
            <v>0</v>
          </cell>
          <cell r="J478">
            <v>0</v>
          </cell>
        </row>
        <row r="479">
          <cell r="A479">
            <v>13202</v>
          </cell>
          <cell r="B479">
            <v>0</v>
          </cell>
          <cell r="C479">
            <v>13202</v>
          </cell>
          <cell r="D479" t="str">
            <v>special tools</v>
          </cell>
          <cell r="E479">
            <v>0</v>
          </cell>
          <cell r="F479">
            <v>0</v>
          </cell>
          <cell r="G479">
            <v>0</v>
          </cell>
          <cell r="H479">
            <v>0</v>
          </cell>
          <cell r="I479">
            <v>0</v>
          </cell>
          <cell r="J479">
            <v>0</v>
          </cell>
        </row>
        <row r="480">
          <cell r="B480">
            <v>0</v>
          </cell>
          <cell r="D480" t="str">
            <v>Total of Workshop Tools</v>
          </cell>
          <cell r="E480">
            <v>0</v>
          </cell>
          <cell r="F480">
            <v>0</v>
          </cell>
          <cell r="G480">
            <v>0</v>
          </cell>
          <cell r="H480">
            <v>0</v>
          </cell>
          <cell r="I480">
            <v>0</v>
          </cell>
          <cell r="J480">
            <v>0</v>
          </cell>
        </row>
        <row r="481">
          <cell r="B481" t="str">
            <v xml:space="preserve">      1330  machining equipment</v>
          </cell>
        </row>
        <row r="482">
          <cell r="A482">
            <v>13301</v>
          </cell>
          <cell r="B482">
            <v>0</v>
          </cell>
          <cell r="C482">
            <v>13301</v>
          </cell>
          <cell r="D482" t="str">
            <v>turners</v>
          </cell>
          <cell r="E482">
            <v>0</v>
          </cell>
          <cell r="F482">
            <v>0</v>
          </cell>
          <cell r="G482">
            <v>0</v>
          </cell>
          <cell r="H482">
            <v>0</v>
          </cell>
          <cell r="I482">
            <v>0</v>
          </cell>
          <cell r="J482">
            <v>0</v>
          </cell>
        </row>
        <row r="483">
          <cell r="A483">
            <v>13302</v>
          </cell>
          <cell r="B483">
            <v>0</v>
          </cell>
          <cell r="C483">
            <v>13302</v>
          </cell>
          <cell r="D483" t="str">
            <v>fraisers</v>
          </cell>
          <cell r="E483">
            <v>0</v>
          </cell>
          <cell r="F483">
            <v>0</v>
          </cell>
          <cell r="G483">
            <v>0</v>
          </cell>
          <cell r="H483">
            <v>0</v>
          </cell>
          <cell r="I483">
            <v>0</v>
          </cell>
          <cell r="J483">
            <v>0</v>
          </cell>
        </row>
        <row r="484">
          <cell r="A484">
            <v>13303</v>
          </cell>
          <cell r="B484">
            <v>0</v>
          </cell>
          <cell r="C484">
            <v>13303</v>
          </cell>
          <cell r="D484" t="str">
            <v>laithes</v>
          </cell>
          <cell r="E484">
            <v>0</v>
          </cell>
          <cell r="F484">
            <v>0</v>
          </cell>
          <cell r="G484">
            <v>0</v>
          </cell>
          <cell r="H484">
            <v>0</v>
          </cell>
          <cell r="I484">
            <v>0</v>
          </cell>
          <cell r="J484">
            <v>0</v>
          </cell>
        </row>
        <row r="485">
          <cell r="A485">
            <v>13304</v>
          </cell>
          <cell r="B485">
            <v>0</v>
          </cell>
          <cell r="C485">
            <v>13304</v>
          </cell>
          <cell r="D485" t="str">
            <v>welding machines</v>
          </cell>
          <cell r="E485">
            <v>0</v>
          </cell>
          <cell r="F485">
            <v>0</v>
          </cell>
          <cell r="G485">
            <v>0</v>
          </cell>
          <cell r="H485">
            <v>0</v>
          </cell>
          <cell r="I485">
            <v>0</v>
          </cell>
          <cell r="J485">
            <v>0</v>
          </cell>
        </row>
        <row r="486">
          <cell r="A486">
            <v>13305</v>
          </cell>
          <cell r="B486">
            <v>0</v>
          </cell>
          <cell r="C486">
            <v>13305</v>
          </cell>
          <cell r="D486" t="str">
            <v>other workshop machines</v>
          </cell>
          <cell r="E486">
            <v>0</v>
          </cell>
          <cell r="F486">
            <v>0</v>
          </cell>
          <cell r="G486">
            <v>0</v>
          </cell>
          <cell r="H486">
            <v>0</v>
          </cell>
          <cell r="I486">
            <v>0</v>
          </cell>
          <cell r="J486">
            <v>0</v>
          </cell>
        </row>
        <row r="487">
          <cell r="B487">
            <v>0</v>
          </cell>
          <cell r="D487" t="str">
            <v>Total of Machining Equipment</v>
          </cell>
          <cell r="E487">
            <v>0</v>
          </cell>
          <cell r="F487">
            <v>0</v>
          </cell>
          <cell r="G487">
            <v>0</v>
          </cell>
          <cell r="H487">
            <v>0</v>
          </cell>
          <cell r="I487">
            <v>0</v>
          </cell>
          <cell r="J487">
            <v>0</v>
          </cell>
        </row>
        <row r="488">
          <cell r="B488" t="str">
            <v xml:space="preserve">      1340  workshop civil works</v>
          </cell>
        </row>
        <row r="489">
          <cell r="A489">
            <v>99999</v>
          </cell>
          <cell r="B489">
            <v>0</v>
          </cell>
          <cell r="C489">
            <v>99999</v>
          </cell>
          <cell r="D489" t="str">
            <v>unspecified</v>
          </cell>
          <cell r="E489">
            <v>0</v>
          </cell>
          <cell r="F489">
            <v>0</v>
          </cell>
          <cell r="G489">
            <v>0</v>
          </cell>
          <cell r="H489">
            <v>0</v>
          </cell>
          <cell r="I489">
            <v>0</v>
          </cell>
          <cell r="J489">
            <v>0</v>
          </cell>
        </row>
        <row r="490">
          <cell r="B490">
            <v>0</v>
          </cell>
          <cell r="D490" t="str">
            <v>Total of Workshop Civil Works</v>
          </cell>
          <cell r="E490">
            <v>0</v>
          </cell>
          <cell r="F490">
            <v>0</v>
          </cell>
          <cell r="G490">
            <v>0</v>
          </cell>
          <cell r="H490">
            <v>0</v>
          </cell>
          <cell r="I490">
            <v>0</v>
          </cell>
          <cell r="J490">
            <v>0</v>
          </cell>
        </row>
        <row r="491">
          <cell r="B491">
            <v>0</v>
          </cell>
          <cell r="D491" t="str">
            <v>Sub-total for Workshop Equipment of the Plants</v>
          </cell>
          <cell r="E491">
            <v>0</v>
          </cell>
          <cell r="F491">
            <v>0</v>
          </cell>
          <cell r="G491">
            <v>0</v>
          </cell>
          <cell r="H491">
            <v>0</v>
          </cell>
          <cell r="I491">
            <v>0</v>
          </cell>
          <cell r="J491">
            <v>0</v>
          </cell>
        </row>
        <row r="492">
          <cell r="B492" t="str">
            <v>140  air compressors plant</v>
          </cell>
        </row>
        <row r="493">
          <cell r="B493" t="str">
            <v xml:space="preserve">      1410  instrument air compressors</v>
          </cell>
        </row>
        <row r="494">
          <cell r="A494">
            <v>14101</v>
          </cell>
          <cell r="B494">
            <v>0</v>
          </cell>
          <cell r="C494">
            <v>14101</v>
          </cell>
          <cell r="D494" t="str">
            <v>air compressor tanks</v>
          </cell>
          <cell r="E494">
            <v>0</v>
          </cell>
          <cell r="F494">
            <v>0</v>
          </cell>
          <cell r="G494">
            <v>0</v>
          </cell>
          <cell r="H494">
            <v>0</v>
          </cell>
          <cell r="I494">
            <v>0</v>
          </cell>
          <cell r="J494">
            <v>0</v>
          </cell>
        </row>
        <row r="495">
          <cell r="A495">
            <v>14102</v>
          </cell>
          <cell r="B495">
            <v>0</v>
          </cell>
          <cell r="C495">
            <v>14102</v>
          </cell>
          <cell r="D495" t="str">
            <v>air compressors motors</v>
          </cell>
          <cell r="E495">
            <v>0</v>
          </cell>
          <cell r="F495">
            <v>0</v>
          </cell>
          <cell r="G495">
            <v>0</v>
          </cell>
          <cell r="H495">
            <v>0</v>
          </cell>
          <cell r="I495">
            <v>0</v>
          </cell>
          <cell r="J495">
            <v>0</v>
          </cell>
        </row>
        <row r="496">
          <cell r="B496">
            <v>0</v>
          </cell>
          <cell r="D496" t="str">
            <v>Total of Instrument Air Compressors</v>
          </cell>
          <cell r="E496">
            <v>0</v>
          </cell>
          <cell r="F496">
            <v>0</v>
          </cell>
          <cell r="G496">
            <v>0</v>
          </cell>
          <cell r="H496">
            <v>0</v>
          </cell>
          <cell r="I496">
            <v>0</v>
          </cell>
          <cell r="J496">
            <v>0</v>
          </cell>
        </row>
        <row r="497">
          <cell r="B497" t="str">
            <v xml:space="preserve">      1420  service air compressors</v>
          </cell>
        </row>
        <row r="498">
          <cell r="A498">
            <v>14201</v>
          </cell>
          <cell r="B498">
            <v>0</v>
          </cell>
          <cell r="C498">
            <v>14201</v>
          </cell>
          <cell r="D498" t="str">
            <v>air compressor tanks</v>
          </cell>
          <cell r="E498">
            <v>0</v>
          </cell>
          <cell r="F498">
            <v>0</v>
          </cell>
          <cell r="G498">
            <v>0</v>
          </cell>
          <cell r="H498">
            <v>0</v>
          </cell>
          <cell r="I498">
            <v>0</v>
          </cell>
          <cell r="J498">
            <v>0</v>
          </cell>
        </row>
        <row r="499">
          <cell r="A499">
            <v>14202</v>
          </cell>
          <cell r="B499">
            <v>0</v>
          </cell>
          <cell r="C499">
            <v>14202</v>
          </cell>
          <cell r="D499" t="str">
            <v>air compressors motors</v>
          </cell>
          <cell r="E499">
            <v>0</v>
          </cell>
          <cell r="F499">
            <v>0</v>
          </cell>
          <cell r="G499">
            <v>0</v>
          </cell>
          <cell r="H499">
            <v>0</v>
          </cell>
          <cell r="I499">
            <v>0</v>
          </cell>
          <cell r="J499">
            <v>0</v>
          </cell>
        </row>
        <row r="500">
          <cell r="B500">
            <v>0</v>
          </cell>
          <cell r="D500" t="str">
            <v>Total of Service Air Compressors</v>
          </cell>
          <cell r="E500">
            <v>0</v>
          </cell>
          <cell r="F500">
            <v>0</v>
          </cell>
          <cell r="G500">
            <v>0</v>
          </cell>
          <cell r="H500">
            <v>0</v>
          </cell>
          <cell r="I500">
            <v>0</v>
          </cell>
          <cell r="J500">
            <v>0</v>
          </cell>
        </row>
        <row r="501">
          <cell r="B501" t="str">
            <v xml:space="preserve">      1430  air dryers</v>
          </cell>
        </row>
        <row r="502">
          <cell r="A502">
            <v>99999</v>
          </cell>
          <cell r="B502">
            <v>0</v>
          </cell>
          <cell r="C502">
            <v>99999</v>
          </cell>
          <cell r="D502" t="str">
            <v>unspecified</v>
          </cell>
          <cell r="E502">
            <v>0</v>
          </cell>
          <cell r="F502">
            <v>0</v>
          </cell>
          <cell r="G502">
            <v>0</v>
          </cell>
          <cell r="H502">
            <v>0</v>
          </cell>
          <cell r="I502">
            <v>0</v>
          </cell>
          <cell r="J502">
            <v>0</v>
          </cell>
        </row>
        <row r="503">
          <cell r="B503">
            <v>0</v>
          </cell>
          <cell r="D503" t="str">
            <v>Total of Air Dryers</v>
          </cell>
          <cell r="E503">
            <v>0</v>
          </cell>
          <cell r="F503">
            <v>0</v>
          </cell>
          <cell r="G503">
            <v>0</v>
          </cell>
          <cell r="H503">
            <v>0</v>
          </cell>
          <cell r="I503">
            <v>0</v>
          </cell>
          <cell r="J503">
            <v>0</v>
          </cell>
        </row>
        <row r="504">
          <cell r="B504" t="str">
            <v xml:space="preserve">      1440  air compressors civil works</v>
          </cell>
        </row>
        <row r="505">
          <cell r="A505">
            <v>99999</v>
          </cell>
          <cell r="B505">
            <v>0</v>
          </cell>
          <cell r="C505">
            <v>99999</v>
          </cell>
          <cell r="D505" t="str">
            <v>unspecified</v>
          </cell>
          <cell r="E505">
            <v>0</v>
          </cell>
          <cell r="F505">
            <v>0</v>
          </cell>
          <cell r="G505">
            <v>0</v>
          </cell>
          <cell r="H505">
            <v>0</v>
          </cell>
          <cell r="I505">
            <v>0</v>
          </cell>
          <cell r="J505">
            <v>0</v>
          </cell>
        </row>
        <row r="506">
          <cell r="B506">
            <v>0</v>
          </cell>
          <cell r="D506" t="str">
            <v>Total of Air Compressors Civil Works</v>
          </cell>
          <cell r="E506">
            <v>0</v>
          </cell>
          <cell r="F506">
            <v>0</v>
          </cell>
          <cell r="G506">
            <v>0</v>
          </cell>
          <cell r="H506">
            <v>0</v>
          </cell>
          <cell r="I506">
            <v>0</v>
          </cell>
          <cell r="J506">
            <v>0</v>
          </cell>
        </row>
        <row r="507">
          <cell r="B507">
            <v>0</v>
          </cell>
          <cell r="D507" t="str">
            <v>Sub-total for Air Compressors Plant</v>
          </cell>
          <cell r="E507">
            <v>0</v>
          </cell>
          <cell r="F507">
            <v>0</v>
          </cell>
          <cell r="G507">
            <v>0</v>
          </cell>
          <cell r="H507">
            <v>0</v>
          </cell>
          <cell r="I507">
            <v>0</v>
          </cell>
          <cell r="J507">
            <v>0</v>
          </cell>
        </row>
        <row r="508">
          <cell r="B508" t="str">
            <v>150  battery room</v>
          </cell>
        </row>
        <row r="509">
          <cell r="B509" t="str">
            <v xml:space="preserve">      1510  battery cells</v>
          </cell>
        </row>
        <row r="510">
          <cell r="A510">
            <v>99999</v>
          </cell>
          <cell r="B510">
            <v>0</v>
          </cell>
          <cell r="C510">
            <v>99999</v>
          </cell>
          <cell r="D510" t="str">
            <v>unspecified</v>
          </cell>
          <cell r="E510">
            <v>0</v>
          </cell>
          <cell r="F510">
            <v>0</v>
          </cell>
          <cell r="G510">
            <v>0</v>
          </cell>
          <cell r="H510">
            <v>0</v>
          </cell>
          <cell r="I510">
            <v>0</v>
          </cell>
          <cell r="J510">
            <v>0</v>
          </cell>
        </row>
        <row r="511">
          <cell r="B511">
            <v>0</v>
          </cell>
          <cell r="D511" t="str">
            <v>Total of Battery Cells</v>
          </cell>
          <cell r="E511">
            <v>0</v>
          </cell>
          <cell r="F511">
            <v>0</v>
          </cell>
          <cell r="G511">
            <v>0</v>
          </cell>
          <cell r="H511">
            <v>0</v>
          </cell>
          <cell r="I511">
            <v>0</v>
          </cell>
          <cell r="J511">
            <v>0</v>
          </cell>
        </row>
        <row r="512">
          <cell r="B512" t="str">
            <v xml:space="preserve">      1520  battery chargers</v>
          </cell>
        </row>
        <row r="513">
          <cell r="A513">
            <v>99999</v>
          </cell>
          <cell r="B513">
            <v>0</v>
          </cell>
          <cell r="C513">
            <v>99999</v>
          </cell>
          <cell r="D513" t="str">
            <v>unspecified</v>
          </cell>
          <cell r="E513">
            <v>0</v>
          </cell>
          <cell r="F513">
            <v>0</v>
          </cell>
          <cell r="G513">
            <v>0</v>
          </cell>
          <cell r="H513">
            <v>0</v>
          </cell>
          <cell r="I513">
            <v>0</v>
          </cell>
          <cell r="J513">
            <v>0</v>
          </cell>
        </row>
        <row r="514">
          <cell r="B514">
            <v>0</v>
          </cell>
          <cell r="D514" t="str">
            <v>Total of Battery Chargers</v>
          </cell>
          <cell r="E514">
            <v>0</v>
          </cell>
          <cell r="F514">
            <v>0</v>
          </cell>
          <cell r="G514">
            <v>0</v>
          </cell>
          <cell r="H514">
            <v>0</v>
          </cell>
          <cell r="I514">
            <v>0</v>
          </cell>
          <cell r="J514">
            <v>0</v>
          </cell>
        </row>
        <row r="515">
          <cell r="B515" t="str">
            <v xml:space="preserve">      1530  battery room civil works</v>
          </cell>
        </row>
        <row r="516">
          <cell r="A516">
            <v>99999</v>
          </cell>
          <cell r="B516">
            <v>0</v>
          </cell>
          <cell r="C516">
            <v>99999</v>
          </cell>
          <cell r="D516" t="str">
            <v>unspecified</v>
          </cell>
          <cell r="E516">
            <v>0</v>
          </cell>
          <cell r="F516">
            <v>0</v>
          </cell>
          <cell r="G516">
            <v>0</v>
          </cell>
          <cell r="H516">
            <v>0</v>
          </cell>
          <cell r="I516">
            <v>0</v>
          </cell>
          <cell r="J516">
            <v>0</v>
          </cell>
        </row>
        <row r="517">
          <cell r="B517">
            <v>0</v>
          </cell>
          <cell r="D517" t="str">
            <v>Total of Battery Room Civil Works</v>
          </cell>
          <cell r="E517">
            <v>0</v>
          </cell>
          <cell r="F517">
            <v>0</v>
          </cell>
          <cell r="G517">
            <v>0</v>
          </cell>
          <cell r="H517">
            <v>0</v>
          </cell>
          <cell r="I517">
            <v>0</v>
          </cell>
          <cell r="J517">
            <v>0</v>
          </cell>
        </row>
        <row r="518">
          <cell r="B518">
            <v>0</v>
          </cell>
          <cell r="D518" t="str">
            <v>Sub-total for Battery Room</v>
          </cell>
          <cell r="E518">
            <v>0</v>
          </cell>
          <cell r="F518">
            <v>0</v>
          </cell>
          <cell r="G518">
            <v>0</v>
          </cell>
          <cell r="H518">
            <v>0</v>
          </cell>
          <cell r="I518">
            <v>0</v>
          </cell>
          <cell r="J518">
            <v>0</v>
          </cell>
        </row>
        <row r="519">
          <cell r="B519" t="str">
            <v>160  distillers</v>
          </cell>
        </row>
        <row r="520">
          <cell r="B520" t="str">
            <v xml:space="preserve">      1610  reverse osmosis distillers</v>
          </cell>
        </row>
        <row r="521">
          <cell r="A521">
            <v>16101</v>
          </cell>
          <cell r="B521">
            <v>0</v>
          </cell>
          <cell r="C521">
            <v>16101</v>
          </cell>
          <cell r="D521" t="str">
            <v>membranes</v>
          </cell>
          <cell r="E521">
            <v>0</v>
          </cell>
          <cell r="F521">
            <v>0</v>
          </cell>
          <cell r="G521">
            <v>0</v>
          </cell>
          <cell r="H521">
            <v>0</v>
          </cell>
          <cell r="I521">
            <v>0</v>
          </cell>
          <cell r="J521">
            <v>0</v>
          </cell>
        </row>
        <row r="522">
          <cell r="A522">
            <v>16102</v>
          </cell>
          <cell r="B522">
            <v>0</v>
          </cell>
          <cell r="C522">
            <v>16102</v>
          </cell>
          <cell r="D522" t="str">
            <v>high pressure pump</v>
          </cell>
          <cell r="E522">
            <v>0</v>
          </cell>
          <cell r="F522">
            <v>0</v>
          </cell>
          <cell r="G522">
            <v>0</v>
          </cell>
          <cell r="H522">
            <v>0</v>
          </cell>
          <cell r="I522">
            <v>0</v>
          </cell>
          <cell r="J522">
            <v>0</v>
          </cell>
        </row>
        <row r="523">
          <cell r="A523">
            <v>16103</v>
          </cell>
          <cell r="B523">
            <v>0</v>
          </cell>
          <cell r="C523">
            <v>16103</v>
          </cell>
          <cell r="D523" t="str">
            <v>outfall system</v>
          </cell>
          <cell r="E523">
            <v>0</v>
          </cell>
          <cell r="F523">
            <v>0</v>
          </cell>
          <cell r="G523">
            <v>0</v>
          </cell>
          <cell r="H523">
            <v>0</v>
          </cell>
          <cell r="I523">
            <v>0</v>
          </cell>
          <cell r="J523">
            <v>0</v>
          </cell>
        </row>
        <row r="524">
          <cell r="A524">
            <v>16104</v>
          </cell>
          <cell r="B524">
            <v>0</v>
          </cell>
          <cell r="C524">
            <v>16104</v>
          </cell>
          <cell r="D524" t="str">
            <v>distiller civil work</v>
          </cell>
          <cell r="E524">
            <v>0</v>
          </cell>
          <cell r="F524">
            <v>0</v>
          </cell>
          <cell r="G524">
            <v>0</v>
          </cell>
          <cell r="H524">
            <v>0</v>
          </cell>
          <cell r="I524">
            <v>0</v>
          </cell>
          <cell r="J524">
            <v>0</v>
          </cell>
        </row>
        <row r="525">
          <cell r="B525">
            <v>0</v>
          </cell>
          <cell r="D525" t="str">
            <v>Total of Reverse Osmosis Distillers</v>
          </cell>
          <cell r="E525">
            <v>0</v>
          </cell>
          <cell r="F525">
            <v>0</v>
          </cell>
          <cell r="G525">
            <v>0</v>
          </cell>
          <cell r="H525">
            <v>0</v>
          </cell>
          <cell r="I525">
            <v>0</v>
          </cell>
          <cell r="J525">
            <v>0</v>
          </cell>
        </row>
        <row r="526">
          <cell r="B526" t="str">
            <v xml:space="preserve">      1620  multi-effect distillers</v>
          </cell>
        </row>
        <row r="527">
          <cell r="A527">
            <v>16201</v>
          </cell>
          <cell r="B527">
            <v>0</v>
          </cell>
          <cell r="C527">
            <v>16201</v>
          </cell>
          <cell r="D527" t="str">
            <v>brine heater</v>
          </cell>
          <cell r="E527">
            <v>0</v>
          </cell>
          <cell r="F527">
            <v>0</v>
          </cell>
          <cell r="G527">
            <v>0</v>
          </cell>
          <cell r="H527">
            <v>0</v>
          </cell>
          <cell r="I527">
            <v>0</v>
          </cell>
          <cell r="J527">
            <v>0</v>
          </cell>
        </row>
        <row r="528">
          <cell r="A528">
            <v>16202</v>
          </cell>
          <cell r="B528">
            <v>0</v>
          </cell>
          <cell r="C528">
            <v>16202</v>
          </cell>
          <cell r="D528" t="str">
            <v>distiller tubes</v>
          </cell>
          <cell r="E528">
            <v>0</v>
          </cell>
          <cell r="F528">
            <v>0</v>
          </cell>
          <cell r="G528">
            <v>0</v>
          </cell>
          <cell r="H528">
            <v>0</v>
          </cell>
          <cell r="I528">
            <v>0</v>
          </cell>
          <cell r="J528">
            <v>0</v>
          </cell>
        </row>
        <row r="529">
          <cell r="A529">
            <v>16203</v>
          </cell>
          <cell r="B529">
            <v>0</v>
          </cell>
          <cell r="C529">
            <v>16203</v>
          </cell>
          <cell r="D529" t="str">
            <v>brine recirculation pump</v>
          </cell>
          <cell r="E529">
            <v>0</v>
          </cell>
          <cell r="F529">
            <v>0</v>
          </cell>
          <cell r="G529">
            <v>0</v>
          </cell>
          <cell r="H529">
            <v>0</v>
          </cell>
          <cell r="I529">
            <v>0</v>
          </cell>
          <cell r="J529">
            <v>0</v>
          </cell>
        </row>
        <row r="530">
          <cell r="A530">
            <v>16204</v>
          </cell>
          <cell r="B530">
            <v>0</v>
          </cell>
          <cell r="C530">
            <v>16204</v>
          </cell>
          <cell r="D530" t="str">
            <v>outfall system</v>
          </cell>
          <cell r="E530">
            <v>0</v>
          </cell>
          <cell r="F530">
            <v>0</v>
          </cell>
          <cell r="G530">
            <v>0</v>
          </cell>
          <cell r="H530">
            <v>0</v>
          </cell>
          <cell r="I530">
            <v>0</v>
          </cell>
          <cell r="J530">
            <v>0</v>
          </cell>
        </row>
        <row r="531">
          <cell r="A531">
            <v>16205</v>
          </cell>
          <cell r="B531">
            <v>0</v>
          </cell>
          <cell r="C531">
            <v>16205</v>
          </cell>
          <cell r="D531" t="str">
            <v>distiller civil work</v>
          </cell>
          <cell r="E531">
            <v>0</v>
          </cell>
          <cell r="F531">
            <v>0</v>
          </cell>
          <cell r="G531">
            <v>0</v>
          </cell>
          <cell r="H531">
            <v>0</v>
          </cell>
          <cell r="I531">
            <v>0</v>
          </cell>
          <cell r="J531">
            <v>0</v>
          </cell>
        </row>
        <row r="532">
          <cell r="B532">
            <v>0</v>
          </cell>
          <cell r="D532" t="str">
            <v>Total of Multi-Effect Distillers</v>
          </cell>
          <cell r="E532">
            <v>0</v>
          </cell>
          <cell r="F532">
            <v>0</v>
          </cell>
          <cell r="G532">
            <v>0</v>
          </cell>
          <cell r="H532">
            <v>0</v>
          </cell>
          <cell r="I532">
            <v>0</v>
          </cell>
          <cell r="J532">
            <v>0</v>
          </cell>
        </row>
        <row r="533">
          <cell r="B533" t="str">
            <v xml:space="preserve">      1630  multi-stage flash unit distillers</v>
          </cell>
        </row>
        <row r="534">
          <cell r="A534">
            <v>16301</v>
          </cell>
          <cell r="B534">
            <v>0</v>
          </cell>
          <cell r="C534">
            <v>16301</v>
          </cell>
          <cell r="D534" t="str">
            <v>brine heater</v>
          </cell>
          <cell r="E534">
            <v>0</v>
          </cell>
          <cell r="F534">
            <v>0</v>
          </cell>
          <cell r="G534">
            <v>0</v>
          </cell>
          <cell r="H534">
            <v>0</v>
          </cell>
          <cell r="I534">
            <v>0</v>
          </cell>
          <cell r="J534">
            <v>0</v>
          </cell>
        </row>
        <row r="535">
          <cell r="A535">
            <v>16302</v>
          </cell>
          <cell r="B535">
            <v>0</v>
          </cell>
          <cell r="C535">
            <v>16302</v>
          </cell>
          <cell r="D535" t="str">
            <v>distiller tubes</v>
          </cell>
          <cell r="E535">
            <v>0</v>
          </cell>
          <cell r="F535">
            <v>0</v>
          </cell>
          <cell r="G535">
            <v>0</v>
          </cell>
          <cell r="H535">
            <v>0</v>
          </cell>
          <cell r="I535">
            <v>0</v>
          </cell>
          <cell r="J535">
            <v>0</v>
          </cell>
        </row>
        <row r="536">
          <cell r="A536">
            <v>16303</v>
          </cell>
          <cell r="B536">
            <v>0</v>
          </cell>
          <cell r="C536">
            <v>16303</v>
          </cell>
          <cell r="D536" t="str">
            <v>brine recirculation pump</v>
          </cell>
          <cell r="E536">
            <v>0</v>
          </cell>
          <cell r="F536">
            <v>0</v>
          </cell>
          <cell r="G536">
            <v>0</v>
          </cell>
          <cell r="H536">
            <v>0</v>
          </cell>
          <cell r="I536">
            <v>0</v>
          </cell>
          <cell r="J536">
            <v>0</v>
          </cell>
        </row>
        <row r="537">
          <cell r="A537">
            <v>16304</v>
          </cell>
          <cell r="B537">
            <v>0</v>
          </cell>
          <cell r="C537">
            <v>16304</v>
          </cell>
          <cell r="D537" t="str">
            <v>outfall system</v>
          </cell>
          <cell r="E537">
            <v>0</v>
          </cell>
          <cell r="F537">
            <v>0</v>
          </cell>
          <cell r="G537">
            <v>0</v>
          </cell>
          <cell r="H537">
            <v>0</v>
          </cell>
          <cell r="I537">
            <v>0</v>
          </cell>
          <cell r="J537">
            <v>0</v>
          </cell>
        </row>
        <row r="538">
          <cell r="A538">
            <v>16305</v>
          </cell>
          <cell r="B538">
            <v>0</v>
          </cell>
          <cell r="C538">
            <v>16305</v>
          </cell>
          <cell r="D538" t="str">
            <v>distiller civil work</v>
          </cell>
          <cell r="E538">
            <v>0</v>
          </cell>
          <cell r="F538">
            <v>0</v>
          </cell>
          <cell r="G538">
            <v>0</v>
          </cell>
          <cell r="H538">
            <v>0</v>
          </cell>
          <cell r="I538">
            <v>0</v>
          </cell>
          <cell r="J538">
            <v>0</v>
          </cell>
        </row>
        <row r="539">
          <cell r="B539">
            <v>0</v>
          </cell>
          <cell r="D539" t="str">
            <v>Total of Multi-Stage Flash Unit Distillers</v>
          </cell>
          <cell r="E539">
            <v>0</v>
          </cell>
          <cell r="F539">
            <v>0</v>
          </cell>
          <cell r="G539">
            <v>0</v>
          </cell>
          <cell r="H539">
            <v>0</v>
          </cell>
          <cell r="I539">
            <v>0</v>
          </cell>
          <cell r="J539">
            <v>0</v>
          </cell>
        </row>
        <row r="540">
          <cell r="B540" t="str">
            <v xml:space="preserve">      1640  vapour compression distillers</v>
          </cell>
        </row>
        <row r="541">
          <cell r="A541">
            <v>16401</v>
          </cell>
          <cell r="B541">
            <v>0</v>
          </cell>
          <cell r="C541">
            <v>16401</v>
          </cell>
          <cell r="D541" t="str">
            <v>brine heater</v>
          </cell>
          <cell r="E541">
            <v>0</v>
          </cell>
          <cell r="F541">
            <v>0</v>
          </cell>
          <cell r="G541">
            <v>0</v>
          </cell>
          <cell r="H541">
            <v>0</v>
          </cell>
          <cell r="I541">
            <v>0</v>
          </cell>
          <cell r="J541">
            <v>0</v>
          </cell>
        </row>
        <row r="542">
          <cell r="A542">
            <v>16402</v>
          </cell>
          <cell r="B542">
            <v>0</v>
          </cell>
          <cell r="C542">
            <v>16402</v>
          </cell>
          <cell r="D542" t="str">
            <v>distiller tubes</v>
          </cell>
          <cell r="E542">
            <v>0</v>
          </cell>
          <cell r="F542">
            <v>0</v>
          </cell>
          <cell r="G542">
            <v>0</v>
          </cell>
          <cell r="H542">
            <v>0</v>
          </cell>
          <cell r="I542">
            <v>0</v>
          </cell>
          <cell r="J542">
            <v>0</v>
          </cell>
        </row>
        <row r="543">
          <cell r="A543">
            <v>16403</v>
          </cell>
          <cell r="B543">
            <v>0</v>
          </cell>
          <cell r="C543">
            <v>16403</v>
          </cell>
          <cell r="D543" t="str">
            <v>brine recirculation pump</v>
          </cell>
          <cell r="E543">
            <v>0</v>
          </cell>
          <cell r="F543">
            <v>0</v>
          </cell>
          <cell r="G543">
            <v>0</v>
          </cell>
          <cell r="H543">
            <v>0</v>
          </cell>
          <cell r="I543">
            <v>0</v>
          </cell>
          <cell r="J543">
            <v>0</v>
          </cell>
        </row>
        <row r="544">
          <cell r="A544">
            <v>16404</v>
          </cell>
          <cell r="B544">
            <v>0</v>
          </cell>
          <cell r="C544">
            <v>16404</v>
          </cell>
          <cell r="D544" t="str">
            <v>outfall system</v>
          </cell>
          <cell r="E544">
            <v>0</v>
          </cell>
          <cell r="F544">
            <v>0</v>
          </cell>
          <cell r="G544">
            <v>0</v>
          </cell>
          <cell r="H544">
            <v>0</v>
          </cell>
          <cell r="I544">
            <v>0</v>
          </cell>
          <cell r="J544">
            <v>0</v>
          </cell>
        </row>
        <row r="545">
          <cell r="A545">
            <v>16405</v>
          </cell>
          <cell r="B545">
            <v>0</v>
          </cell>
          <cell r="C545">
            <v>16405</v>
          </cell>
          <cell r="D545" t="str">
            <v>distiller civil work</v>
          </cell>
          <cell r="E545">
            <v>0</v>
          </cell>
          <cell r="F545">
            <v>0</v>
          </cell>
          <cell r="G545">
            <v>0</v>
          </cell>
          <cell r="H545">
            <v>0</v>
          </cell>
          <cell r="I545">
            <v>0</v>
          </cell>
          <cell r="J545">
            <v>0</v>
          </cell>
        </row>
        <row r="546">
          <cell r="B546">
            <v>0</v>
          </cell>
          <cell r="D546" t="str">
            <v>Total of Vapour Compression Distillers</v>
          </cell>
          <cell r="E546">
            <v>0</v>
          </cell>
          <cell r="F546">
            <v>0</v>
          </cell>
          <cell r="G546">
            <v>0</v>
          </cell>
          <cell r="H546">
            <v>0</v>
          </cell>
          <cell r="I546">
            <v>0</v>
          </cell>
          <cell r="J546">
            <v>0</v>
          </cell>
        </row>
        <row r="547">
          <cell r="B547">
            <v>0</v>
          </cell>
          <cell r="D547" t="str">
            <v>Sub-total for Distillers</v>
          </cell>
          <cell r="E547">
            <v>0</v>
          </cell>
          <cell r="F547">
            <v>0</v>
          </cell>
          <cell r="G547">
            <v>0</v>
          </cell>
          <cell r="H547">
            <v>0</v>
          </cell>
          <cell r="I547">
            <v>0</v>
          </cell>
          <cell r="J547">
            <v>0</v>
          </cell>
        </row>
        <row r="548">
          <cell r="B548" t="str">
            <v>170  sea water pumping station</v>
          </cell>
        </row>
        <row r="549">
          <cell r="B549" t="str">
            <v xml:space="preserve">      1710  sea water trash rack</v>
          </cell>
        </row>
        <row r="550">
          <cell r="A550">
            <v>17101</v>
          </cell>
          <cell r="B550">
            <v>0</v>
          </cell>
          <cell r="C550">
            <v>17101</v>
          </cell>
          <cell r="D550" t="str">
            <v>sea water trash rack</v>
          </cell>
          <cell r="E550">
            <v>0</v>
          </cell>
          <cell r="F550">
            <v>0</v>
          </cell>
          <cell r="G550">
            <v>0</v>
          </cell>
          <cell r="H550">
            <v>0</v>
          </cell>
          <cell r="I550">
            <v>0</v>
          </cell>
          <cell r="J550">
            <v>0</v>
          </cell>
        </row>
        <row r="551">
          <cell r="B551">
            <v>0</v>
          </cell>
          <cell r="D551" t="str">
            <v>Total of Sea Water Trash Rack</v>
          </cell>
          <cell r="E551">
            <v>0</v>
          </cell>
          <cell r="F551">
            <v>0</v>
          </cell>
          <cell r="G551">
            <v>0</v>
          </cell>
          <cell r="H551">
            <v>0</v>
          </cell>
          <cell r="I551">
            <v>0</v>
          </cell>
          <cell r="J551">
            <v>0</v>
          </cell>
        </row>
        <row r="552">
          <cell r="B552" t="str">
            <v xml:space="preserve">      1720  sea water intake pool</v>
          </cell>
        </row>
        <row r="553">
          <cell r="A553">
            <v>17201</v>
          </cell>
          <cell r="B553">
            <v>0</v>
          </cell>
          <cell r="C553">
            <v>17201</v>
          </cell>
          <cell r="D553" t="str">
            <v>sea water intake pool</v>
          </cell>
          <cell r="E553">
            <v>0</v>
          </cell>
          <cell r="F553">
            <v>0</v>
          </cell>
          <cell r="G553">
            <v>0</v>
          </cell>
          <cell r="H553">
            <v>0</v>
          </cell>
          <cell r="I553">
            <v>0</v>
          </cell>
          <cell r="J553">
            <v>0</v>
          </cell>
        </row>
        <row r="554">
          <cell r="B554">
            <v>0</v>
          </cell>
          <cell r="D554" t="str">
            <v>Total of Sea Water Intake Pool</v>
          </cell>
          <cell r="E554">
            <v>0</v>
          </cell>
          <cell r="F554">
            <v>0</v>
          </cell>
          <cell r="G554">
            <v>0</v>
          </cell>
          <cell r="H554">
            <v>0</v>
          </cell>
          <cell r="I554">
            <v>0</v>
          </cell>
          <cell r="J554">
            <v>0</v>
          </cell>
        </row>
        <row r="555">
          <cell r="B555" t="str">
            <v xml:space="preserve">      1730  sea water intake pumps &amp; motors</v>
          </cell>
        </row>
        <row r="556">
          <cell r="A556">
            <v>17301</v>
          </cell>
          <cell r="B556">
            <v>0</v>
          </cell>
          <cell r="C556">
            <v>17301</v>
          </cell>
          <cell r="D556" t="str">
            <v>sea water supply pump</v>
          </cell>
          <cell r="E556">
            <v>0</v>
          </cell>
          <cell r="F556">
            <v>0</v>
          </cell>
          <cell r="G556">
            <v>0</v>
          </cell>
          <cell r="H556">
            <v>0</v>
          </cell>
          <cell r="I556">
            <v>0</v>
          </cell>
        </row>
        <row r="557">
          <cell r="A557">
            <v>17302</v>
          </cell>
          <cell r="B557">
            <v>0</v>
          </cell>
          <cell r="C557">
            <v>17302</v>
          </cell>
          <cell r="D557" t="str">
            <v>sea water cooling pump</v>
          </cell>
          <cell r="E557">
            <v>0</v>
          </cell>
          <cell r="F557">
            <v>0</v>
          </cell>
          <cell r="G557">
            <v>0</v>
          </cell>
          <cell r="H557">
            <v>0</v>
          </cell>
          <cell r="I557">
            <v>0</v>
          </cell>
          <cell r="J557">
            <v>0</v>
          </cell>
        </row>
        <row r="558">
          <cell r="A558">
            <v>17303</v>
          </cell>
          <cell r="B558">
            <v>0</v>
          </cell>
          <cell r="C558">
            <v>17303</v>
          </cell>
          <cell r="D558" t="str">
            <v>sea water auxiliary</v>
          </cell>
          <cell r="E558">
            <v>0</v>
          </cell>
          <cell r="F558">
            <v>0</v>
          </cell>
          <cell r="G558">
            <v>0</v>
          </cell>
          <cell r="H558">
            <v>0</v>
          </cell>
          <cell r="I558">
            <v>0</v>
          </cell>
          <cell r="J558">
            <v>0</v>
          </cell>
        </row>
        <row r="559">
          <cell r="B559">
            <v>0</v>
          </cell>
          <cell r="D559" t="str">
            <v>Total of Sea Water Intake Pumps &amp; Motors</v>
          </cell>
          <cell r="E559">
            <v>0</v>
          </cell>
          <cell r="F559">
            <v>0</v>
          </cell>
          <cell r="G559">
            <v>0</v>
          </cell>
          <cell r="H559">
            <v>0</v>
          </cell>
          <cell r="I559">
            <v>0</v>
          </cell>
          <cell r="J559">
            <v>0</v>
          </cell>
        </row>
        <row r="560">
          <cell r="B560" t="str">
            <v xml:space="preserve">      1740  sea water chlorination plant</v>
          </cell>
        </row>
        <row r="561">
          <cell r="A561">
            <v>17401</v>
          </cell>
          <cell r="B561">
            <v>0</v>
          </cell>
          <cell r="C561">
            <v>17401</v>
          </cell>
          <cell r="D561" t="str">
            <v>hypochlorite generating cells</v>
          </cell>
          <cell r="E561">
            <v>0</v>
          </cell>
          <cell r="F561">
            <v>0</v>
          </cell>
          <cell r="G561">
            <v>0</v>
          </cell>
          <cell r="H561">
            <v>0</v>
          </cell>
          <cell r="I561">
            <v>0</v>
          </cell>
          <cell r="J561">
            <v>0</v>
          </cell>
        </row>
        <row r="562">
          <cell r="A562">
            <v>17402</v>
          </cell>
          <cell r="B562">
            <v>0</v>
          </cell>
          <cell r="C562">
            <v>17402</v>
          </cell>
          <cell r="D562" t="str">
            <v>auxiliaries for the hypochlorite plant</v>
          </cell>
          <cell r="E562">
            <v>0</v>
          </cell>
          <cell r="F562">
            <v>0</v>
          </cell>
          <cell r="G562">
            <v>0</v>
          </cell>
          <cell r="H562">
            <v>0</v>
          </cell>
          <cell r="I562">
            <v>0</v>
          </cell>
          <cell r="J562">
            <v>0</v>
          </cell>
        </row>
        <row r="563">
          <cell r="B563">
            <v>0</v>
          </cell>
          <cell r="D563" t="str">
            <v>Total of Sea Water Chlorination Plant</v>
          </cell>
          <cell r="E563">
            <v>0</v>
          </cell>
          <cell r="F563">
            <v>0</v>
          </cell>
          <cell r="G563">
            <v>0</v>
          </cell>
          <cell r="H563">
            <v>0</v>
          </cell>
          <cell r="I563">
            <v>0</v>
          </cell>
          <cell r="J563">
            <v>0</v>
          </cell>
        </row>
        <row r="564">
          <cell r="B564" t="str">
            <v xml:space="preserve">      1750  sea water band screan</v>
          </cell>
        </row>
        <row r="565">
          <cell r="A565">
            <v>17501</v>
          </cell>
          <cell r="B565">
            <v>0</v>
          </cell>
          <cell r="C565">
            <v>17501</v>
          </cell>
          <cell r="D565" t="str">
            <v>sea water band screan</v>
          </cell>
          <cell r="E565">
            <v>0</v>
          </cell>
          <cell r="F565">
            <v>0</v>
          </cell>
          <cell r="G565">
            <v>0</v>
          </cell>
          <cell r="H565">
            <v>0</v>
          </cell>
          <cell r="I565">
            <v>0</v>
          </cell>
          <cell r="J565">
            <v>0</v>
          </cell>
        </row>
        <row r="566">
          <cell r="B566">
            <v>0</v>
          </cell>
          <cell r="D566" t="str">
            <v>Total of Sea Water band Screan</v>
          </cell>
          <cell r="E566">
            <v>0</v>
          </cell>
          <cell r="F566">
            <v>0</v>
          </cell>
          <cell r="G566">
            <v>0</v>
          </cell>
          <cell r="H566">
            <v>0</v>
          </cell>
          <cell r="I566">
            <v>0</v>
          </cell>
          <cell r="J566">
            <v>0</v>
          </cell>
        </row>
        <row r="567">
          <cell r="B567" t="str">
            <v xml:space="preserve">      1760  sea water pumping chamber</v>
          </cell>
        </row>
        <row r="568">
          <cell r="A568">
            <v>17601</v>
          </cell>
          <cell r="B568">
            <v>0</v>
          </cell>
          <cell r="C568">
            <v>17601</v>
          </cell>
          <cell r="D568" t="str">
            <v>sea water pumping chamber</v>
          </cell>
          <cell r="E568">
            <v>0</v>
          </cell>
          <cell r="F568">
            <v>0</v>
          </cell>
          <cell r="G568">
            <v>0</v>
          </cell>
          <cell r="H568">
            <v>0</v>
          </cell>
          <cell r="I568">
            <v>0</v>
          </cell>
          <cell r="J568">
            <v>0</v>
          </cell>
        </row>
        <row r="569">
          <cell r="B569">
            <v>0</v>
          </cell>
          <cell r="D569" t="str">
            <v>Total of Sea Water Pumping Chamber</v>
          </cell>
          <cell r="E569">
            <v>0</v>
          </cell>
          <cell r="F569">
            <v>0</v>
          </cell>
          <cell r="G569">
            <v>0</v>
          </cell>
          <cell r="H569">
            <v>0</v>
          </cell>
          <cell r="I569">
            <v>0</v>
          </cell>
          <cell r="J569">
            <v>0</v>
          </cell>
        </row>
        <row r="570">
          <cell r="B570" t="str">
            <v xml:space="preserve">      1770  bubble barrier &amp; oil warning system</v>
          </cell>
        </row>
        <row r="571">
          <cell r="A571">
            <v>17701</v>
          </cell>
          <cell r="B571">
            <v>0</v>
          </cell>
          <cell r="C571">
            <v>17701</v>
          </cell>
          <cell r="D571" t="str">
            <v>bubble barrier &amp; oil warning system</v>
          </cell>
          <cell r="E571">
            <v>0</v>
          </cell>
          <cell r="F571">
            <v>0</v>
          </cell>
          <cell r="G571">
            <v>0</v>
          </cell>
          <cell r="H571">
            <v>0</v>
          </cell>
          <cell r="I571">
            <v>0</v>
          </cell>
          <cell r="J571">
            <v>0</v>
          </cell>
        </row>
        <row r="572">
          <cell r="B572">
            <v>0</v>
          </cell>
          <cell r="D572" t="str">
            <v>Total of Bubble Barrier &amp; Oil Warning System</v>
          </cell>
          <cell r="E572">
            <v>0</v>
          </cell>
          <cell r="F572">
            <v>0</v>
          </cell>
          <cell r="G572">
            <v>0</v>
          </cell>
          <cell r="H572">
            <v>0</v>
          </cell>
          <cell r="I572">
            <v>0</v>
          </cell>
          <cell r="J572">
            <v>0</v>
          </cell>
        </row>
        <row r="573">
          <cell r="B573" t="str">
            <v xml:space="preserve">      1780  sea water pump civil work</v>
          </cell>
        </row>
        <row r="574">
          <cell r="A574">
            <v>17801</v>
          </cell>
          <cell r="B574">
            <v>0</v>
          </cell>
          <cell r="C574">
            <v>17801</v>
          </cell>
          <cell r="D574" t="str">
            <v>sea water pump civil work</v>
          </cell>
          <cell r="E574">
            <v>0</v>
          </cell>
          <cell r="F574">
            <v>0</v>
          </cell>
          <cell r="G574">
            <v>0</v>
          </cell>
          <cell r="H574">
            <v>0</v>
          </cell>
          <cell r="I574">
            <v>0</v>
          </cell>
          <cell r="J574">
            <v>0</v>
          </cell>
        </row>
        <row r="575">
          <cell r="B575">
            <v>0</v>
          </cell>
          <cell r="D575" t="str">
            <v>Total of Sea Water Pump Civil Work</v>
          </cell>
          <cell r="E575">
            <v>0</v>
          </cell>
          <cell r="F575">
            <v>0</v>
          </cell>
          <cell r="G575">
            <v>0</v>
          </cell>
          <cell r="H575">
            <v>0</v>
          </cell>
          <cell r="I575">
            <v>0</v>
          </cell>
          <cell r="J575">
            <v>0</v>
          </cell>
        </row>
        <row r="576">
          <cell r="B576">
            <v>0</v>
          </cell>
          <cell r="D576" t="str">
            <v>Sub-total for Sea Water Pumping Station</v>
          </cell>
          <cell r="E576">
            <v>0</v>
          </cell>
          <cell r="F576">
            <v>0</v>
          </cell>
          <cell r="G576">
            <v>0</v>
          </cell>
          <cell r="H576">
            <v>0</v>
          </cell>
          <cell r="I576">
            <v>0</v>
          </cell>
          <cell r="J576">
            <v>0</v>
          </cell>
        </row>
        <row r="577">
          <cell r="B577" t="str">
            <v>180  water treatment system</v>
          </cell>
        </row>
        <row r="578">
          <cell r="B578" t="str">
            <v xml:space="preserve">      1810  deminiralization system</v>
          </cell>
        </row>
        <row r="579">
          <cell r="A579">
            <v>18101</v>
          </cell>
          <cell r="B579">
            <v>0</v>
          </cell>
          <cell r="C579">
            <v>18101</v>
          </cell>
          <cell r="D579" t="str">
            <v>ion exchangers cells</v>
          </cell>
          <cell r="E579">
            <v>0</v>
          </cell>
          <cell r="F579">
            <v>0</v>
          </cell>
          <cell r="G579">
            <v>0</v>
          </cell>
          <cell r="H579">
            <v>0</v>
          </cell>
          <cell r="I579">
            <v>0</v>
          </cell>
          <cell r="J579">
            <v>0</v>
          </cell>
        </row>
        <row r="580">
          <cell r="A580">
            <v>18102</v>
          </cell>
          <cell r="B580">
            <v>0</v>
          </cell>
          <cell r="C580">
            <v>18102</v>
          </cell>
          <cell r="D580" t="str">
            <v>kation exchangers cells</v>
          </cell>
          <cell r="E580">
            <v>0</v>
          </cell>
          <cell r="F580">
            <v>0</v>
          </cell>
          <cell r="G580">
            <v>0</v>
          </cell>
          <cell r="H580">
            <v>0</v>
          </cell>
          <cell r="I580">
            <v>0</v>
          </cell>
          <cell r="J580">
            <v>0</v>
          </cell>
        </row>
        <row r="581">
          <cell r="A581">
            <v>18103</v>
          </cell>
          <cell r="B581">
            <v>0</v>
          </cell>
          <cell r="C581">
            <v>18103</v>
          </cell>
          <cell r="D581" t="str">
            <v>balanced tanks</v>
          </cell>
          <cell r="E581">
            <v>0</v>
          </cell>
          <cell r="F581">
            <v>0</v>
          </cell>
          <cell r="G581">
            <v>0</v>
          </cell>
          <cell r="H581">
            <v>0</v>
          </cell>
          <cell r="I581">
            <v>0</v>
          </cell>
          <cell r="J581">
            <v>0</v>
          </cell>
        </row>
        <row r="582">
          <cell r="A582">
            <v>18104</v>
          </cell>
          <cell r="B582">
            <v>0</v>
          </cell>
          <cell r="C582">
            <v>18104</v>
          </cell>
          <cell r="D582" t="str">
            <v>pumps</v>
          </cell>
          <cell r="E582">
            <v>0</v>
          </cell>
          <cell r="F582">
            <v>0</v>
          </cell>
          <cell r="G582">
            <v>0</v>
          </cell>
          <cell r="H582">
            <v>0</v>
          </cell>
          <cell r="I582">
            <v>0</v>
          </cell>
          <cell r="J582">
            <v>0</v>
          </cell>
        </row>
        <row r="583">
          <cell r="B583">
            <v>0</v>
          </cell>
          <cell r="D583" t="str">
            <v>Total of Deminiralization System</v>
          </cell>
          <cell r="E583">
            <v>0</v>
          </cell>
          <cell r="F583">
            <v>0</v>
          </cell>
          <cell r="G583">
            <v>0</v>
          </cell>
          <cell r="H583">
            <v>0</v>
          </cell>
          <cell r="I583">
            <v>0</v>
          </cell>
          <cell r="J583">
            <v>0</v>
          </cell>
        </row>
        <row r="584">
          <cell r="B584" t="str">
            <v xml:space="preserve">      1820  reminiralization  &amp; Co2 System</v>
          </cell>
        </row>
        <row r="585">
          <cell r="A585">
            <v>18201</v>
          </cell>
          <cell r="B585">
            <v>0</v>
          </cell>
          <cell r="C585">
            <v>18201</v>
          </cell>
          <cell r="D585" t="str">
            <v xml:space="preserve">Co2 generation </v>
          </cell>
          <cell r="E585">
            <v>0</v>
          </cell>
          <cell r="F585">
            <v>0</v>
          </cell>
          <cell r="G585">
            <v>0</v>
          </cell>
          <cell r="H585">
            <v>0</v>
          </cell>
          <cell r="I585">
            <v>0</v>
          </cell>
          <cell r="J585">
            <v>0</v>
          </cell>
        </row>
        <row r="586">
          <cell r="A586">
            <v>18202</v>
          </cell>
          <cell r="B586">
            <v>0</v>
          </cell>
          <cell r="C586">
            <v>18202</v>
          </cell>
          <cell r="D586" t="str">
            <v>lime filters</v>
          </cell>
          <cell r="E586">
            <v>0</v>
          </cell>
          <cell r="F586">
            <v>0</v>
          </cell>
          <cell r="G586">
            <v>0</v>
          </cell>
          <cell r="H586">
            <v>0</v>
          </cell>
          <cell r="I586">
            <v>0</v>
          </cell>
          <cell r="J586">
            <v>0</v>
          </cell>
        </row>
        <row r="587">
          <cell r="A587">
            <v>18203</v>
          </cell>
          <cell r="B587">
            <v>0</v>
          </cell>
          <cell r="C587">
            <v>18203</v>
          </cell>
          <cell r="D587" t="str">
            <v>sea water blending plant</v>
          </cell>
          <cell r="E587">
            <v>0</v>
          </cell>
          <cell r="F587">
            <v>0</v>
          </cell>
          <cell r="G587">
            <v>0</v>
          </cell>
          <cell r="H587">
            <v>0</v>
          </cell>
          <cell r="I587">
            <v>0</v>
          </cell>
          <cell r="J587">
            <v>0</v>
          </cell>
        </row>
        <row r="588">
          <cell r="B588">
            <v>0</v>
          </cell>
          <cell r="D588" t="str">
            <v>Total of Reminiralization &amp; Co2 System</v>
          </cell>
          <cell r="E588">
            <v>0</v>
          </cell>
          <cell r="F588">
            <v>0</v>
          </cell>
          <cell r="G588">
            <v>0</v>
          </cell>
          <cell r="H588">
            <v>0</v>
          </cell>
          <cell r="I588">
            <v>0</v>
          </cell>
          <cell r="J588">
            <v>0</v>
          </cell>
        </row>
        <row r="589">
          <cell r="B589" t="str">
            <v xml:space="preserve">      1830  water treatment civil work</v>
          </cell>
        </row>
        <row r="590">
          <cell r="A590">
            <v>18301</v>
          </cell>
          <cell r="B590">
            <v>0</v>
          </cell>
          <cell r="C590">
            <v>18301</v>
          </cell>
          <cell r="D590" t="str">
            <v>water treatment civil work</v>
          </cell>
          <cell r="E590">
            <v>0</v>
          </cell>
          <cell r="F590">
            <v>0</v>
          </cell>
          <cell r="G590">
            <v>0</v>
          </cell>
          <cell r="H590">
            <v>0</v>
          </cell>
          <cell r="I590">
            <v>0</v>
          </cell>
          <cell r="J590">
            <v>0</v>
          </cell>
        </row>
        <row r="591">
          <cell r="B591">
            <v>0</v>
          </cell>
          <cell r="D591" t="str">
            <v>Total of Water Treatment Civil Work</v>
          </cell>
          <cell r="E591">
            <v>0</v>
          </cell>
          <cell r="F591">
            <v>0</v>
          </cell>
          <cell r="G591">
            <v>0</v>
          </cell>
          <cell r="H591">
            <v>0</v>
          </cell>
          <cell r="I591">
            <v>0</v>
          </cell>
          <cell r="J591">
            <v>0</v>
          </cell>
        </row>
        <row r="592">
          <cell r="B592">
            <v>0</v>
          </cell>
          <cell r="D592" t="str">
            <v>Sub-total for Water Treatment System</v>
          </cell>
          <cell r="E592">
            <v>0</v>
          </cell>
          <cell r="F592">
            <v>0</v>
          </cell>
          <cell r="G592">
            <v>0</v>
          </cell>
          <cell r="H592">
            <v>0</v>
          </cell>
          <cell r="I592">
            <v>0</v>
          </cell>
          <cell r="J592">
            <v>0</v>
          </cell>
        </row>
        <row r="593">
          <cell r="B593" t="str">
            <v>185  fuel oil &amp; natural gas system</v>
          </cell>
        </row>
        <row r="594">
          <cell r="B594" t="str">
            <v xml:space="preserve">      1851  Crude oil system</v>
          </cell>
        </row>
        <row r="595">
          <cell r="A595">
            <v>18511</v>
          </cell>
          <cell r="B595">
            <v>0</v>
          </cell>
          <cell r="C595">
            <v>18511</v>
          </cell>
          <cell r="D595" t="str">
            <v>crude oil storage tanks</v>
          </cell>
          <cell r="E595">
            <v>0</v>
          </cell>
          <cell r="F595">
            <v>0</v>
          </cell>
          <cell r="G595">
            <v>0</v>
          </cell>
          <cell r="H595">
            <v>0</v>
          </cell>
          <cell r="I595">
            <v>0</v>
          </cell>
          <cell r="J595">
            <v>0</v>
          </cell>
        </row>
        <row r="596">
          <cell r="A596">
            <v>18512</v>
          </cell>
          <cell r="B596">
            <v>0</v>
          </cell>
          <cell r="C596">
            <v>18512</v>
          </cell>
          <cell r="D596" t="str">
            <v>crude oil meters</v>
          </cell>
          <cell r="E596">
            <v>0</v>
          </cell>
          <cell r="F596">
            <v>0</v>
          </cell>
          <cell r="G596">
            <v>0</v>
          </cell>
          <cell r="H596">
            <v>0</v>
          </cell>
          <cell r="I596">
            <v>0</v>
          </cell>
          <cell r="J596">
            <v>0</v>
          </cell>
        </row>
        <row r="597">
          <cell r="A597">
            <v>18513</v>
          </cell>
          <cell r="B597">
            <v>0</v>
          </cell>
          <cell r="C597">
            <v>18513</v>
          </cell>
          <cell r="D597" t="str">
            <v>crude oil pipes &amp; valves</v>
          </cell>
          <cell r="E597">
            <v>0</v>
          </cell>
          <cell r="F597">
            <v>0</v>
          </cell>
          <cell r="G597">
            <v>0</v>
          </cell>
          <cell r="H597">
            <v>0</v>
          </cell>
          <cell r="I597">
            <v>0</v>
          </cell>
          <cell r="J597">
            <v>0</v>
          </cell>
        </row>
        <row r="598">
          <cell r="A598">
            <v>18514</v>
          </cell>
          <cell r="B598">
            <v>0</v>
          </cell>
          <cell r="C598">
            <v>18514</v>
          </cell>
          <cell r="D598" t="str">
            <v>crude oil auxiliary</v>
          </cell>
          <cell r="E598">
            <v>0</v>
          </cell>
          <cell r="F598">
            <v>0</v>
          </cell>
          <cell r="G598">
            <v>0</v>
          </cell>
          <cell r="H598">
            <v>0</v>
          </cell>
          <cell r="I598">
            <v>0</v>
          </cell>
          <cell r="J598">
            <v>0</v>
          </cell>
        </row>
        <row r="599">
          <cell r="B599">
            <v>0</v>
          </cell>
          <cell r="D599" t="str">
            <v>Total of Crude Oil System</v>
          </cell>
          <cell r="E599">
            <v>0</v>
          </cell>
          <cell r="F599">
            <v>0</v>
          </cell>
          <cell r="G599">
            <v>0</v>
          </cell>
          <cell r="H599">
            <v>0</v>
          </cell>
          <cell r="I599">
            <v>0</v>
          </cell>
          <cell r="J599">
            <v>0</v>
          </cell>
        </row>
        <row r="600">
          <cell r="B600" t="str">
            <v xml:space="preserve">      1852  diesel system</v>
          </cell>
        </row>
        <row r="601">
          <cell r="A601">
            <v>18521</v>
          </cell>
          <cell r="B601">
            <v>0</v>
          </cell>
          <cell r="C601">
            <v>18521</v>
          </cell>
          <cell r="D601" t="str">
            <v>diesel storage tanks</v>
          </cell>
          <cell r="E601">
            <v>0</v>
          </cell>
          <cell r="F601">
            <v>0</v>
          </cell>
          <cell r="G601">
            <v>0</v>
          </cell>
          <cell r="H601">
            <v>0</v>
          </cell>
          <cell r="I601">
            <v>0</v>
          </cell>
          <cell r="J601">
            <v>0</v>
          </cell>
        </row>
        <row r="602">
          <cell r="A602">
            <v>18522</v>
          </cell>
          <cell r="B602">
            <v>0</v>
          </cell>
          <cell r="C602">
            <v>18522</v>
          </cell>
          <cell r="D602" t="str">
            <v>diesel  meters</v>
          </cell>
          <cell r="E602">
            <v>0</v>
          </cell>
          <cell r="F602">
            <v>0</v>
          </cell>
          <cell r="G602">
            <v>0</v>
          </cell>
          <cell r="H602">
            <v>0</v>
          </cell>
          <cell r="I602">
            <v>0</v>
          </cell>
          <cell r="J602">
            <v>0</v>
          </cell>
        </row>
        <row r="603">
          <cell r="A603">
            <v>18523</v>
          </cell>
          <cell r="B603">
            <v>0</v>
          </cell>
          <cell r="C603">
            <v>18523</v>
          </cell>
          <cell r="D603" t="str">
            <v>diesel pipes &amp; valves</v>
          </cell>
          <cell r="E603">
            <v>0</v>
          </cell>
          <cell r="F603">
            <v>0</v>
          </cell>
          <cell r="G603">
            <v>0</v>
          </cell>
          <cell r="H603">
            <v>0</v>
          </cell>
          <cell r="I603">
            <v>0</v>
          </cell>
          <cell r="J603">
            <v>0</v>
          </cell>
        </row>
        <row r="604">
          <cell r="A604">
            <v>18524</v>
          </cell>
          <cell r="B604">
            <v>0</v>
          </cell>
          <cell r="C604">
            <v>18524</v>
          </cell>
          <cell r="D604" t="str">
            <v>diesel auxiliary</v>
          </cell>
          <cell r="E604">
            <v>0</v>
          </cell>
          <cell r="F604">
            <v>0</v>
          </cell>
          <cell r="G604">
            <v>0</v>
          </cell>
          <cell r="H604">
            <v>0</v>
          </cell>
          <cell r="I604">
            <v>0</v>
          </cell>
          <cell r="J604">
            <v>0</v>
          </cell>
        </row>
        <row r="605">
          <cell r="B605">
            <v>0</v>
          </cell>
          <cell r="D605" t="str">
            <v>Total of Diesel System</v>
          </cell>
          <cell r="E605">
            <v>0</v>
          </cell>
          <cell r="F605">
            <v>0</v>
          </cell>
          <cell r="G605">
            <v>0</v>
          </cell>
          <cell r="H605">
            <v>0</v>
          </cell>
          <cell r="I605">
            <v>0</v>
          </cell>
          <cell r="J605">
            <v>0</v>
          </cell>
        </row>
        <row r="606">
          <cell r="B606" t="str">
            <v xml:space="preserve">      1853  natural gas system</v>
          </cell>
        </row>
        <row r="607">
          <cell r="A607">
            <v>18531</v>
          </cell>
          <cell r="B607">
            <v>0</v>
          </cell>
          <cell r="C607">
            <v>18531</v>
          </cell>
          <cell r="D607" t="str">
            <v>natural gas reducing station for high pressure system</v>
          </cell>
          <cell r="E607">
            <v>0</v>
          </cell>
          <cell r="F607">
            <v>0</v>
          </cell>
          <cell r="G607">
            <v>0</v>
          </cell>
          <cell r="H607">
            <v>0</v>
          </cell>
          <cell r="I607">
            <v>0</v>
          </cell>
          <cell r="J607">
            <v>0</v>
          </cell>
        </row>
        <row r="608">
          <cell r="A608">
            <v>18532</v>
          </cell>
          <cell r="B608">
            <v>0</v>
          </cell>
          <cell r="C608">
            <v>18532</v>
          </cell>
          <cell r="D608" t="str">
            <v>meters for natural gas high pressure station</v>
          </cell>
          <cell r="E608">
            <v>0</v>
          </cell>
          <cell r="F608">
            <v>0</v>
          </cell>
          <cell r="G608">
            <v>0</v>
          </cell>
          <cell r="H608">
            <v>0</v>
          </cell>
          <cell r="I608">
            <v>0</v>
          </cell>
          <cell r="J608">
            <v>0</v>
          </cell>
        </row>
        <row r="609">
          <cell r="A609">
            <v>18533</v>
          </cell>
          <cell r="B609">
            <v>0</v>
          </cell>
          <cell r="C609">
            <v>18533</v>
          </cell>
          <cell r="D609" t="str">
            <v>natural gas heaters</v>
          </cell>
          <cell r="E609">
            <v>0</v>
          </cell>
          <cell r="F609">
            <v>0</v>
          </cell>
          <cell r="G609">
            <v>0</v>
          </cell>
          <cell r="H609">
            <v>0</v>
          </cell>
          <cell r="I609">
            <v>0</v>
          </cell>
          <cell r="J609">
            <v>0</v>
          </cell>
        </row>
        <row r="610">
          <cell r="A610">
            <v>18534</v>
          </cell>
          <cell r="B610">
            <v>0</v>
          </cell>
          <cell r="C610">
            <v>18534</v>
          </cell>
          <cell r="D610" t="str">
            <v>natural gas reducing station for low pressure system</v>
          </cell>
          <cell r="E610">
            <v>0</v>
          </cell>
          <cell r="F610">
            <v>0</v>
          </cell>
          <cell r="G610">
            <v>0</v>
          </cell>
          <cell r="H610">
            <v>0</v>
          </cell>
          <cell r="I610">
            <v>0</v>
          </cell>
          <cell r="J610">
            <v>0</v>
          </cell>
        </row>
        <row r="611">
          <cell r="A611">
            <v>18535</v>
          </cell>
          <cell r="B611">
            <v>0</v>
          </cell>
          <cell r="C611">
            <v>18535</v>
          </cell>
          <cell r="D611" t="str">
            <v>meters for natural gas low pressure station</v>
          </cell>
          <cell r="E611">
            <v>0</v>
          </cell>
          <cell r="F611">
            <v>0</v>
          </cell>
          <cell r="G611">
            <v>0</v>
          </cell>
          <cell r="H611">
            <v>0</v>
          </cell>
          <cell r="I611">
            <v>0</v>
          </cell>
          <cell r="J611">
            <v>0</v>
          </cell>
        </row>
        <row r="612">
          <cell r="A612">
            <v>18536</v>
          </cell>
          <cell r="B612">
            <v>0</v>
          </cell>
          <cell r="C612">
            <v>18536</v>
          </cell>
          <cell r="D612" t="str">
            <v>natural gas system auxiliary</v>
          </cell>
          <cell r="E612">
            <v>0</v>
          </cell>
          <cell r="F612">
            <v>0</v>
          </cell>
          <cell r="G612">
            <v>0</v>
          </cell>
          <cell r="H612">
            <v>0</v>
          </cell>
          <cell r="I612">
            <v>0</v>
          </cell>
          <cell r="J612">
            <v>0</v>
          </cell>
        </row>
        <row r="613">
          <cell r="A613">
            <v>18537</v>
          </cell>
          <cell r="B613">
            <v>0</v>
          </cell>
          <cell r="C613">
            <v>18537</v>
          </cell>
          <cell r="D613" t="str">
            <v xml:space="preserve">heating system for natural gas </v>
          </cell>
          <cell r="E613">
            <v>0</v>
          </cell>
          <cell r="F613">
            <v>0</v>
          </cell>
          <cell r="G613">
            <v>0</v>
          </cell>
          <cell r="H613">
            <v>0</v>
          </cell>
          <cell r="I613">
            <v>0</v>
          </cell>
          <cell r="J613">
            <v>0</v>
          </cell>
        </row>
        <row r="614">
          <cell r="B614">
            <v>0</v>
          </cell>
          <cell r="D614" t="str">
            <v>Total of Natural Gas System</v>
          </cell>
          <cell r="E614">
            <v>0</v>
          </cell>
          <cell r="F614">
            <v>0</v>
          </cell>
          <cell r="G614">
            <v>0</v>
          </cell>
          <cell r="H614">
            <v>0</v>
          </cell>
          <cell r="I614">
            <v>0</v>
          </cell>
          <cell r="J614">
            <v>0</v>
          </cell>
        </row>
        <row r="615">
          <cell r="B615">
            <v>0</v>
          </cell>
          <cell r="D615" t="str">
            <v>Sub-total for Fuel Oil &amp; Natural Gas System</v>
          </cell>
          <cell r="E615">
            <v>0</v>
          </cell>
          <cell r="F615">
            <v>0</v>
          </cell>
          <cell r="G615">
            <v>0</v>
          </cell>
          <cell r="H615">
            <v>0</v>
          </cell>
          <cell r="I615">
            <v>0</v>
          </cell>
          <cell r="J615">
            <v>0</v>
          </cell>
        </row>
        <row r="616">
          <cell r="B616" t="str">
            <v>186  Electrical System</v>
          </cell>
        </row>
        <row r="617">
          <cell r="B617" t="str">
            <v xml:space="preserve">      1861  transfomers</v>
          </cell>
        </row>
        <row r="618">
          <cell r="A618">
            <v>18611</v>
          </cell>
          <cell r="B618">
            <v>0</v>
          </cell>
          <cell r="C618">
            <v>18611</v>
          </cell>
          <cell r="D618" t="str">
            <v>high voltage trasformers</v>
          </cell>
          <cell r="E618">
            <v>0</v>
          </cell>
          <cell r="F618">
            <v>0</v>
          </cell>
          <cell r="G618">
            <v>0</v>
          </cell>
          <cell r="H618">
            <v>0</v>
          </cell>
          <cell r="I618">
            <v>0</v>
          </cell>
          <cell r="J618">
            <v>0</v>
          </cell>
        </row>
        <row r="619">
          <cell r="A619">
            <v>18612</v>
          </cell>
          <cell r="B619">
            <v>0</v>
          </cell>
          <cell r="C619">
            <v>18612</v>
          </cell>
          <cell r="D619" t="str">
            <v>low voltage transformers</v>
          </cell>
          <cell r="E619">
            <v>0</v>
          </cell>
          <cell r="F619">
            <v>0</v>
          </cell>
          <cell r="G619">
            <v>0</v>
          </cell>
          <cell r="H619">
            <v>0</v>
          </cell>
          <cell r="I619">
            <v>0</v>
          </cell>
          <cell r="J619">
            <v>0</v>
          </cell>
        </row>
        <row r="620">
          <cell r="B620">
            <v>0</v>
          </cell>
          <cell r="D620" t="str">
            <v>Total of Transfomers</v>
          </cell>
          <cell r="E620">
            <v>0</v>
          </cell>
          <cell r="F620">
            <v>0</v>
          </cell>
          <cell r="G620">
            <v>0</v>
          </cell>
          <cell r="H620">
            <v>0</v>
          </cell>
          <cell r="I620">
            <v>0</v>
          </cell>
          <cell r="J620">
            <v>0</v>
          </cell>
        </row>
        <row r="621">
          <cell r="B621" t="str">
            <v xml:space="preserve">      1862  switchgear</v>
          </cell>
        </row>
        <row r="622">
          <cell r="A622">
            <v>18621</v>
          </cell>
          <cell r="B622">
            <v>0</v>
          </cell>
          <cell r="C622">
            <v>18621</v>
          </cell>
          <cell r="D622" t="str">
            <v>breakers</v>
          </cell>
          <cell r="E622">
            <v>0</v>
          </cell>
          <cell r="F622">
            <v>0</v>
          </cell>
          <cell r="G622">
            <v>0</v>
          </cell>
          <cell r="H622">
            <v>0</v>
          </cell>
          <cell r="I622">
            <v>0</v>
          </cell>
          <cell r="J622">
            <v>0</v>
          </cell>
        </row>
        <row r="623">
          <cell r="A623">
            <v>18622</v>
          </cell>
          <cell r="B623">
            <v>0</v>
          </cell>
          <cell r="C623">
            <v>18622</v>
          </cell>
          <cell r="D623" t="str">
            <v>SF6</v>
          </cell>
          <cell r="E623">
            <v>0</v>
          </cell>
          <cell r="F623">
            <v>0</v>
          </cell>
          <cell r="G623">
            <v>0</v>
          </cell>
          <cell r="H623">
            <v>0</v>
          </cell>
          <cell r="I623">
            <v>0</v>
          </cell>
          <cell r="J623">
            <v>0</v>
          </cell>
        </row>
        <row r="624">
          <cell r="B624">
            <v>0</v>
          </cell>
          <cell r="D624" t="str">
            <v>Total of Switchgear</v>
          </cell>
          <cell r="E624">
            <v>0</v>
          </cell>
          <cell r="F624">
            <v>0</v>
          </cell>
          <cell r="G624">
            <v>0</v>
          </cell>
          <cell r="H624">
            <v>0</v>
          </cell>
          <cell r="I624">
            <v>0</v>
          </cell>
          <cell r="J624">
            <v>0</v>
          </cell>
        </row>
        <row r="625">
          <cell r="B625" t="str">
            <v xml:space="preserve">      1863  electrical protection</v>
          </cell>
        </row>
        <row r="626">
          <cell r="A626">
            <v>99999</v>
          </cell>
          <cell r="B626">
            <v>0</v>
          </cell>
          <cell r="C626">
            <v>99999</v>
          </cell>
          <cell r="D626" t="str">
            <v>unspecified</v>
          </cell>
          <cell r="E626">
            <v>0</v>
          </cell>
          <cell r="F626">
            <v>0</v>
          </cell>
          <cell r="G626">
            <v>0</v>
          </cell>
          <cell r="H626">
            <v>0</v>
          </cell>
          <cell r="I626">
            <v>0</v>
          </cell>
          <cell r="J626">
            <v>0</v>
          </cell>
        </row>
        <row r="627">
          <cell r="B627">
            <v>0</v>
          </cell>
          <cell r="D627" t="str">
            <v>Total of Electrical Protection</v>
          </cell>
          <cell r="E627">
            <v>0</v>
          </cell>
          <cell r="F627">
            <v>0</v>
          </cell>
          <cell r="G627">
            <v>0</v>
          </cell>
          <cell r="H627">
            <v>0</v>
          </cell>
          <cell r="I627">
            <v>0</v>
          </cell>
          <cell r="J627">
            <v>0</v>
          </cell>
        </row>
        <row r="628">
          <cell r="B628">
            <v>0</v>
          </cell>
          <cell r="D628" t="str">
            <v>Sub-total for Electrical System</v>
          </cell>
          <cell r="E628">
            <v>0</v>
          </cell>
          <cell r="F628">
            <v>0</v>
          </cell>
          <cell r="G628">
            <v>0</v>
          </cell>
          <cell r="H628">
            <v>0</v>
          </cell>
          <cell r="I628">
            <v>0</v>
          </cell>
          <cell r="J628">
            <v>0</v>
          </cell>
        </row>
        <row r="629">
          <cell r="B629" t="str">
            <v>187  diesel generator</v>
          </cell>
        </row>
        <row r="630">
          <cell r="B630" t="str">
            <v xml:space="preserve">      1871  black start diesel generator</v>
          </cell>
        </row>
        <row r="631">
          <cell r="A631">
            <v>99999</v>
          </cell>
          <cell r="B631">
            <v>0</v>
          </cell>
          <cell r="C631">
            <v>99999</v>
          </cell>
          <cell r="D631" t="str">
            <v>unspecified</v>
          </cell>
          <cell r="E631">
            <v>0</v>
          </cell>
          <cell r="F631">
            <v>0</v>
          </cell>
          <cell r="G631">
            <v>0</v>
          </cell>
          <cell r="H631">
            <v>0</v>
          </cell>
          <cell r="I631">
            <v>0</v>
          </cell>
          <cell r="J631">
            <v>0</v>
          </cell>
        </row>
        <row r="632">
          <cell r="B632">
            <v>0</v>
          </cell>
          <cell r="D632" t="str">
            <v>Total of Black Start Diesel Generator</v>
          </cell>
          <cell r="E632">
            <v>0</v>
          </cell>
          <cell r="F632">
            <v>0</v>
          </cell>
          <cell r="G632">
            <v>0</v>
          </cell>
          <cell r="H632">
            <v>0</v>
          </cell>
          <cell r="I632">
            <v>0</v>
          </cell>
          <cell r="J632">
            <v>0</v>
          </cell>
        </row>
        <row r="633">
          <cell r="B633" t="str">
            <v xml:space="preserve">      1872  emergency diesel generator</v>
          </cell>
        </row>
        <row r="634">
          <cell r="A634">
            <v>99999</v>
          </cell>
          <cell r="B634">
            <v>0</v>
          </cell>
          <cell r="C634">
            <v>99999</v>
          </cell>
          <cell r="D634" t="str">
            <v>unspecified</v>
          </cell>
          <cell r="E634">
            <v>0</v>
          </cell>
          <cell r="F634">
            <v>0</v>
          </cell>
          <cell r="G634">
            <v>0</v>
          </cell>
          <cell r="H634">
            <v>0</v>
          </cell>
          <cell r="I634">
            <v>0</v>
          </cell>
          <cell r="J634">
            <v>0</v>
          </cell>
        </row>
        <row r="635">
          <cell r="B635">
            <v>0</v>
          </cell>
          <cell r="D635" t="str">
            <v>Total of Emergency Diesel Generator</v>
          </cell>
          <cell r="E635">
            <v>0</v>
          </cell>
          <cell r="F635">
            <v>0</v>
          </cell>
          <cell r="G635">
            <v>0</v>
          </cell>
          <cell r="H635">
            <v>0</v>
          </cell>
          <cell r="I635">
            <v>0</v>
          </cell>
          <cell r="J635">
            <v>0</v>
          </cell>
        </row>
        <row r="636">
          <cell r="B636" t="str">
            <v xml:space="preserve">      1873  diesel generator civil works</v>
          </cell>
        </row>
        <row r="637">
          <cell r="A637">
            <v>99999</v>
          </cell>
          <cell r="B637">
            <v>0</v>
          </cell>
          <cell r="C637">
            <v>99999</v>
          </cell>
          <cell r="D637" t="str">
            <v>unspecified</v>
          </cell>
          <cell r="E637">
            <v>0</v>
          </cell>
          <cell r="F637">
            <v>0</v>
          </cell>
          <cell r="G637">
            <v>0</v>
          </cell>
          <cell r="H637">
            <v>0</v>
          </cell>
          <cell r="I637">
            <v>0</v>
          </cell>
          <cell r="J637">
            <v>0</v>
          </cell>
        </row>
        <row r="638">
          <cell r="B638">
            <v>0</v>
          </cell>
          <cell r="D638" t="str">
            <v>Total of Diesel Generator Civil Works</v>
          </cell>
          <cell r="E638">
            <v>0</v>
          </cell>
          <cell r="F638">
            <v>0</v>
          </cell>
          <cell r="G638">
            <v>0</v>
          </cell>
          <cell r="H638">
            <v>0</v>
          </cell>
          <cell r="I638">
            <v>0</v>
          </cell>
          <cell r="J638">
            <v>0</v>
          </cell>
        </row>
        <row r="639">
          <cell r="B639">
            <v>0</v>
          </cell>
          <cell r="D639" t="str">
            <v>Sub-total for Diesel Generator</v>
          </cell>
          <cell r="E639">
            <v>0</v>
          </cell>
          <cell r="F639">
            <v>0</v>
          </cell>
          <cell r="G639">
            <v>0</v>
          </cell>
          <cell r="H639">
            <v>0</v>
          </cell>
          <cell r="I639">
            <v>0</v>
          </cell>
          <cell r="J639">
            <v>0</v>
          </cell>
        </row>
        <row r="640">
          <cell r="B640" t="str">
            <v>188  fire fighting system</v>
          </cell>
        </row>
        <row r="641">
          <cell r="B641" t="str">
            <v xml:space="preserve">      1881  Co2 system</v>
          </cell>
        </row>
        <row r="642">
          <cell r="A642">
            <v>18811</v>
          </cell>
          <cell r="B642">
            <v>0</v>
          </cell>
          <cell r="C642">
            <v>18811</v>
          </cell>
          <cell r="D642" t="str">
            <v xml:space="preserve">Co2 cylenders </v>
          </cell>
          <cell r="E642">
            <v>0</v>
          </cell>
          <cell r="F642">
            <v>0</v>
          </cell>
          <cell r="G642">
            <v>0</v>
          </cell>
          <cell r="H642">
            <v>0</v>
          </cell>
          <cell r="I642">
            <v>0</v>
          </cell>
          <cell r="J642">
            <v>0</v>
          </cell>
        </row>
        <row r="643">
          <cell r="A643">
            <v>18812</v>
          </cell>
          <cell r="B643">
            <v>0</v>
          </cell>
          <cell r="C643">
            <v>18812</v>
          </cell>
          <cell r="D643" t="str">
            <v>Detectors</v>
          </cell>
          <cell r="E643">
            <v>0</v>
          </cell>
          <cell r="F643">
            <v>0</v>
          </cell>
          <cell r="G643">
            <v>0</v>
          </cell>
          <cell r="H643">
            <v>0</v>
          </cell>
          <cell r="I643">
            <v>0</v>
          </cell>
          <cell r="J643">
            <v>0</v>
          </cell>
        </row>
        <row r="644">
          <cell r="A644">
            <v>18813</v>
          </cell>
          <cell r="B644">
            <v>0</v>
          </cell>
          <cell r="C644">
            <v>18813</v>
          </cell>
          <cell r="D644" t="str">
            <v>auxiliaries for Co2 System</v>
          </cell>
          <cell r="E644">
            <v>0</v>
          </cell>
          <cell r="F644">
            <v>0</v>
          </cell>
          <cell r="G644">
            <v>0</v>
          </cell>
          <cell r="H644">
            <v>0</v>
          </cell>
          <cell r="I644">
            <v>0</v>
          </cell>
          <cell r="J644">
            <v>0</v>
          </cell>
        </row>
        <row r="645">
          <cell r="B645">
            <v>0</v>
          </cell>
          <cell r="D645" t="str">
            <v>Total of Co2 System</v>
          </cell>
          <cell r="E645">
            <v>0</v>
          </cell>
          <cell r="F645">
            <v>0</v>
          </cell>
          <cell r="G645">
            <v>0</v>
          </cell>
          <cell r="H645">
            <v>0</v>
          </cell>
          <cell r="I645">
            <v>0</v>
          </cell>
          <cell r="J645">
            <v>0</v>
          </cell>
        </row>
        <row r="646">
          <cell r="B646" t="str">
            <v xml:space="preserve">      1882  water sprinkler system</v>
          </cell>
        </row>
        <row r="647">
          <cell r="A647">
            <v>18821</v>
          </cell>
          <cell r="B647">
            <v>0</v>
          </cell>
          <cell r="C647">
            <v>18821</v>
          </cell>
          <cell r="D647" t="str">
            <v xml:space="preserve">diesel &amp; jockey pumps </v>
          </cell>
          <cell r="E647">
            <v>0</v>
          </cell>
          <cell r="F647">
            <v>0</v>
          </cell>
          <cell r="G647">
            <v>0</v>
          </cell>
          <cell r="H647">
            <v>0</v>
          </cell>
          <cell r="I647">
            <v>0</v>
          </cell>
          <cell r="J647">
            <v>0</v>
          </cell>
        </row>
        <row r="648">
          <cell r="A648">
            <v>18822</v>
          </cell>
          <cell r="B648">
            <v>0</v>
          </cell>
          <cell r="C648">
            <v>18822</v>
          </cell>
          <cell r="D648" t="str">
            <v>foam &amp; water storage tanks</v>
          </cell>
          <cell r="E648">
            <v>0</v>
          </cell>
          <cell r="F648">
            <v>0</v>
          </cell>
          <cell r="G648">
            <v>0</v>
          </cell>
          <cell r="H648">
            <v>0</v>
          </cell>
          <cell r="I648">
            <v>0</v>
          </cell>
          <cell r="J648">
            <v>0</v>
          </cell>
        </row>
        <row r="649">
          <cell r="B649">
            <v>0</v>
          </cell>
          <cell r="D649" t="str">
            <v>Total of Water Sprinkler System</v>
          </cell>
          <cell r="E649">
            <v>0</v>
          </cell>
          <cell r="F649">
            <v>0</v>
          </cell>
          <cell r="G649">
            <v>0</v>
          </cell>
          <cell r="H649">
            <v>0</v>
          </cell>
          <cell r="I649">
            <v>0</v>
          </cell>
          <cell r="J649">
            <v>0</v>
          </cell>
        </row>
        <row r="650">
          <cell r="B650">
            <v>0</v>
          </cell>
          <cell r="D650" t="str">
            <v>Sub-total for Fire Fighting System</v>
          </cell>
          <cell r="E650">
            <v>0</v>
          </cell>
          <cell r="F650">
            <v>0</v>
          </cell>
          <cell r="G650">
            <v>0</v>
          </cell>
          <cell r="H650">
            <v>0</v>
          </cell>
          <cell r="I650">
            <v>0</v>
          </cell>
          <cell r="J650">
            <v>0</v>
          </cell>
        </row>
        <row r="651">
          <cell r="B651" t="str">
            <v>189  plant's capitalized overall maintenance</v>
          </cell>
        </row>
        <row r="652">
          <cell r="B652" t="str">
            <v xml:space="preserve">      1891  Capitalized Internal Maintenance</v>
          </cell>
        </row>
        <row r="653">
          <cell r="A653">
            <v>18911</v>
          </cell>
          <cell r="B653">
            <v>0</v>
          </cell>
          <cell r="C653">
            <v>18911</v>
          </cell>
          <cell r="D653" t="str">
            <v>capitalized internal maintenance</v>
          </cell>
          <cell r="E653">
            <v>0</v>
          </cell>
          <cell r="F653">
            <v>0</v>
          </cell>
          <cell r="G653">
            <v>0</v>
          </cell>
          <cell r="H653">
            <v>0</v>
          </cell>
          <cell r="I653">
            <v>0</v>
          </cell>
          <cell r="J653">
            <v>0</v>
          </cell>
        </row>
        <row r="654">
          <cell r="B654">
            <v>0</v>
          </cell>
          <cell r="D654" t="str">
            <v>Total of Capitalized Internal Maintenance</v>
          </cell>
          <cell r="E654">
            <v>0</v>
          </cell>
          <cell r="F654">
            <v>0</v>
          </cell>
          <cell r="G654">
            <v>0</v>
          </cell>
          <cell r="H654">
            <v>0</v>
          </cell>
          <cell r="I654">
            <v>0</v>
          </cell>
          <cell r="J654">
            <v>0</v>
          </cell>
        </row>
        <row r="655">
          <cell r="B655" t="str">
            <v xml:space="preserve">      1892  Capitalized External Contracted Maintenance</v>
          </cell>
        </row>
        <row r="656">
          <cell r="A656">
            <v>18921</v>
          </cell>
          <cell r="B656">
            <v>0</v>
          </cell>
          <cell r="C656">
            <v>18921</v>
          </cell>
          <cell r="D656" t="str">
            <v>capitalized external contracted maintenance</v>
          </cell>
          <cell r="E656">
            <v>0</v>
          </cell>
          <cell r="F656">
            <v>0</v>
          </cell>
          <cell r="G656">
            <v>0</v>
          </cell>
          <cell r="H656">
            <v>0</v>
          </cell>
          <cell r="I656">
            <v>0</v>
          </cell>
          <cell r="J656">
            <v>0</v>
          </cell>
        </row>
        <row r="657">
          <cell r="J657">
            <v>0</v>
          </cell>
        </row>
        <row r="658">
          <cell r="J658">
            <v>0</v>
          </cell>
        </row>
        <row r="659">
          <cell r="J659">
            <v>0</v>
          </cell>
        </row>
        <row r="660">
          <cell r="B660">
            <v>0</v>
          </cell>
          <cell r="D660" t="str">
            <v>Total of External Capitalized Contracted Maint.</v>
          </cell>
          <cell r="E660">
            <v>0</v>
          </cell>
          <cell r="F660">
            <v>0</v>
          </cell>
          <cell r="G660">
            <v>0</v>
          </cell>
          <cell r="H660">
            <v>0</v>
          </cell>
          <cell r="I660">
            <v>0</v>
          </cell>
          <cell r="J660">
            <v>0</v>
          </cell>
        </row>
        <row r="661">
          <cell r="B661">
            <v>0</v>
          </cell>
          <cell r="D661" t="str">
            <v>Sub-total for Plant's Capitalized Overall Maintenance</v>
          </cell>
          <cell r="E661">
            <v>0</v>
          </cell>
          <cell r="F661">
            <v>0</v>
          </cell>
          <cell r="G661">
            <v>0</v>
          </cell>
          <cell r="H661">
            <v>0</v>
          </cell>
          <cell r="I661">
            <v>0</v>
          </cell>
          <cell r="J661">
            <v>0</v>
          </cell>
        </row>
        <row r="662">
          <cell r="B662">
            <v>0</v>
          </cell>
          <cell r="D662" t="str">
            <v>Plant &amp; Generator Equipment Total</v>
          </cell>
          <cell r="E662">
            <v>0</v>
          </cell>
          <cell r="F662">
            <v>0</v>
          </cell>
          <cell r="G662">
            <v>0</v>
          </cell>
          <cell r="H662">
            <v>0</v>
          </cell>
          <cell r="I662">
            <v>0</v>
          </cell>
          <cell r="J662">
            <v>0</v>
          </cell>
        </row>
        <row r="663">
          <cell r="B663" t="str">
            <v>Remote Areas (General Ledger Code) 111802</v>
          </cell>
        </row>
        <row r="664">
          <cell r="B664" t="str">
            <v>201  remote areas equipment</v>
          </cell>
        </row>
        <row r="665">
          <cell r="B665" t="str">
            <v xml:space="preserve">      2011  water wellfield equipment</v>
          </cell>
        </row>
        <row r="666">
          <cell r="A666">
            <v>99999</v>
          </cell>
          <cell r="B666">
            <v>0</v>
          </cell>
          <cell r="C666">
            <v>99999</v>
          </cell>
          <cell r="D666" t="str">
            <v>unspecified</v>
          </cell>
          <cell r="E666">
            <v>0</v>
          </cell>
          <cell r="F666">
            <v>0</v>
          </cell>
          <cell r="G666">
            <v>0</v>
          </cell>
          <cell r="H666">
            <v>0</v>
          </cell>
          <cell r="I666">
            <v>0</v>
          </cell>
          <cell r="J666">
            <v>0</v>
          </cell>
        </row>
        <row r="667">
          <cell r="B667">
            <v>0</v>
          </cell>
          <cell r="D667" t="str">
            <v>Total of Water Willfield Equipment</v>
          </cell>
          <cell r="E667">
            <v>0</v>
          </cell>
          <cell r="F667">
            <v>0</v>
          </cell>
          <cell r="G667">
            <v>0</v>
          </cell>
          <cell r="H667">
            <v>0</v>
          </cell>
          <cell r="I667">
            <v>0</v>
          </cell>
          <cell r="J667">
            <v>0</v>
          </cell>
        </row>
        <row r="668">
          <cell r="B668" t="str">
            <v xml:space="preserve">      2012  stand by generators</v>
          </cell>
        </row>
        <row r="669">
          <cell r="A669">
            <v>20121</v>
          </cell>
          <cell r="B669">
            <v>0</v>
          </cell>
          <cell r="C669">
            <v>20121</v>
          </cell>
          <cell r="D669" t="str">
            <v>engine</v>
          </cell>
          <cell r="E669">
            <v>0</v>
          </cell>
          <cell r="F669">
            <v>0</v>
          </cell>
          <cell r="G669">
            <v>0</v>
          </cell>
          <cell r="H669">
            <v>0</v>
          </cell>
          <cell r="I669">
            <v>0</v>
          </cell>
          <cell r="J669">
            <v>0</v>
          </cell>
        </row>
        <row r="670">
          <cell r="A670">
            <v>20122</v>
          </cell>
          <cell r="B670">
            <v>0</v>
          </cell>
          <cell r="C670">
            <v>20122</v>
          </cell>
          <cell r="D670" t="str">
            <v>generator</v>
          </cell>
          <cell r="E670">
            <v>0</v>
          </cell>
          <cell r="F670">
            <v>0</v>
          </cell>
          <cell r="G670">
            <v>0</v>
          </cell>
          <cell r="H670">
            <v>0</v>
          </cell>
          <cell r="I670">
            <v>0</v>
          </cell>
          <cell r="J670">
            <v>0</v>
          </cell>
        </row>
        <row r="671">
          <cell r="A671">
            <v>20123</v>
          </cell>
          <cell r="B671">
            <v>0</v>
          </cell>
          <cell r="C671">
            <v>20123</v>
          </cell>
          <cell r="D671" t="str">
            <v>electrical equipment</v>
          </cell>
          <cell r="E671">
            <v>0</v>
          </cell>
          <cell r="F671">
            <v>0</v>
          </cell>
          <cell r="G671">
            <v>0</v>
          </cell>
          <cell r="H671">
            <v>0</v>
          </cell>
          <cell r="I671">
            <v>0</v>
          </cell>
          <cell r="J671">
            <v>0</v>
          </cell>
        </row>
        <row r="672">
          <cell r="A672">
            <v>20124</v>
          </cell>
          <cell r="B672">
            <v>0</v>
          </cell>
          <cell r="C672">
            <v>20124</v>
          </cell>
          <cell r="D672" t="str">
            <v>stand by generator civil works</v>
          </cell>
          <cell r="E672">
            <v>0</v>
          </cell>
          <cell r="F672">
            <v>0</v>
          </cell>
          <cell r="G672">
            <v>0</v>
          </cell>
          <cell r="H672">
            <v>0</v>
          </cell>
          <cell r="I672">
            <v>0</v>
          </cell>
          <cell r="J672">
            <v>0</v>
          </cell>
        </row>
        <row r="673">
          <cell r="B673">
            <v>0</v>
          </cell>
          <cell r="D673" t="str">
            <v>Total of Stand By Generators</v>
          </cell>
          <cell r="E673">
            <v>0</v>
          </cell>
          <cell r="F673">
            <v>0</v>
          </cell>
          <cell r="G673">
            <v>0</v>
          </cell>
          <cell r="H673">
            <v>0</v>
          </cell>
          <cell r="I673">
            <v>0</v>
          </cell>
          <cell r="J673">
            <v>0</v>
          </cell>
        </row>
        <row r="674">
          <cell r="B674" t="str">
            <v xml:space="preserve">      2013  continues running generators</v>
          </cell>
        </row>
        <row r="675">
          <cell r="A675">
            <v>20131</v>
          </cell>
          <cell r="B675">
            <v>0</v>
          </cell>
          <cell r="C675">
            <v>20131</v>
          </cell>
          <cell r="D675" t="str">
            <v>engine</v>
          </cell>
          <cell r="E675">
            <v>0</v>
          </cell>
          <cell r="F675">
            <v>0</v>
          </cell>
          <cell r="G675">
            <v>0</v>
          </cell>
          <cell r="H675">
            <v>0</v>
          </cell>
          <cell r="I675">
            <v>0</v>
          </cell>
          <cell r="J675">
            <v>0</v>
          </cell>
        </row>
        <row r="676">
          <cell r="A676">
            <v>20132</v>
          </cell>
          <cell r="B676">
            <v>0</v>
          </cell>
          <cell r="C676">
            <v>20132</v>
          </cell>
          <cell r="D676" t="str">
            <v>generator</v>
          </cell>
          <cell r="E676">
            <v>0</v>
          </cell>
          <cell r="F676">
            <v>0</v>
          </cell>
          <cell r="G676">
            <v>0</v>
          </cell>
          <cell r="H676">
            <v>0</v>
          </cell>
          <cell r="I676">
            <v>0</v>
          </cell>
          <cell r="J676">
            <v>0</v>
          </cell>
        </row>
        <row r="677">
          <cell r="A677">
            <v>20133</v>
          </cell>
          <cell r="B677">
            <v>0</v>
          </cell>
          <cell r="C677">
            <v>20133</v>
          </cell>
          <cell r="D677" t="str">
            <v>electrical equipment</v>
          </cell>
          <cell r="E677">
            <v>0</v>
          </cell>
          <cell r="F677">
            <v>0</v>
          </cell>
          <cell r="G677">
            <v>0</v>
          </cell>
          <cell r="H677">
            <v>0</v>
          </cell>
          <cell r="I677">
            <v>0</v>
          </cell>
          <cell r="J677">
            <v>0</v>
          </cell>
        </row>
        <row r="678">
          <cell r="A678">
            <v>20134</v>
          </cell>
          <cell r="B678">
            <v>0</v>
          </cell>
          <cell r="C678">
            <v>20134</v>
          </cell>
          <cell r="D678" t="str">
            <v>stand by generator civil works</v>
          </cell>
          <cell r="E678">
            <v>0</v>
          </cell>
          <cell r="F678">
            <v>0</v>
          </cell>
          <cell r="G678">
            <v>0</v>
          </cell>
          <cell r="H678">
            <v>0</v>
          </cell>
          <cell r="I678">
            <v>0</v>
          </cell>
          <cell r="J678">
            <v>0</v>
          </cell>
        </row>
        <row r="679">
          <cell r="B679">
            <v>0</v>
          </cell>
          <cell r="D679" t="str">
            <v>Total of Continues Running Generators</v>
          </cell>
          <cell r="E679">
            <v>0</v>
          </cell>
          <cell r="F679">
            <v>0</v>
          </cell>
          <cell r="G679">
            <v>0</v>
          </cell>
          <cell r="H679">
            <v>0</v>
          </cell>
          <cell r="I679">
            <v>0</v>
          </cell>
          <cell r="J679">
            <v>0</v>
          </cell>
        </row>
        <row r="680">
          <cell r="B680" t="str">
            <v xml:space="preserve">      2014  disalination plant (thermal unit)</v>
          </cell>
        </row>
        <row r="681">
          <cell r="A681">
            <v>20141</v>
          </cell>
          <cell r="B681">
            <v>0</v>
          </cell>
          <cell r="C681">
            <v>20141</v>
          </cell>
          <cell r="D681" t="str">
            <v>condinser</v>
          </cell>
          <cell r="E681">
            <v>0</v>
          </cell>
          <cell r="F681">
            <v>0</v>
          </cell>
          <cell r="G681">
            <v>0</v>
          </cell>
          <cell r="H681">
            <v>0</v>
          </cell>
          <cell r="I681">
            <v>0</v>
          </cell>
          <cell r="J681">
            <v>0</v>
          </cell>
        </row>
        <row r="682">
          <cell r="A682">
            <v>20142</v>
          </cell>
          <cell r="B682">
            <v>0</v>
          </cell>
          <cell r="C682">
            <v>20142</v>
          </cell>
          <cell r="D682" t="str">
            <v>evaporator</v>
          </cell>
          <cell r="E682">
            <v>0</v>
          </cell>
          <cell r="F682">
            <v>0</v>
          </cell>
          <cell r="G682">
            <v>0</v>
          </cell>
          <cell r="H682">
            <v>0</v>
          </cell>
          <cell r="I682">
            <v>0</v>
          </cell>
          <cell r="J682">
            <v>0</v>
          </cell>
        </row>
        <row r="683">
          <cell r="A683">
            <v>20143</v>
          </cell>
          <cell r="B683">
            <v>0</v>
          </cell>
          <cell r="C683">
            <v>20143</v>
          </cell>
          <cell r="D683" t="str">
            <v>boilers</v>
          </cell>
          <cell r="E683">
            <v>0</v>
          </cell>
          <cell r="F683">
            <v>0</v>
          </cell>
          <cell r="G683">
            <v>0</v>
          </cell>
          <cell r="H683">
            <v>0</v>
          </cell>
          <cell r="I683">
            <v>0</v>
          </cell>
          <cell r="J683">
            <v>0</v>
          </cell>
        </row>
        <row r="684">
          <cell r="A684">
            <v>20144</v>
          </cell>
          <cell r="B684">
            <v>0</v>
          </cell>
          <cell r="C684">
            <v>20144</v>
          </cell>
          <cell r="D684" t="str">
            <v>sea water intake pump</v>
          </cell>
          <cell r="E684">
            <v>0</v>
          </cell>
          <cell r="F684">
            <v>0</v>
          </cell>
          <cell r="G684">
            <v>0</v>
          </cell>
          <cell r="H684">
            <v>0</v>
          </cell>
          <cell r="I684">
            <v>0</v>
          </cell>
          <cell r="J684">
            <v>0</v>
          </cell>
        </row>
        <row r="685">
          <cell r="A685">
            <v>20145</v>
          </cell>
          <cell r="B685">
            <v>0</v>
          </cell>
          <cell r="C685">
            <v>20145</v>
          </cell>
          <cell r="D685" t="str">
            <v>auxiliary</v>
          </cell>
          <cell r="E685">
            <v>0</v>
          </cell>
          <cell r="F685">
            <v>0</v>
          </cell>
          <cell r="G685">
            <v>0</v>
          </cell>
          <cell r="H685">
            <v>0</v>
          </cell>
          <cell r="I685">
            <v>0</v>
          </cell>
          <cell r="J685">
            <v>0</v>
          </cell>
        </row>
        <row r="686">
          <cell r="A686">
            <v>20146</v>
          </cell>
          <cell r="B686">
            <v>0</v>
          </cell>
          <cell r="C686">
            <v>20146</v>
          </cell>
          <cell r="D686" t="str">
            <v>disalination civil works</v>
          </cell>
          <cell r="E686">
            <v>0</v>
          </cell>
          <cell r="F686">
            <v>0</v>
          </cell>
          <cell r="G686">
            <v>0</v>
          </cell>
          <cell r="H686">
            <v>0</v>
          </cell>
          <cell r="I686">
            <v>0</v>
          </cell>
          <cell r="J686">
            <v>0</v>
          </cell>
        </row>
        <row r="687">
          <cell r="B687">
            <v>0</v>
          </cell>
          <cell r="D687" t="str">
            <v xml:space="preserve">Total of Disalination Plant ( Thermal Unit ) </v>
          </cell>
          <cell r="E687">
            <v>0</v>
          </cell>
          <cell r="F687">
            <v>0</v>
          </cell>
          <cell r="G687">
            <v>0</v>
          </cell>
          <cell r="H687">
            <v>0</v>
          </cell>
          <cell r="I687">
            <v>0</v>
          </cell>
          <cell r="J687">
            <v>0</v>
          </cell>
        </row>
        <row r="688">
          <cell r="B688" t="str">
            <v xml:space="preserve">      2015  disalination plant (r/o)</v>
          </cell>
        </row>
        <row r="689">
          <cell r="A689">
            <v>20151</v>
          </cell>
          <cell r="B689">
            <v>0</v>
          </cell>
          <cell r="C689">
            <v>20151</v>
          </cell>
          <cell r="D689" t="str">
            <v>membranes</v>
          </cell>
          <cell r="E689">
            <v>0</v>
          </cell>
          <cell r="F689">
            <v>0</v>
          </cell>
          <cell r="G689">
            <v>0</v>
          </cell>
          <cell r="H689">
            <v>0</v>
          </cell>
          <cell r="I689">
            <v>0</v>
          </cell>
          <cell r="J689">
            <v>0</v>
          </cell>
        </row>
        <row r="690">
          <cell r="A690">
            <v>20152</v>
          </cell>
          <cell r="B690">
            <v>0</v>
          </cell>
          <cell r="C690">
            <v>20152</v>
          </cell>
          <cell r="D690" t="str">
            <v>pumps</v>
          </cell>
          <cell r="E690">
            <v>0</v>
          </cell>
          <cell r="F690">
            <v>0</v>
          </cell>
          <cell r="G690">
            <v>0</v>
          </cell>
          <cell r="H690">
            <v>0</v>
          </cell>
          <cell r="I690">
            <v>0</v>
          </cell>
          <cell r="J690">
            <v>0</v>
          </cell>
        </row>
        <row r="691">
          <cell r="A691">
            <v>20153</v>
          </cell>
          <cell r="B691">
            <v>0</v>
          </cell>
          <cell r="C691">
            <v>20153</v>
          </cell>
          <cell r="D691" t="str">
            <v>sea water intake system</v>
          </cell>
          <cell r="E691">
            <v>0</v>
          </cell>
          <cell r="F691">
            <v>0</v>
          </cell>
          <cell r="G691">
            <v>0</v>
          </cell>
          <cell r="H691">
            <v>0</v>
          </cell>
          <cell r="I691">
            <v>0</v>
          </cell>
          <cell r="J691">
            <v>0</v>
          </cell>
        </row>
        <row r="692">
          <cell r="A692">
            <v>20154</v>
          </cell>
          <cell r="B692">
            <v>0</v>
          </cell>
          <cell r="C692">
            <v>20154</v>
          </cell>
          <cell r="D692" t="str">
            <v>auxiliary</v>
          </cell>
          <cell r="E692">
            <v>0</v>
          </cell>
          <cell r="F692">
            <v>0</v>
          </cell>
          <cell r="G692">
            <v>0</v>
          </cell>
          <cell r="H692">
            <v>0</v>
          </cell>
          <cell r="I692">
            <v>0</v>
          </cell>
          <cell r="J692">
            <v>0</v>
          </cell>
        </row>
        <row r="693">
          <cell r="A693">
            <v>20155</v>
          </cell>
          <cell r="B693">
            <v>0</v>
          </cell>
          <cell r="C693">
            <v>20155</v>
          </cell>
          <cell r="D693" t="str">
            <v>disalination civil works</v>
          </cell>
          <cell r="E693">
            <v>0</v>
          </cell>
          <cell r="F693">
            <v>0</v>
          </cell>
          <cell r="G693">
            <v>0</v>
          </cell>
          <cell r="H693">
            <v>0</v>
          </cell>
          <cell r="I693">
            <v>0</v>
          </cell>
          <cell r="J693">
            <v>0</v>
          </cell>
        </row>
        <row r="694">
          <cell r="B694">
            <v>0</v>
          </cell>
          <cell r="D694" t="str">
            <v xml:space="preserve">Total of Disalination Plant ( R/O ) </v>
          </cell>
          <cell r="E694">
            <v>0</v>
          </cell>
          <cell r="F694">
            <v>0</v>
          </cell>
          <cell r="G694">
            <v>0</v>
          </cell>
          <cell r="H694">
            <v>0</v>
          </cell>
          <cell r="I694">
            <v>0</v>
          </cell>
          <cell r="J694">
            <v>0</v>
          </cell>
        </row>
        <row r="695">
          <cell r="B695">
            <v>0</v>
          </cell>
          <cell r="D695" t="str">
            <v>Sub-total for Remote Areas</v>
          </cell>
          <cell r="E695">
            <v>0</v>
          </cell>
          <cell r="F695">
            <v>0</v>
          </cell>
          <cell r="G695">
            <v>0</v>
          </cell>
          <cell r="H695">
            <v>0</v>
          </cell>
          <cell r="I695">
            <v>0</v>
          </cell>
          <cell r="J695">
            <v>0</v>
          </cell>
        </row>
        <row r="696">
          <cell r="B696">
            <v>0</v>
          </cell>
          <cell r="D696" t="str">
            <v>Remote Areas Total</v>
          </cell>
          <cell r="E696">
            <v>0</v>
          </cell>
          <cell r="F696">
            <v>0</v>
          </cell>
          <cell r="G696">
            <v>0</v>
          </cell>
          <cell r="H696">
            <v>0</v>
          </cell>
          <cell r="I696">
            <v>0</v>
          </cell>
          <cell r="J696">
            <v>0</v>
          </cell>
        </row>
        <row r="697">
          <cell r="B697" t="str">
            <v>Garage Equipment (General Ledger Code) 111803</v>
          </cell>
        </row>
        <row r="698">
          <cell r="B698" t="str">
            <v>300  Equipment used by the Garages of al wathba for vehicles maintenance</v>
          </cell>
        </row>
        <row r="699">
          <cell r="B699" t="str">
            <v xml:space="preserve">      3100  garage machines </v>
          </cell>
        </row>
        <row r="700">
          <cell r="A700">
            <v>31001</v>
          </cell>
          <cell r="B700">
            <v>0</v>
          </cell>
          <cell r="C700">
            <v>31001</v>
          </cell>
          <cell r="D700" t="str">
            <v>unspecified</v>
          </cell>
          <cell r="E700">
            <v>0</v>
          </cell>
          <cell r="F700">
            <v>0</v>
          </cell>
          <cell r="G700">
            <v>0</v>
          </cell>
          <cell r="H700">
            <v>0</v>
          </cell>
          <cell r="I700">
            <v>0</v>
          </cell>
          <cell r="J700">
            <v>0</v>
          </cell>
        </row>
        <row r="701">
          <cell r="B701">
            <v>0</v>
          </cell>
          <cell r="D701" t="str">
            <v>Sub-total for Garage Machines</v>
          </cell>
          <cell r="E701">
            <v>0</v>
          </cell>
          <cell r="F701">
            <v>0</v>
          </cell>
          <cell r="G701">
            <v>0</v>
          </cell>
          <cell r="H701">
            <v>0</v>
          </cell>
          <cell r="I701">
            <v>0</v>
          </cell>
          <cell r="J701">
            <v>0</v>
          </cell>
        </row>
        <row r="702">
          <cell r="B702">
            <v>0</v>
          </cell>
          <cell r="D702" t="str">
            <v>Garage Equipment Total</v>
          </cell>
          <cell r="E702">
            <v>0</v>
          </cell>
          <cell r="F702">
            <v>0</v>
          </cell>
          <cell r="G702">
            <v>0</v>
          </cell>
          <cell r="H702">
            <v>0</v>
          </cell>
          <cell r="I702">
            <v>0</v>
          </cell>
          <cell r="J702">
            <v>0</v>
          </cell>
        </row>
        <row r="703">
          <cell r="B703" t="str">
            <v>Water &amp; Electricity Network Equipment (General Ledger Code) 111804</v>
          </cell>
        </row>
        <row r="704">
          <cell r="B704" t="str">
            <v>400  electrical substations</v>
          </cell>
        </row>
        <row r="705">
          <cell r="B705" t="str">
            <v xml:space="preserve">      4010  400kv electrical substation </v>
          </cell>
        </row>
        <row r="706">
          <cell r="A706">
            <v>40101</v>
          </cell>
          <cell r="B706">
            <v>0</v>
          </cell>
          <cell r="C706">
            <v>40101</v>
          </cell>
          <cell r="D706" t="str">
            <v>400kv switch gears</v>
          </cell>
          <cell r="E706">
            <v>0</v>
          </cell>
          <cell r="F706">
            <v>0</v>
          </cell>
          <cell r="G706">
            <v>0</v>
          </cell>
          <cell r="H706">
            <v>0</v>
          </cell>
          <cell r="I706">
            <v>0</v>
          </cell>
          <cell r="J706">
            <v>0</v>
          </cell>
        </row>
        <row r="707">
          <cell r="A707">
            <v>40102</v>
          </cell>
          <cell r="B707">
            <v>0</v>
          </cell>
          <cell r="C707">
            <v>40102</v>
          </cell>
          <cell r="D707" t="str">
            <v>auxiliary transformers</v>
          </cell>
          <cell r="E707">
            <v>0</v>
          </cell>
          <cell r="F707">
            <v>0</v>
          </cell>
          <cell r="G707">
            <v>0</v>
          </cell>
          <cell r="H707">
            <v>0</v>
          </cell>
          <cell r="I707">
            <v>0</v>
          </cell>
          <cell r="J707">
            <v>0</v>
          </cell>
        </row>
        <row r="708">
          <cell r="A708">
            <v>40103</v>
          </cell>
          <cell r="B708">
            <v>0</v>
          </cell>
          <cell r="C708">
            <v>40103</v>
          </cell>
          <cell r="D708" t="str">
            <v>power transformers</v>
          </cell>
          <cell r="E708">
            <v>0</v>
          </cell>
          <cell r="F708">
            <v>0</v>
          </cell>
          <cell r="G708">
            <v>0</v>
          </cell>
          <cell r="H708">
            <v>0</v>
          </cell>
          <cell r="I708">
            <v>0</v>
          </cell>
          <cell r="J708">
            <v>0</v>
          </cell>
        </row>
        <row r="709">
          <cell r="A709">
            <v>40104</v>
          </cell>
          <cell r="B709">
            <v>0</v>
          </cell>
          <cell r="C709">
            <v>40104</v>
          </cell>
          <cell r="D709" t="str">
            <v>protection system</v>
          </cell>
          <cell r="E709">
            <v>0</v>
          </cell>
          <cell r="F709">
            <v>0</v>
          </cell>
          <cell r="G709">
            <v>0</v>
          </cell>
          <cell r="H709">
            <v>0</v>
          </cell>
          <cell r="I709">
            <v>0</v>
          </cell>
          <cell r="J709">
            <v>0</v>
          </cell>
        </row>
        <row r="710">
          <cell r="A710">
            <v>40105</v>
          </cell>
          <cell r="B710">
            <v>0</v>
          </cell>
          <cell r="C710">
            <v>40105</v>
          </cell>
          <cell r="D710" t="str">
            <v>direct current sypply</v>
          </cell>
          <cell r="E710">
            <v>0</v>
          </cell>
          <cell r="F710">
            <v>0</v>
          </cell>
          <cell r="G710">
            <v>0</v>
          </cell>
          <cell r="H710">
            <v>0</v>
          </cell>
          <cell r="I710">
            <v>0</v>
          </cell>
          <cell r="J710">
            <v>0</v>
          </cell>
        </row>
        <row r="711">
          <cell r="A711">
            <v>40106</v>
          </cell>
          <cell r="B711">
            <v>0</v>
          </cell>
          <cell r="C711">
            <v>40106</v>
          </cell>
          <cell r="D711" t="str">
            <v>low voltage alternating current</v>
          </cell>
          <cell r="E711">
            <v>0</v>
          </cell>
          <cell r="F711">
            <v>0</v>
          </cell>
          <cell r="G711">
            <v>0</v>
          </cell>
          <cell r="H711">
            <v>0</v>
          </cell>
          <cell r="I711">
            <v>0</v>
          </cell>
          <cell r="J711">
            <v>0</v>
          </cell>
        </row>
        <row r="712">
          <cell r="A712">
            <v>40107</v>
          </cell>
          <cell r="B712">
            <v>0</v>
          </cell>
          <cell r="C712">
            <v>40107</v>
          </cell>
          <cell r="D712" t="str">
            <v>tele control system</v>
          </cell>
          <cell r="E712">
            <v>0</v>
          </cell>
          <cell r="F712">
            <v>0</v>
          </cell>
          <cell r="G712">
            <v>0</v>
          </cell>
          <cell r="H712">
            <v>0</v>
          </cell>
          <cell r="I712">
            <v>0</v>
          </cell>
          <cell r="J712">
            <v>0</v>
          </cell>
        </row>
        <row r="713">
          <cell r="A713">
            <v>40108</v>
          </cell>
          <cell r="B713">
            <v>0</v>
          </cell>
          <cell r="C713">
            <v>40108</v>
          </cell>
          <cell r="D713" t="str">
            <v>air conditioning system</v>
          </cell>
          <cell r="E713">
            <v>0</v>
          </cell>
          <cell r="F713">
            <v>0</v>
          </cell>
          <cell r="G713">
            <v>0</v>
          </cell>
          <cell r="H713">
            <v>0</v>
          </cell>
          <cell r="I713">
            <v>0</v>
          </cell>
          <cell r="J713">
            <v>0</v>
          </cell>
        </row>
        <row r="714">
          <cell r="A714">
            <v>40109</v>
          </cell>
          <cell r="B714">
            <v>0</v>
          </cell>
          <cell r="C714">
            <v>40109</v>
          </cell>
          <cell r="D714" t="str">
            <v>fire fighting system</v>
          </cell>
          <cell r="E714">
            <v>0</v>
          </cell>
          <cell r="F714">
            <v>0</v>
          </cell>
          <cell r="G714">
            <v>0</v>
          </cell>
          <cell r="H714">
            <v>0</v>
          </cell>
          <cell r="I714">
            <v>0</v>
          </cell>
          <cell r="J714">
            <v>0</v>
          </cell>
        </row>
        <row r="715">
          <cell r="A715">
            <v>40110</v>
          </cell>
          <cell r="B715">
            <v>0</v>
          </cell>
          <cell r="C715">
            <v>40110</v>
          </cell>
          <cell r="D715" t="str">
            <v>substation civil works</v>
          </cell>
          <cell r="E715">
            <v>0</v>
          </cell>
          <cell r="F715">
            <v>0</v>
          </cell>
          <cell r="G715">
            <v>0</v>
          </cell>
          <cell r="H715">
            <v>0</v>
          </cell>
          <cell r="I715">
            <v>0</v>
          </cell>
          <cell r="J715">
            <v>0</v>
          </cell>
        </row>
        <row r="716">
          <cell r="B716">
            <v>0</v>
          </cell>
          <cell r="D716" t="str">
            <v>Total of 400kv Electrical Substation</v>
          </cell>
          <cell r="E716">
            <v>0</v>
          </cell>
          <cell r="F716">
            <v>0</v>
          </cell>
          <cell r="G716">
            <v>0</v>
          </cell>
          <cell r="H716">
            <v>0</v>
          </cell>
          <cell r="I716">
            <v>0</v>
          </cell>
          <cell r="J716">
            <v>0</v>
          </cell>
        </row>
        <row r="717">
          <cell r="B717" t="str">
            <v xml:space="preserve">      4020  220kv electrical substation </v>
          </cell>
        </row>
        <row r="718">
          <cell r="A718">
            <v>40201</v>
          </cell>
          <cell r="B718">
            <v>0</v>
          </cell>
          <cell r="C718">
            <v>40201</v>
          </cell>
          <cell r="D718" t="str">
            <v>220kv switch gears</v>
          </cell>
          <cell r="E718">
            <v>0</v>
          </cell>
          <cell r="F718">
            <v>0</v>
          </cell>
          <cell r="G718">
            <v>0</v>
          </cell>
          <cell r="H718">
            <v>0</v>
          </cell>
          <cell r="I718">
            <v>0</v>
          </cell>
          <cell r="J718">
            <v>0</v>
          </cell>
        </row>
        <row r="719">
          <cell r="A719">
            <v>40202</v>
          </cell>
          <cell r="B719">
            <v>0</v>
          </cell>
          <cell r="C719">
            <v>40202</v>
          </cell>
          <cell r="D719" t="str">
            <v>auxiliary transformers</v>
          </cell>
          <cell r="E719">
            <v>0</v>
          </cell>
          <cell r="F719">
            <v>0</v>
          </cell>
          <cell r="G719">
            <v>0</v>
          </cell>
          <cell r="H719">
            <v>0</v>
          </cell>
          <cell r="I719">
            <v>0</v>
          </cell>
          <cell r="J719">
            <v>0</v>
          </cell>
        </row>
        <row r="720">
          <cell r="A720">
            <v>40203</v>
          </cell>
          <cell r="B720">
            <v>0</v>
          </cell>
          <cell r="C720">
            <v>40203</v>
          </cell>
          <cell r="D720" t="str">
            <v>power transformers</v>
          </cell>
          <cell r="E720">
            <v>0</v>
          </cell>
          <cell r="F720">
            <v>0</v>
          </cell>
          <cell r="G720">
            <v>0</v>
          </cell>
          <cell r="H720">
            <v>0</v>
          </cell>
          <cell r="I720">
            <v>0</v>
          </cell>
          <cell r="J720">
            <v>0</v>
          </cell>
        </row>
        <row r="721">
          <cell r="A721">
            <v>40204</v>
          </cell>
          <cell r="B721">
            <v>0</v>
          </cell>
          <cell r="C721">
            <v>40204</v>
          </cell>
          <cell r="D721" t="str">
            <v>protection system</v>
          </cell>
          <cell r="E721">
            <v>0</v>
          </cell>
          <cell r="F721">
            <v>0</v>
          </cell>
          <cell r="G721">
            <v>0</v>
          </cell>
          <cell r="H721">
            <v>0</v>
          </cell>
          <cell r="I721">
            <v>0</v>
          </cell>
          <cell r="J721">
            <v>0</v>
          </cell>
        </row>
        <row r="722">
          <cell r="A722">
            <v>40205</v>
          </cell>
          <cell r="B722">
            <v>0</v>
          </cell>
          <cell r="C722">
            <v>40205</v>
          </cell>
          <cell r="D722" t="str">
            <v>direct current sypply</v>
          </cell>
          <cell r="E722">
            <v>0</v>
          </cell>
          <cell r="F722">
            <v>0</v>
          </cell>
          <cell r="G722">
            <v>0</v>
          </cell>
          <cell r="H722">
            <v>0</v>
          </cell>
          <cell r="I722">
            <v>0</v>
          </cell>
          <cell r="J722">
            <v>0</v>
          </cell>
        </row>
        <row r="723">
          <cell r="A723">
            <v>40206</v>
          </cell>
          <cell r="B723">
            <v>0</v>
          </cell>
          <cell r="C723">
            <v>40206</v>
          </cell>
          <cell r="D723" t="str">
            <v>low voltage alternating current</v>
          </cell>
          <cell r="E723">
            <v>0</v>
          </cell>
          <cell r="F723">
            <v>0</v>
          </cell>
          <cell r="G723">
            <v>0</v>
          </cell>
          <cell r="H723">
            <v>0</v>
          </cell>
          <cell r="I723">
            <v>0</v>
          </cell>
          <cell r="J723">
            <v>0</v>
          </cell>
        </row>
        <row r="724">
          <cell r="A724">
            <v>40207</v>
          </cell>
          <cell r="B724">
            <v>0</v>
          </cell>
          <cell r="C724">
            <v>40207</v>
          </cell>
          <cell r="D724" t="str">
            <v>tele control system</v>
          </cell>
          <cell r="E724">
            <v>0</v>
          </cell>
          <cell r="F724">
            <v>0</v>
          </cell>
          <cell r="G724">
            <v>0</v>
          </cell>
          <cell r="H724">
            <v>0</v>
          </cell>
          <cell r="I724">
            <v>0</v>
          </cell>
          <cell r="J724">
            <v>0</v>
          </cell>
        </row>
        <row r="725">
          <cell r="A725">
            <v>40208</v>
          </cell>
          <cell r="B725">
            <v>0</v>
          </cell>
          <cell r="C725">
            <v>40208</v>
          </cell>
          <cell r="D725" t="str">
            <v>air conditioning system</v>
          </cell>
          <cell r="E725">
            <v>0</v>
          </cell>
          <cell r="F725">
            <v>0</v>
          </cell>
          <cell r="G725">
            <v>0</v>
          </cell>
          <cell r="H725">
            <v>0</v>
          </cell>
          <cell r="I725">
            <v>0</v>
          </cell>
          <cell r="J725">
            <v>0</v>
          </cell>
        </row>
        <row r="726">
          <cell r="A726">
            <v>40209</v>
          </cell>
          <cell r="B726">
            <v>0</v>
          </cell>
          <cell r="C726">
            <v>40209</v>
          </cell>
          <cell r="D726" t="str">
            <v>fire fighting system</v>
          </cell>
          <cell r="E726">
            <v>0</v>
          </cell>
          <cell r="F726">
            <v>0</v>
          </cell>
          <cell r="G726">
            <v>0</v>
          </cell>
          <cell r="H726">
            <v>0</v>
          </cell>
          <cell r="I726">
            <v>0</v>
          </cell>
          <cell r="J726">
            <v>0</v>
          </cell>
        </row>
        <row r="727">
          <cell r="A727">
            <v>40210</v>
          </cell>
          <cell r="B727">
            <v>0</v>
          </cell>
          <cell r="C727">
            <v>40210</v>
          </cell>
          <cell r="D727" t="str">
            <v>substation civil works</v>
          </cell>
          <cell r="E727">
            <v>0</v>
          </cell>
          <cell r="F727">
            <v>0</v>
          </cell>
          <cell r="G727">
            <v>0</v>
          </cell>
          <cell r="H727">
            <v>0</v>
          </cell>
          <cell r="I727">
            <v>0</v>
          </cell>
          <cell r="J727">
            <v>0</v>
          </cell>
        </row>
        <row r="728">
          <cell r="B728">
            <v>0</v>
          </cell>
          <cell r="D728" t="str">
            <v>Total of 220kv Electrical substation</v>
          </cell>
          <cell r="E728">
            <v>0</v>
          </cell>
          <cell r="F728">
            <v>0</v>
          </cell>
          <cell r="G728">
            <v>0</v>
          </cell>
          <cell r="H728">
            <v>0</v>
          </cell>
          <cell r="I728">
            <v>0</v>
          </cell>
          <cell r="J728">
            <v>0</v>
          </cell>
        </row>
        <row r="729">
          <cell r="B729" t="str">
            <v xml:space="preserve">      4030  132kv electrical substation </v>
          </cell>
        </row>
        <row r="730">
          <cell r="A730">
            <v>40301</v>
          </cell>
          <cell r="B730">
            <v>0</v>
          </cell>
          <cell r="C730">
            <v>40301</v>
          </cell>
          <cell r="D730" t="str">
            <v>132kv switch gears</v>
          </cell>
          <cell r="E730">
            <v>0</v>
          </cell>
          <cell r="F730">
            <v>0</v>
          </cell>
          <cell r="G730">
            <v>0</v>
          </cell>
          <cell r="H730">
            <v>0</v>
          </cell>
          <cell r="I730">
            <v>0</v>
          </cell>
          <cell r="J730">
            <v>0</v>
          </cell>
        </row>
        <row r="731">
          <cell r="A731">
            <v>40302</v>
          </cell>
          <cell r="B731">
            <v>0</v>
          </cell>
          <cell r="C731">
            <v>40302</v>
          </cell>
          <cell r="D731" t="str">
            <v>auxiliary transformers</v>
          </cell>
          <cell r="E731">
            <v>0</v>
          </cell>
          <cell r="F731">
            <v>0</v>
          </cell>
          <cell r="G731">
            <v>0</v>
          </cell>
          <cell r="H731">
            <v>0</v>
          </cell>
          <cell r="I731">
            <v>0</v>
          </cell>
          <cell r="J731">
            <v>0</v>
          </cell>
        </row>
        <row r="732">
          <cell r="A732">
            <v>40303</v>
          </cell>
          <cell r="B732">
            <v>0</v>
          </cell>
          <cell r="C732">
            <v>40303</v>
          </cell>
          <cell r="D732" t="str">
            <v>power transformers</v>
          </cell>
          <cell r="E732">
            <v>0</v>
          </cell>
          <cell r="F732">
            <v>0</v>
          </cell>
          <cell r="G732">
            <v>0</v>
          </cell>
          <cell r="H732">
            <v>0</v>
          </cell>
          <cell r="I732">
            <v>0</v>
          </cell>
          <cell r="J732">
            <v>0</v>
          </cell>
        </row>
        <row r="733">
          <cell r="A733">
            <v>40304</v>
          </cell>
          <cell r="B733">
            <v>0</v>
          </cell>
          <cell r="C733">
            <v>40304</v>
          </cell>
          <cell r="D733" t="str">
            <v>protection system</v>
          </cell>
          <cell r="E733">
            <v>0</v>
          </cell>
          <cell r="F733">
            <v>0</v>
          </cell>
          <cell r="G733">
            <v>0</v>
          </cell>
          <cell r="H733">
            <v>0</v>
          </cell>
          <cell r="I733">
            <v>0</v>
          </cell>
          <cell r="J733">
            <v>0</v>
          </cell>
        </row>
        <row r="734">
          <cell r="A734">
            <v>40305</v>
          </cell>
          <cell r="B734">
            <v>0</v>
          </cell>
          <cell r="C734">
            <v>40305</v>
          </cell>
          <cell r="D734" t="str">
            <v>direct current sypply</v>
          </cell>
          <cell r="E734">
            <v>0</v>
          </cell>
          <cell r="F734">
            <v>0</v>
          </cell>
          <cell r="G734">
            <v>0</v>
          </cell>
          <cell r="H734">
            <v>0</v>
          </cell>
          <cell r="I734">
            <v>0</v>
          </cell>
          <cell r="J734">
            <v>0</v>
          </cell>
        </row>
        <row r="735">
          <cell r="A735">
            <v>40306</v>
          </cell>
          <cell r="B735">
            <v>0</v>
          </cell>
          <cell r="C735">
            <v>40306</v>
          </cell>
          <cell r="D735" t="str">
            <v>low voltage alternating current</v>
          </cell>
          <cell r="E735">
            <v>0</v>
          </cell>
          <cell r="F735">
            <v>0</v>
          </cell>
          <cell r="G735">
            <v>0</v>
          </cell>
          <cell r="H735">
            <v>0</v>
          </cell>
          <cell r="I735">
            <v>0</v>
          </cell>
          <cell r="J735">
            <v>0</v>
          </cell>
        </row>
        <row r="736">
          <cell r="A736">
            <v>40307</v>
          </cell>
          <cell r="B736">
            <v>0</v>
          </cell>
          <cell r="C736">
            <v>40307</v>
          </cell>
          <cell r="D736" t="str">
            <v>tele control system</v>
          </cell>
          <cell r="E736">
            <v>0</v>
          </cell>
          <cell r="F736">
            <v>0</v>
          </cell>
          <cell r="G736">
            <v>0</v>
          </cell>
          <cell r="H736">
            <v>0</v>
          </cell>
          <cell r="I736">
            <v>0</v>
          </cell>
          <cell r="J736">
            <v>0</v>
          </cell>
        </row>
        <row r="737">
          <cell r="A737">
            <v>40308</v>
          </cell>
          <cell r="B737">
            <v>0</v>
          </cell>
          <cell r="C737">
            <v>40308</v>
          </cell>
          <cell r="D737" t="str">
            <v>air conditioning system</v>
          </cell>
          <cell r="E737">
            <v>0</v>
          </cell>
          <cell r="F737">
            <v>0</v>
          </cell>
          <cell r="G737">
            <v>0</v>
          </cell>
          <cell r="H737">
            <v>0</v>
          </cell>
          <cell r="I737">
            <v>0</v>
          </cell>
          <cell r="J737">
            <v>0</v>
          </cell>
        </row>
        <row r="738">
          <cell r="A738">
            <v>40309</v>
          </cell>
          <cell r="B738">
            <v>0</v>
          </cell>
          <cell r="C738">
            <v>40309</v>
          </cell>
          <cell r="D738" t="str">
            <v>fire fighting system</v>
          </cell>
          <cell r="E738">
            <v>0</v>
          </cell>
          <cell r="F738">
            <v>0</v>
          </cell>
          <cell r="G738">
            <v>0</v>
          </cell>
          <cell r="H738">
            <v>0</v>
          </cell>
          <cell r="I738">
            <v>0</v>
          </cell>
          <cell r="J738">
            <v>0</v>
          </cell>
        </row>
        <row r="739">
          <cell r="A739">
            <v>40310</v>
          </cell>
          <cell r="B739">
            <v>0</v>
          </cell>
          <cell r="C739">
            <v>40310</v>
          </cell>
          <cell r="D739" t="str">
            <v>substation civil works</v>
          </cell>
          <cell r="E739">
            <v>0</v>
          </cell>
          <cell r="F739">
            <v>0</v>
          </cell>
          <cell r="G739">
            <v>0</v>
          </cell>
          <cell r="H739">
            <v>0</v>
          </cell>
          <cell r="I739">
            <v>0</v>
          </cell>
          <cell r="J739">
            <v>0</v>
          </cell>
        </row>
        <row r="740">
          <cell r="B740">
            <v>0</v>
          </cell>
          <cell r="D740" t="str">
            <v>Total of 132kv Electrical Substation</v>
          </cell>
          <cell r="E740">
            <v>0</v>
          </cell>
          <cell r="F740">
            <v>0</v>
          </cell>
          <cell r="G740">
            <v>0</v>
          </cell>
          <cell r="H740">
            <v>0</v>
          </cell>
          <cell r="I740">
            <v>0</v>
          </cell>
          <cell r="J740">
            <v>0</v>
          </cell>
        </row>
        <row r="741">
          <cell r="B741" t="str">
            <v xml:space="preserve">      4040  33kv electrical substation </v>
          </cell>
        </row>
        <row r="742">
          <cell r="A742">
            <v>40401</v>
          </cell>
          <cell r="B742">
            <v>0</v>
          </cell>
          <cell r="C742">
            <v>40401</v>
          </cell>
          <cell r="D742" t="str">
            <v>33kv switch gear</v>
          </cell>
          <cell r="E742">
            <v>0</v>
          </cell>
          <cell r="F742">
            <v>0</v>
          </cell>
          <cell r="G742">
            <v>0</v>
          </cell>
          <cell r="H742">
            <v>0</v>
          </cell>
          <cell r="I742">
            <v>0</v>
          </cell>
          <cell r="J742">
            <v>0</v>
          </cell>
        </row>
        <row r="743">
          <cell r="A743">
            <v>40402</v>
          </cell>
          <cell r="B743">
            <v>0</v>
          </cell>
          <cell r="C743">
            <v>40402</v>
          </cell>
          <cell r="D743" t="str">
            <v>11kv switch gear</v>
          </cell>
          <cell r="E743">
            <v>0</v>
          </cell>
          <cell r="F743">
            <v>0</v>
          </cell>
          <cell r="G743">
            <v>0</v>
          </cell>
          <cell r="H743">
            <v>0</v>
          </cell>
          <cell r="I743">
            <v>0</v>
          </cell>
          <cell r="J743">
            <v>0</v>
          </cell>
        </row>
        <row r="744">
          <cell r="A744">
            <v>40403</v>
          </cell>
          <cell r="B744">
            <v>0</v>
          </cell>
          <cell r="C744">
            <v>40403</v>
          </cell>
          <cell r="D744" t="str">
            <v>auxiliary transformers</v>
          </cell>
          <cell r="E744">
            <v>0</v>
          </cell>
          <cell r="F744">
            <v>0</v>
          </cell>
          <cell r="G744">
            <v>0</v>
          </cell>
          <cell r="H744">
            <v>0</v>
          </cell>
          <cell r="I744">
            <v>0</v>
          </cell>
          <cell r="J744">
            <v>0</v>
          </cell>
        </row>
        <row r="745">
          <cell r="A745">
            <v>40404</v>
          </cell>
          <cell r="B745">
            <v>0</v>
          </cell>
          <cell r="C745">
            <v>40404</v>
          </cell>
          <cell r="D745" t="str">
            <v>power transformers</v>
          </cell>
          <cell r="E745">
            <v>0</v>
          </cell>
          <cell r="F745">
            <v>0</v>
          </cell>
          <cell r="G745">
            <v>0</v>
          </cell>
          <cell r="H745">
            <v>0</v>
          </cell>
          <cell r="I745">
            <v>0</v>
          </cell>
          <cell r="J745">
            <v>0</v>
          </cell>
        </row>
        <row r="746">
          <cell r="A746">
            <v>40405</v>
          </cell>
          <cell r="B746">
            <v>0</v>
          </cell>
          <cell r="C746">
            <v>40405</v>
          </cell>
          <cell r="D746" t="str">
            <v>protection system</v>
          </cell>
          <cell r="E746">
            <v>0</v>
          </cell>
          <cell r="F746">
            <v>0</v>
          </cell>
          <cell r="G746">
            <v>0</v>
          </cell>
          <cell r="H746">
            <v>0</v>
          </cell>
          <cell r="I746">
            <v>0</v>
          </cell>
          <cell r="J746">
            <v>0</v>
          </cell>
        </row>
        <row r="747">
          <cell r="A747">
            <v>40406</v>
          </cell>
          <cell r="B747">
            <v>0</v>
          </cell>
          <cell r="C747">
            <v>40406</v>
          </cell>
          <cell r="D747" t="str">
            <v>direct current sypply &amp; battery charge</v>
          </cell>
          <cell r="E747">
            <v>0</v>
          </cell>
          <cell r="F747">
            <v>0</v>
          </cell>
          <cell r="G747">
            <v>0</v>
          </cell>
          <cell r="H747">
            <v>0</v>
          </cell>
          <cell r="I747">
            <v>0</v>
          </cell>
          <cell r="J747">
            <v>0</v>
          </cell>
        </row>
        <row r="748">
          <cell r="A748">
            <v>40407</v>
          </cell>
          <cell r="B748">
            <v>0</v>
          </cell>
          <cell r="C748">
            <v>40407</v>
          </cell>
          <cell r="D748" t="str">
            <v xml:space="preserve">low voltage station supply panel </v>
          </cell>
          <cell r="E748">
            <v>0</v>
          </cell>
          <cell r="F748">
            <v>0</v>
          </cell>
          <cell r="G748">
            <v>0</v>
          </cell>
          <cell r="H748">
            <v>0</v>
          </cell>
          <cell r="I748">
            <v>0</v>
          </cell>
          <cell r="J748">
            <v>0</v>
          </cell>
        </row>
        <row r="749">
          <cell r="A749">
            <v>40408</v>
          </cell>
          <cell r="B749">
            <v>0</v>
          </cell>
          <cell r="C749">
            <v>40408</v>
          </cell>
          <cell r="D749" t="str">
            <v>air conditioning system</v>
          </cell>
          <cell r="E749">
            <v>0</v>
          </cell>
          <cell r="F749">
            <v>0</v>
          </cell>
          <cell r="G749">
            <v>0</v>
          </cell>
          <cell r="H749">
            <v>0</v>
          </cell>
          <cell r="I749">
            <v>0</v>
          </cell>
          <cell r="J749">
            <v>0</v>
          </cell>
        </row>
        <row r="750">
          <cell r="A750">
            <v>40409</v>
          </cell>
          <cell r="B750">
            <v>0</v>
          </cell>
          <cell r="C750">
            <v>40409</v>
          </cell>
          <cell r="D750" t="str">
            <v>fire fighting system</v>
          </cell>
          <cell r="E750">
            <v>0</v>
          </cell>
          <cell r="F750">
            <v>0</v>
          </cell>
          <cell r="G750">
            <v>0</v>
          </cell>
          <cell r="H750">
            <v>0</v>
          </cell>
          <cell r="I750">
            <v>0</v>
          </cell>
          <cell r="J750">
            <v>0</v>
          </cell>
        </row>
        <row r="751">
          <cell r="A751">
            <v>40410</v>
          </cell>
          <cell r="B751">
            <v>0</v>
          </cell>
          <cell r="C751">
            <v>40410</v>
          </cell>
          <cell r="D751" t="str">
            <v>substation civil works</v>
          </cell>
          <cell r="E751">
            <v>0</v>
          </cell>
          <cell r="F751">
            <v>0</v>
          </cell>
          <cell r="G751">
            <v>0</v>
          </cell>
          <cell r="H751">
            <v>0</v>
          </cell>
          <cell r="I751">
            <v>0</v>
          </cell>
          <cell r="J751">
            <v>0</v>
          </cell>
        </row>
        <row r="752">
          <cell r="B752">
            <v>0</v>
          </cell>
          <cell r="D752" t="str">
            <v>Total of 33kv Electrical Substation</v>
          </cell>
          <cell r="E752">
            <v>0</v>
          </cell>
          <cell r="F752">
            <v>0</v>
          </cell>
          <cell r="G752">
            <v>0</v>
          </cell>
          <cell r="H752">
            <v>0</v>
          </cell>
          <cell r="I752">
            <v>0</v>
          </cell>
          <cell r="J752">
            <v>0</v>
          </cell>
        </row>
        <row r="753">
          <cell r="B753" t="str">
            <v xml:space="preserve">      4050  11kv electrical substation </v>
          </cell>
        </row>
        <row r="754">
          <cell r="A754">
            <v>40501</v>
          </cell>
          <cell r="B754">
            <v>0</v>
          </cell>
          <cell r="C754">
            <v>40501</v>
          </cell>
          <cell r="D754" t="str">
            <v>11kv switch gear</v>
          </cell>
          <cell r="E754">
            <v>0</v>
          </cell>
          <cell r="F754">
            <v>0</v>
          </cell>
          <cell r="G754">
            <v>0</v>
          </cell>
          <cell r="H754">
            <v>0</v>
          </cell>
          <cell r="I754">
            <v>0</v>
          </cell>
          <cell r="J754">
            <v>0</v>
          </cell>
        </row>
        <row r="755">
          <cell r="A755">
            <v>40502</v>
          </cell>
          <cell r="B755">
            <v>0</v>
          </cell>
          <cell r="C755">
            <v>40502</v>
          </cell>
          <cell r="D755" t="str">
            <v>low voltage distribution board</v>
          </cell>
          <cell r="E755">
            <v>0</v>
          </cell>
          <cell r="F755">
            <v>0</v>
          </cell>
          <cell r="G755">
            <v>0</v>
          </cell>
          <cell r="H755">
            <v>0</v>
          </cell>
          <cell r="I755">
            <v>0</v>
          </cell>
          <cell r="J755">
            <v>0</v>
          </cell>
        </row>
        <row r="756">
          <cell r="A756">
            <v>40503</v>
          </cell>
          <cell r="B756">
            <v>0</v>
          </cell>
          <cell r="C756">
            <v>40503</v>
          </cell>
          <cell r="D756" t="str">
            <v>distribuion transformer</v>
          </cell>
          <cell r="E756">
            <v>0</v>
          </cell>
          <cell r="F756">
            <v>0</v>
          </cell>
          <cell r="G756">
            <v>0</v>
          </cell>
          <cell r="H756">
            <v>0</v>
          </cell>
          <cell r="I756">
            <v>0</v>
          </cell>
          <cell r="J756">
            <v>0</v>
          </cell>
        </row>
        <row r="757">
          <cell r="A757">
            <v>40504</v>
          </cell>
          <cell r="B757">
            <v>0</v>
          </cell>
          <cell r="C757">
            <v>40504</v>
          </cell>
          <cell r="D757" t="str">
            <v>direct current sypply &amp; battery charge</v>
          </cell>
          <cell r="E757">
            <v>0</v>
          </cell>
          <cell r="F757">
            <v>0</v>
          </cell>
          <cell r="G757">
            <v>0</v>
          </cell>
          <cell r="H757">
            <v>0</v>
          </cell>
          <cell r="I757">
            <v>0</v>
          </cell>
          <cell r="J757">
            <v>0</v>
          </cell>
        </row>
        <row r="758">
          <cell r="A758">
            <v>40505</v>
          </cell>
          <cell r="B758">
            <v>0</v>
          </cell>
          <cell r="C758">
            <v>40505</v>
          </cell>
          <cell r="D758" t="str">
            <v>air conditioning system</v>
          </cell>
          <cell r="E758">
            <v>0</v>
          </cell>
          <cell r="F758">
            <v>0</v>
          </cell>
          <cell r="G758">
            <v>0</v>
          </cell>
          <cell r="H758">
            <v>0</v>
          </cell>
          <cell r="I758">
            <v>0</v>
          </cell>
          <cell r="J758">
            <v>0</v>
          </cell>
        </row>
        <row r="759">
          <cell r="A759">
            <v>40506</v>
          </cell>
          <cell r="B759">
            <v>0</v>
          </cell>
          <cell r="C759">
            <v>40506</v>
          </cell>
          <cell r="D759" t="str">
            <v>fire fighting system</v>
          </cell>
          <cell r="E759">
            <v>0</v>
          </cell>
          <cell r="F759">
            <v>0</v>
          </cell>
          <cell r="G759">
            <v>0</v>
          </cell>
          <cell r="H759">
            <v>0</v>
          </cell>
          <cell r="I759">
            <v>0</v>
          </cell>
          <cell r="J759">
            <v>0</v>
          </cell>
        </row>
        <row r="760">
          <cell r="A760">
            <v>40507</v>
          </cell>
          <cell r="B760">
            <v>0</v>
          </cell>
          <cell r="C760">
            <v>40507</v>
          </cell>
          <cell r="D760" t="str">
            <v>substation civil works</v>
          </cell>
          <cell r="E760">
            <v>0</v>
          </cell>
          <cell r="F760">
            <v>0</v>
          </cell>
          <cell r="G760">
            <v>0</v>
          </cell>
          <cell r="H760">
            <v>0</v>
          </cell>
          <cell r="I760">
            <v>0</v>
          </cell>
          <cell r="J760">
            <v>0</v>
          </cell>
        </row>
        <row r="761">
          <cell r="B761">
            <v>0</v>
          </cell>
          <cell r="D761" t="str">
            <v>Total of 11kv Electrical Substation</v>
          </cell>
          <cell r="E761">
            <v>0</v>
          </cell>
          <cell r="F761">
            <v>0</v>
          </cell>
          <cell r="G761">
            <v>0</v>
          </cell>
          <cell r="H761">
            <v>0</v>
          </cell>
          <cell r="I761">
            <v>0</v>
          </cell>
          <cell r="J761">
            <v>0</v>
          </cell>
        </row>
        <row r="762">
          <cell r="B762" t="str">
            <v xml:space="preserve">      4060  6.6kv electrical substation </v>
          </cell>
        </row>
        <row r="763">
          <cell r="A763">
            <v>40601</v>
          </cell>
          <cell r="B763">
            <v>0</v>
          </cell>
          <cell r="C763">
            <v>40601</v>
          </cell>
          <cell r="D763" t="str">
            <v>6.6kv switch gear</v>
          </cell>
          <cell r="E763">
            <v>0</v>
          </cell>
          <cell r="F763">
            <v>0</v>
          </cell>
          <cell r="G763">
            <v>0</v>
          </cell>
          <cell r="H763">
            <v>0</v>
          </cell>
          <cell r="I763">
            <v>0</v>
          </cell>
          <cell r="J763">
            <v>0</v>
          </cell>
        </row>
        <row r="764">
          <cell r="A764">
            <v>40602</v>
          </cell>
          <cell r="B764">
            <v>0</v>
          </cell>
          <cell r="C764">
            <v>40602</v>
          </cell>
          <cell r="D764" t="str">
            <v>low voltage distribution board</v>
          </cell>
          <cell r="E764">
            <v>0</v>
          </cell>
          <cell r="F764">
            <v>0</v>
          </cell>
          <cell r="G764">
            <v>0</v>
          </cell>
          <cell r="H764">
            <v>0</v>
          </cell>
          <cell r="I764">
            <v>0</v>
          </cell>
          <cell r="J764">
            <v>0</v>
          </cell>
        </row>
        <row r="765">
          <cell r="A765">
            <v>40603</v>
          </cell>
          <cell r="B765">
            <v>0</v>
          </cell>
          <cell r="C765">
            <v>40603</v>
          </cell>
          <cell r="D765" t="str">
            <v>distribuion transformer</v>
          </cell>
          <cell r="E765">
            <v>0</v>
          </cell>
          <cell r="F765">
            <v>0</v>
          </cell>
          <cell r="G765">
            <v>0</v>
          </cell>
          <cell r="H765">
            <v>0</v>
          </cell>
          <cell r="I765">
            <v>0</v>
          </cell>
          <cell r="J765">
            <v>0</v>
          </cell>
        </row>
        <row r="766">
          <cell r="A766">
            <v>40604</v>
          </cell>
          <cell r="B766">
            <v>0</v>
          </cell>
          <cell r="C766">
            <v>40604</v>
          </cell>
          <cell r="D766" t="str">
            <v>direct current sypply &amp; battery charge</v>
          </cell>
          <cell r="E766">
            <v>0</v>
          </cell>
          <cell r="F766">
            <v>0</v>
          </cell>
          <cell r="G766">
            <v>0</v>
          </cell>
          <cell r="H766">
            <v>0</v>
          </cell>
          <cell r="I766">
            <v>0</v>
          </cell>
          <cell r="J766">
            <v>0</v>
          </cell>
        </row>
        <row r="767">
          <cell r="A767">
            <v>40605</v>
          </cell>
          <cell r="B767">
            <v>0</v>
          </cell>
          <cell r="C767">
            <v>40605</v>
          </cell>
          <cell r="D767" t="str">
            <v>air conditioning system</v>
          </cell>
          <cell r="E767">
            <v>0</v>
          </cell>
          <cell r="F767">
            <v>0</v>
          </cell>
          <cell r="G767">
            <v>0</v>
          </cell>
          <cell r="H767">
            <v>0</v>
          </cell>
          <cell r="I767">
            <v>0</v>
          </cell>
          <cell r="J767">
            <v>0</v>
          </cell>
        </row>
        <row r="768">
          <cell r="A768">
            <v>40606</v>
          </cell>
          <cell r="B768">
            <v>0</v>
          </cell>
          <cell r="C768">
            <v>40606</v>
          </cell>
          <cell r="D768" t="str">
            <v>fire fighting system</v>
          </cell>
          <cell r="E768">
            <v>0</v>
          </cell>
          <cell r="F768">
            <v>0</v>
          </cell>
          <cell r="G768">
            <v>0</v>
          </cell>
          <cell r="H768">
            <v>0</v>
          </cell>
          <cell r="I768">
            <v>0</v>
          </cell>
          <cell r="J768">
            <v>0</v>
          </cell>
        </row>
        <row r="769">
          <cell r="A769">
            <v>40607</v>
          </cell>
          <cell r="B769">
            <v>0</v>
          </cell>
          <cell r="C769">
            <v>40607</v>
          </cell>
          <cell r="D769" t="str">
            <v>substation civil works</v>
          </cell>
          <cell r="E769">
            <v>0</v>
          </cell>
          <cell r="F769">
            <v>0</v>
          </cell>
          <cell r="G769">
            <v>0</v>
          </cell>
          <cell r="H769">
            <v>0</v>
          </cell>
          <cell r="I769">
            <v>0</v>
          </cell>
          <cell r="J769">
            <v>0</v>
          </cell>
        </row>
        <row r="770">
          <cell r="B770">
            <v>0</v>
          </cell>
          <cell r="D770" t="str">
            <v>Total of 6.6kv electrical Substation</v>
          </cell>
          <cell r="E770">
            <v>0</v>
          </cell>
          <cell r="F770">
            <v>0</v>
          </cell>
          <cell r="G770">
            <v>0</v>
          </cell>
          <cell r="H770">
            <v>0</v>
          </cell>
          <cell r="I770">
            <v>0</v>
          </cell>
          <cell r="J770">
            <v>0</v>
          </cell>
        </row>
        <row r="771">
          <cell r="B771">
            <v>0</v>
          </cell>
          <cell r="D771" t="str">
            <v>Sub-total for Electrical Substations</v>
          </cell>
          <cell r="E771">
            <v>0</v>
          </cell>
          <cell r="F771">
            <v>0</v>
          </cell>
          <cell r="G771">
            <v>0</v>
          </cell>
          <cell r="H771">
            <v>0</v>
          </cell>
          <cell r="I771">
            <v>0</v>
          </cell>
          <cell r="J771">
            <v>0</v>
          </cell>
        </row>
        <row r="772">
          <cell r="B772" t="str">
            <v>410  electrical overhead line</v>
          </cell>
        </row>
        <row r="773">
          <cell r="B773" t="str">
            <v xml:space="preserve">      4110  electrical overhead lines 400kv</v>
          </cell>
        </row>
        <row r="774">
          <cell r="A774">
            <v>41101</v>
          </cell>
          <cell r="B774">
            <v>0</v>
          </cell>
          <cell r="C774">
            <v>41101</v>
          </cell>
          <cell r="D774" t="str">
            <v>tower/poles for single circuits</v>
          </cell>
          <cell r="E774">
            <v>0</v>
          </cell>
          <cell r="F774">
            <v>0</v>
          </cell>
          <cell r="G774">
            <v>0</v>
          </cell>
          <cell r="H774">
            <v>0</v>
          </cell>
          <cell r="I774">
            <v>0</v>
          </cell>
          <cell r="J774">
            <v>0</v>
          </cell>
        </row>
        <row r="775">
          <cell r="A775">
            <v>41102</v>
          </cell>
          <cell r="B775">
            <v>0</v>
          </cell>
          <cell r="C775">
            <v>41102</v>
          </cell>
          <cell r="D775" t="str">
            <v>tower/poles for duble circuits</v>
          </cell>
          <cell r="E775">
            <v>0</v>
          </cell>
          <cell r="F775">
            <v>0</v>
          </cell>
          <cell r="G775">
            <v>0</v>
          </cell>
          <cell r="H775">
            <v>0</v>
          </cell>
          <cell r="I775">
            <v>0</v>
          </cell>
          <cell r="J775">
            <v>0</v>
          </cell>
        </row>
        <row r="776">
          <cell r="A776">
            <v>41103</v>
          </cell>
          <cell r="B776">
            <v>0</v>
          </cell>
          <cell r="C776">
            <v>41103</v>
          </cell>
          <cell r="D776" t="str">
            <v>conductors</v>
          </cell>
          <cell r="E776">
            <v>0</v>
          </cell>
          <cell r="F776">
            <v>0</v>
          </cell>
          <cell r="G776">
            <v>0</v>
          </cell>
          <cell r="H776">
            <v>0</v>
          </cell>
          <cell r="I776">
            <v>0</v>
          </cell>
          <cell r="J776">
            <v>0</v>
          </cell>
        </row>
        <row r="777">
          <cell r="A777">
            <v>41104</v>
          </cell>
          <cell r="B777">
            <v>0</v>
          </cell>
          <cell r="C777">
            <v>41104</v>
          </cell>
          <cell r="D777" t="str">
            <v>ground wires</v>
          </cell>
          <cell r="E777">
            <v>0</v>
          </cell>
          <cell r="F777">
            <v>0</v>
          </cell>
          <cell r="G777">
            <v>0</v>
          </cell>
          <cell r="H777">
            <v>0</v>
          </cell>
          <cell r="I777">
            <v>0</v>
          </cell>
          <cell r="J777">
            <v>0</v>
          </cell>
        </row>
        <row r="778">
          <cell r="A778">
            <v>41105</v>
          </cell>
          <cell r="B778">
            <v>0</v>
          </cell>
          <cell r="C778">
            <v>41105</v>
          </cell>
          <cell r="D778" t="str">
            <v>insulators</v>
          </cell>
          <cell r="E778">
            <v>0</v>
          </cell>
          <cell r="F778">
            <v>0</v>
          </cell>
          <cell r="G778">
            <v>0</v>
          </cell>
          <cell r="H778">
            <v>0</v>
          </cell>
          <cell r="I778">
            <v>0</v>
          </cell>
          <cell r="J778">
            <v>0</v>
          </cell>
        </row>
        <row r="779">
          <cell r="A779">
            <v>41106</v>
          </cell>
          <cell r="B779">
            <v>0</v>
          </cell>
          <cell r="C779">
            <v>41106</v>
          </cell>
          <cell r="D779" t="str">
            <v>tower/poles foundation civil works</v>
          </cell>
          <cell r="E779">
            <v>0</v>
          </cell>
          <cell r="F779">
            <v>0</v>
          </cell>
          <cell r="G779">
            <v>0</v>
          </cell>
          <cell r="H779">
            <v>0</v>
          </cell>
          <cell r="I779">
            <v>0</v>
          </cell>
          <cell r="J779">
            <v>0</v>
          </cell>
        </row>
        <row r="780">
          <cell r="A780">
            <v>41107</v>
          </cell>
          <cell r="B780">
            <v>0</v>
          </cell>
          <cell r="C780">
            <v>41107</v>
          </cell>
          <cell r="D780" t="str">
            <v>O.H.L other accessories</v>
          </cell>
          <cell r="E780">
            <v>0</v>
          </cell>
          <cell r="F780">
            <v>0</v>
          </cell>
          <cell r="G780">
            <v>0</v>
          </cell>
          <cell r="H780">
            <v>0</v>
          </cell>
          <cell r="I780">
            <v>0</v>
          </cell>
          <cell r="J780">
            <v>0</v>
          </cell>
        </row>
        <row r="781">
          <cell r="B781">
            <v>0</v>
          </cell>
          <cell r="D781" t="str">
            <v>Total of Electrical Overhead Lines 400kv</v>
          </cell>
          <cell r="E781">
            <v>0</v>
          </cell>
          <cell r="F781">
            <v>0</v>
          </cell>
          <cell r="G781">
            <v>0</v>
          </cell>
          <cell r="H781">
            <v>0</v>
          </cell>
          <cell r="I781">
            <v>0</v>
          </cell>
          <cell r="J781">
            <v>0</v>
          </cell>
        </row>
        <row r="782">
          <cell r="B782" t="str">
            <v xml:space="preserve">      4120  electrical overhead lines 220kv</v>
          </cell>
        </row>
        <row r="783">
          <cell r="A783">
            <v>41201</v>
          </cell>
          <cell r="B783">
            <v>0</v>
          </cell>
          <cell r="C783">
            <v>41201</v>
          </cell>
          <cell r="D783" t="str">
            <v>tower/poles for single circuits</v>
          </cell>
          <cell r="E783">
            <v>0</v>
          </cell>
          <cell r="F783">
            <v>0</v>
          </cell>
          <cell r="G783">
            <v>0</v>
          </cell>
          <cell r="H783">
            <v>0</v>
          </cell>
          <cell r="I783">
            <v>0</v>
          </cell>
          <cell r="J783">
            <v>0</v>
          </cell>
        </row>
        <row r="784">
          <cell r="A784">
            <v>41202</v>
          </cell>
          <cell r="B784">
            <v>0</v>
          </cell>
          <cell r="C784">
            <v>41202</v>
          </cell>
          <cell r="D784" t="str">
            <v>tower/poles for duble circuits</v>
          </cell>
          <cell r="E784">
            <v>0</v>
          </cell>
          <cell r="F784">
            <v>0</v>
          </cell>
          <cell r="G784">
            <v>0</v>
          </cell>
          <cell r="H784">
            <v>0</v>
          </cell>
          <cell r="I784">
            <v>0</v>
          </cell>
          <cell r="J784">
            <v>0</v>
          </cell>
        </row>
        <row r="785">
          <cell r="A785">
            <v>41203</v>
          </cell>
          <cell r="B785">
            <v>0</v>
          </cell>
          <cell r="C785">
            <v>41203</v>
          </cell>
          <cell r="D785" t="str">
            <v>conductors</v>
          </cell>
          <cell r="E785">
            <v>0</v>
          </cell>
          <cell r="F785">
            <v>0</v>
          </cell>
          <cell r="G785">
            <v>0</v>
          </cell>
          <cell r="H785">
            <v>0</v>
          </cell>
          <cell r="I785">
            <v>0</v>
          </cell>
          <cell r="J785">
            <v>0</v>
          </cell>
        </row>
        <row r="786">
          <cell r="A786">
            <v>41204</v>
          </cell>
          <cell r="B786">
            <v>0</v>
          </cell>
          <cell r="C786">
            <v>41204</v>
          </cell>
          <cell r="D786" t="str">
            <v>ground wires</v>
          </cell>
          <cell r="E786">
            <v>0</v>
          </cell>
          <cell r="F786">
            <v>0</v>
          </cell>
          <cell r="G786">
            <v>0</v>
          </cell>
          <cell r="H786">
            <v>0</v>
          </cell>
          <cell r="I786">
            <v>0</v>
          </cell>
          <cell r="J786">
            <v>0</v>
          </cell>
        </row>
        <row r="787">
          <cell r="A787">
            <v>41205</v>
          </cell>
          <cell r="B787">
            <v>0</v>
          </cell>
          <cell r="C787">
            <v>41205</v>
          </cell>
          <cell r="D787" t="str">
            <v>insulators</v>
          </cell>
          <cell r="E787">
            <v>0</v>
          </cell>
          <cell r="F787">
            <v>0</v>
          </cell>
          <cell r="G787">
            <v>0</v>
          </cell>
          <cell r="H787">
            <v>0</v>
          </cell>
          <cell r="I787">
            <v>0</v>
          </cell>
          <cell r="J787">
            <v>0</v>
          </cell>
        </row>
        <row r="788">
          <cell r="A788">
            <v>41206</v>
          </cell>
          <cell r="B788">
            <v>0</v>
          </cell>
          <cell r="C788">
            <v>41206</v>
          </cell>
          <cell r="D788" t="str">
            <v>tower foundation civil works</v>
          </cell>
          <cell r="E788">
            <v>0</v>
          </cell>
          <cell r="F788">
            <v>0</v>
          </cell>
          <cell r="G788">
            <v>0</v>
          </cell>
          <cell r="H788">
            <v>0</v>
          </cell>
          <cell r="I788">
            <v>0</v>
          </cell>
          <cell r="J788">
            <v>0</v>
          </cell>
        </row>
        <row r="789">
          <cell r="A789">
            <v>41207</v>
          </cell>
          <cell r="B789">
            <v>0</v>
          </cell>
          <cell r="C789">
            <v>41207</v>
          </cell>
          <cell r="D789" t="str">
            <v>O.H.L other accessories</v>
          </cell>
          <cell r="E789">
            <v>0</v>
          </cell>
          <cell r="F789">
            <v>0</v>
          </cell>
          <cell r="G789">
            <v>0</v>
          </cell>
          <cell r="H789">
            <v>0</v>
          </cell>
          <cell r="I789">
            <v>0</v>
          </cell>
          <cell r="J789">
            <v>0</v>
          </cell>
        </row>
        <row r="790">
          <cell r="B790">
            <v>0</v>
          </cell>
          <cell r="D790" t="str">
            <v>Total of Electrical Overhead Lines 220kv</v>
          </cell>
          <cell r="E790">
            <v>0</v>
          </cell>
          <cell r="F790">
            <v>0</v>
          </cell>
          <cell r="G790">
            <v>0</v>
          </cell>
          <cell r="H790">
            <v>0</v>
          </cell>
          <cell r="I790">
            <v>0</v>
          </cell>
          <cell r="J790">
            <v>0</v>
          </cell>
        </row>
        <row r="791">
          <cell r="B791" t="str">
            <v xml:space="preserve">      4130  electrical overhead lines 132kv</v>
          </cell>
        </row>
        <row r="792">
          <cell r="A792">
            <v>41301</v>
          </cell>
          <cell r="B792">
            <v>0</v>
          </cell>
          <cell r="C792">
            <v>41301</v>
          </cell>
          <cell r="D792" t="str">
            <v>tower/poles for single circuits</v>
          </cell>
          <cell r="E792">
            <v>0</v>
          </cell>
          <cell r="F792">
            <v>0</v>
          </cell>
          <cell r="G792">
            <v>0</v>
          </cell>
          <cell r="H792">
            <v>0</v>
          </cell>
          <cell r="I792">
            <v>0</v>
          </cell>
          <cell r="J792">
            <v>0</v>
          </cell>
        </row>
        <row r="793">
          <cell r="A793">
            <v>41302</v>
          </cell>
          <cell r="B793">
            <v>0</v>
          </cell>
          <cell r="C793">
            <v>41302</v>
          </cell>
          <cell r="D793" t="str">
            <v>tower/poles for duble circuits</v>
          </cell>
          <cell r="E793">
            <v>0</v>
          </cell>
          <cell r="F793">
            <v>0</v>
          </cell>
          <cell r="G793">
            <v>0</v>
          </cell>
          <cell r="H793">
            <v>0</v>
          </cell>
          <cell r="I793">
            <v>0</v>
          </cell>
          <cell r="J793">
            <v>0</v>
          </cell>
        </row>
        <row r="794">
          <cell r="A794">
            <v>41303</v>
          </cell>
          <cell r="B794">
            <v>0</v>
          </cell>
          <cell r="C794">
            <v>41303</v>
          </cell>
          <cell r="D794" t="str">
            <v>conductors</v>
          </cell>
          <cell r="E794">
            <v>0</v>
          </cell>
          <cell r="F794">
            <v>0</v>
          </cell>
          <cell r="G794">
            <v>0</v>
          </cell>
          <cell r="H794">
            <v>0</v>
          </cell>
          <cell r="I794">
            <v>0</v>
          </cell>
          <cell r="J794">
            <v>0</v>
          </cell>
        </row>
        <row r="795">
          <cell r="A795">
            <v>41304</v>
          </cell>
          <cell r="B795">
            <v>0</v>
          </cell>
          <cell r="C795">
            <v>41304</v>
          </cell>
          <cell r="D795" t="str">
            <v>ground wires</v>
          </cell>
          <cell r="E795">
            <v>0</v>
          </cell>
          <cell r="F795">
            <v>0</v>
          </cell>
          <cell r="G795">
            <v>0</v>
          </cell>
          <cell r="H795">
            <v>0</v>
          </cell>
          <cell r="I795">
            <v>0</v>
          </cell>
          <cell r="J795">
            <v>0</v>
          </cell>
        </row>
        <row r="796">
          <cell r="A796">
            <v>41305</v>
          </cell>
          <cell r="B796">
            <v>0</v>
          </cell>
          <cell r="C796">
            <v>41305</v>
          </cell>
          <cell r="D796" t="str">
            <v>insulators</v>
          </cell>
          <cell r="E796">
            <v>0</v>
          </cell>
          <cell r="F796">
            <v>0</v>
          </cell>
          <cell r="G796">
            <v>0</v>
          </cell>
          <cell r="H796">
            <v>0</v>
          </cell>
          <cell r="I796">
            <v>0</v>
          </cell>
          <cell r="J796">
            <v>0</v>
          </cell>
        </row>
        <row r="797">
          <cell r="A797">
            <v>41306</v>
          </cell>
          <cell r="B797">
            <v>0</v>
          </cell>
          <cell r="C797">
            <v>41306</v>
          </cell>
          <cell r="D797" t="str">
            <v>tower foundation civil works</v>
          </cell>
          <cell r="E797">
            <v>0</v>
          </cell>
          <cell r="F797">
            <v>0</v>
          </cell>
          <cell r="G797">
            <v>0</v>
          </cell>
          <cell r="H797">
            <v>0</v>
          </cell>
          <cell r="I797">
            <v>0</v>
          </cell>
          <cell r="J797">
            <v>0</v>
          </cell>
        </row>
        <row r="798">
          <cell r="A798">
            <v>41307</v>
          </cell>
          <cell r="B798">
            <v>0</v>
          </cell>
          <cell r="C798">
            <v>41307</v>
          </cell>
          <cell r="D798" t="str">
            <v>O.H.L other accessories</v>
          </cell>
          <cell r="E798">
            <v>0</v>
          </cell>
          <cell r="F798">
            <v>0</v>
          </cell>
          <cell r="G798">
            <v>0</v>
          </cell>
          <cell r="H798">
            <v>0</v>
          </cell>
          <cell r="I798">
            <v>0</v>
          </cell>
          <cell r="J798">
            <v>0</v>
          </cell>
        </row>
        <row r="799">
          <cell r="B799">
            <v>0</v>
          </cell>
          <cell r="D799" t="str">
            <v>Total of Electrical Overhead Lines 132kv</v>
          </cell>
          <cell r="E799">
            <v>0</v>
          </cell>
          <cell r="F799">
            <v>0</v>
          </cell>
          <cell r="G799">
            <v>0</v>
          </cell>
          <cell r="H799">
            <v>0</v>
          </cell>
          <cell r="I799">
            <v>0</v>
          </cell>
          <cell r="J799">
            <v>0</v>
          </cell>
        </row>
        <row r="800">
          <cell r="B800" t="str">
            <v xml:space="preserve">      4140  electrical overhead lines 33kv</v>
          </cell>
        </row>
        <row r="801">
          <cell r="A801">
            <v>41401</v>
          </cell>
          <cell r="B801">
            <v>0</v>
          </cell>
          <cell r="C801">
            <v>41401</v>
          </cell>
          <cell r="D801" t="str">
            <v>tower/poles for single circuits</v>
          </cell>
          <cell r="E801">
            <v>0</v>
          </cell>
          <cell r="F801">
            <v>0</v>
          </cell>
          <cell r="G801">
            <v>0</v>
          </cell>
          <cell r="H801">
            <v>0</v>
          </cell>
          <cell r="I801">
            <v>0</v>
          </cell>
          <cell r="J801">
            <v>0</v>
          </cell>
        </row>
        <row r="802">
          <cell r="A802">
            <v>41402</v>
          </cell>
          <cell r="B802">
            <v>0</v>
          </cell>
          <cell r="C802">
            <v>41402</v>
          </cell>
          <cell r="D802" t="str">
            <v>tower/poles for duble circuits</v>
          </cell>
          <cell r="E802">
            <v>0</v>
          </cell>
          <cell r="F802">
            <v>0</v>
          </cell>
          <cell r="G802">
            <v>0</v>
          </cell>
          <cell r="H802">
            <v>0</v>
          </cell>
          <cell r="I802">
            <v>0</v>
          </cell>
          <cell r="J802">
            <v>0</v>
          </cell>
        </row>
        <row r="803">
          <cell r="A803">
            <v>41403</v>
          </cell>
          <cell r="B803">
            <v>0</v>
          </cell>
          <cell r="C803">
            <v>41403</v>
          </cell>
          <cell r="D803" t="str">
            <v>conductors</v>
          </cell>
          <cell r="E803">
            <v>0</v>
          </cell>
          <cell r="F803">
            <v>0</v>
          </cell>
          <cell r="G803">
            <v>0</v>
          </cell>
          <cell r="H803">
            <v>0</v>
          </cell>
          <cell r="I803">
            <v>0</v>
          </cell>
          <cell r="J803">
            <v>0</v>
          </cell>
        </row>
        <row r="804">
          <cell r="A804">
            <v>41404</v>
          </cell>
          <cell r="B804">
            <v>0</v>
          </cell>
          <cell r="C804">
            <v>41404</v>
          </cell>
          <cell r="D804" t="str">
            <v>ground wires</v>
          </cell>
          <cell r="E804">
            <v>0</v>
          </cell>
          <cell r="F804">
            <v>0</v>
          </cell>
          <cell r="G804">
            <v>0</v>
          </cell>
          <cell r="H804">
            <v>0</v>
          </cell>
          <cell r="I804">
            <v>0</v>
          </cell>
          <cell r="J804">
            <v>0</v>
          </cell>
        </row>
        <row r="805">
          <cell r="A805">
            <v>41405</v>
          </cell>
          <cell r="B805">
            <v>0</v>
          </cell>
          <cell r="C805">
            <v>41405</v>
          </cell>
          <cell r="D805" t="str">
            <v>insulators</v>
          </cell>
          <cell r="E805">
            <v>0</v>
          </cell>
          <cell r="F805">
            <v>0</v>
          </cell>
          <cell r="G805">
            <v>0</v>
          </cell>
          <cell r="H805">
            <v>0</v>
          </cell>
          <cell r="I805">
            <v>0</v>
          </cell>
          <cell r="J805">
            <v>0</v>
          </cell>
        </row>
        <row r="806">
          <cell r="A806">
            <v>41406</v>
          </cell>
          <cell r="B806">
            <v>0</v>
          </cell>
          <cell r="C806">
            <v>41406</v>
          </cell>
          <cell r="D806" t="str">
            <v>tower foundation civil works</v>
          </cell>
          <cell r="E806">
            <v>0</v>
          </cell>
          <cell r="F806">
            <v>0</v>
          </cell>
          <cell r="G806">
            <v>0</v>
          </cell>
          <cell r="H806">
            <v>0</v>
          </cell>
          <cell r="I806">
            <v>0</v>
          </cell>
          <cell r="J806">
            <v>0</v>
          </cell>
        </row>
        <row r="807">
          <cell r="A807">
            <v>41407</v>
          </cell>
          <cell r="B807">
            <v>0</v>
          </cell>
          <cell r="C807">
            <v>41407</v>
          </cell>
          <cell r="D807" t="str">
            <v>pole mounted transformers</v>
          </cell>
          <cell r="E807">
            <v>0</v>
          </cell>
          <cell r="F807">
            <v>0</v>
          </cell>
          <cell r="G807">
            <v>0</v>
          </cell>
          <cell r="H807">
            <v>0</v>
          </cell>
          <cell r="I807">
            <v>0</v>
          </cell>
          <cell r="J807">
            <v>0</v>
          </cell>
        </row>
        <row r="808">
          <cell r="A808">
            <v>41408</v>
          </cell>
          <cell r="B808">
            <v>0</v>
          </cell>
          <cell r="C808">
            <v>41408</v>
          </cell>
          <cell r="D808" t="str">
            <v>pole mounted switches</v>
          </cell>
          <cell r="E808">
            <v>0</v>
          </cell>
          <cell r="F808">
            <v>0</v>
          </cell>
          <cell r="G808">
            <v>0</v>
          </cell>
          <cell r="H808">
            <v>0</v>
          </cell>
          <cell r="I808">
            <v>0</v>
          </cell>
          <cell r="J808">
            <v>0</v>
          </cell>
        </row>
        <row r="809">
          <cell r="A809">
            <v>41409</v>
          </cell>
          <cell r="B809">
            <v>0</v>
          </cell>
          <cell r="C809">
            <v>41409</v>
          </cell>
          <cell r="D809" t="str">
            <v>O.H.L other accessories</v>
          </cell>
          <cell r="E809">
            <v>0</v>
          </cell>
          <cell r="F809">
            <v>0</v>
          </cell>
          <cell r="G809">
            <v>0</v>
          </cell>
          <cell r="H809">
            <v>0</v>
          </cell>
          <cell r="I809">
            <v>0</v>
          </cell>
          <cell r="J809">
            <v>0</v>
          </cell>
        </row>
        <row r="810">
          <cell r="B810">
            <v>0</v>
          </cell>
          <cell r="D810" t="str">
            <v>Total of Electrical Overhead Lines 33kv</v>
          </cell>
          <cell r="E810">
            <v>0</v>
          </cell>
          <cell r="F810">
            <v>0</v>
          </cell>
          <cell r="G810">
            <v>0</v>
          </cell>
          <cell r="H810">
            <v>0</v>
          </cell>
          <cell r="I810">
            <v>0</v>
          </cell>
          <cell r="J810">
            <v>0</v>
          </cell>
        </row>
        <row r="811">
          <cell r="B811" t="str">
            <v xml:space="preserve">      4150  electrical overhead lines 11kv</v>
          </cell>
        </row>
        <row r="812">
          <cell r="A812">
            <v>41501</v>
          </cell>
          <cell r="B812">
            <v>0</v>
          </cell>
          <cell r="C812">
            <v>41501</v>
          </cell>
          <cell r="D812" t="str">
            <v>tower/poles for single circuits</v>
          </cell>
          <cell r="E812">
            <v>0</v>
          </cell>
          <cell r="F812">
            <v>0</v>
          </cell>
          <cell r="G812">
            <v>0</v>
          </cell>
          <cell r="H812">
            <v>0</v>
          </cell>
          <cell r="I812">
            <v>0</v>
          </cell>
          <cell r="J812">
            <v>0</v>
          </cell>
        </row>
        <row r="813">
          <cell r="A813">
            <v>41502</v>
          </cell>
          <cell r="B813">
            <v>0</v>
          </cell>
          <cell r="C813">
            <v>41502</v>
          </cell>
          <cell r="D813" t="str">
            <v>tower/poles for duble circuits</v>
          </cell>
          <cell r="E813">
            <v>0</v>
          </cell>
          <cell r="F813">
            <v>0</v>
          </cell>
          <cell r="G813">
            <v>0</v>
          </cell>
          <cell r="H813">
            <v>0</v>
          </cell>
          <cell r="I813">
            <v>0</v>
          </cell>
          <cell r="J813">
            <v>0</v>
          </cell>
        </row>
        <row r="814">
          <cell r="A814">
            <v>41503</v>
          </cell>
          <cell r="B814">
            <v>0</v>
          </cell>
          <cell r="C814">
            <v>41503</v>
          </cell>
          <cell r="D814" t="str">
            <v>conductors</v>
          </cell>
          <cell r="E814">
            <v>0</v>
          </cell>
          <cell r="F814">
            <v>0</v>
          </cell>
          <cell r="G814">
            <v>0</v>
          </cell>
          <cell r="H814">
            <v>0</v>
          </cell>
          <cell r="I814">
            <v>0</v>
          </cell>
          <cell r="J814">
            <v>0</v>
          </cell>
        </row>
        <row r="815">
          <cell r="A815">
            <v>41504</v>
          </cell>
          <cell r="B815">
            <v>0</v>
          </cell>
          <cell r="C815">
            <v>41504</v>
          </cell>
          <cell r="D815" t="str">
            <v>ground wires</v>
          </cell>
          <cell r="E815">
            <v>0</v>
          </cell>
          <cell r="F815">
            <v>0</v>
          </cell>
          <cell r="G815">
            <v>0</v>
          </cell>
          <cell r="H815">
            <v>0</v>
          </cell>
          <cell r="I815">
            <v>0</v>
          </cell>
          <cell r="J815">
            <v>0</v>
          </cell>
        </row>
        <row r="816">
          <cell r="A816">
            <v>41505</v>
          </cell>
          <cell r="B816">
            <v>0</v>
          </cell>
          <cell r="C816">
            <v>41505</v>
          </cell>
          <cell r="D816" t="str">
            <v>insulators</v>
          </cell>
          <cell r="E816">
            <v>0</v>
          </cell>
          <cell r="F816">
            <v>0</v>
          </cell>
          <cell r="G816">
            <v>0</v>
          </cell>
          <cell r="H816">
            <v>0</v>
          </cell>
          <cell r="I816">
            <v>0</v>
          </cell>
          <cell r="J816">
            <v>0</v>
          </cell>
        </row>
        <row r="817">
          <cell r="A817">
            <v>41506</v>
          </cell>
          <cell r="B817">
            <v>0</v>
          </cell>
          <cell r="C817">
            <v>41506</v>
          </cell>
          <cell r="D817" t="str">
            <v>tower foundation civil works</v>
          </cell>
          <cell r="E817">
            <v>0</v>
          </cell>
          <cell r="F817">
            <v>0</v>
          </cell>
          <cell r="G817">
            <v>0</v>
          </cell>
          <cell r="H817">
            <v>0</v>
          </cell>
          <cell r="I817">
            <v>0</v>
          </cell>
          <cell r="J817">
            <v>0</v>
          </cell>
        </row>
        <row r="818">
          <cell r="A818">
            <v>41507</v>
          </cell>
          <cell r="B818">
            <v>0</v>
          </cell>
          <cell r="C818">
            <v>41507</v>
          </cell>
          <cell r="D818" t="str">
            <v>pole mounted transformers</v>
          </cell>
          <cell r="E818">
            <v>0</v>
          </cell>
          <cell r="F818">
            <v>0</v>
          </cell>
          <cell r="G818">
            <v>0</v>
          </cell>
          <cell r="H818">
            <v>0</v>
          </cell>
          <cell r="I818">
            <v>0</v>
          </cell>
          <cell r="J818">
            <v>0</v>
          </cell>
        </row>
        <row r="819">
          <cell r="A819">
            <v>41508</v>
          </cell>
          <cell r="B819">
            <v>0</v>
          </cell>
          <cell r="C819">
            <v>41508</v>
          </cell>
          <cell r="D819" t="str">
            <v>pole mounted switches</v>
          </cell>
          <cell r="E819">
            <v>0</v>
          </cell>
          <cell r="F819">
            <v>0</v>
          </cell>
          <cell r="G819">
            <v>0</v>
          </cell>
          <cell r="H819">
            <v>0</v>
          </cell>
          <cell r="I819">
            <v>0</v>
          </cell>
          <cell r="J819">
            <v>0</v>
          </cell>
        </row>
        <row r="820">
          <cell r="A820">
            <v>41509</v>
          </cell>
          <cell r="B820">
            <v>0</v>
          </cell>
          <cell r="C820">
            <v>41509</v>
          </cell>
          <cell r="D820" t="str">
            <v>ohl other accessories</v>
          </cell>
          <cell r="E820">
            <v>0</v>
          </cell>
          <cell r="F820">
            <v>0</v>
          </cell>
          <cell r="G820">
            <v>0</v>
          </cell>
          <cell r="H820">
            <v>0</v>
          </cell>
          <cell r="I820">
            <v>0</v>
          </cell>
          <cell r="J820">
            <v>0</v>
          </cell>
        </row>
        <row r="821">
          <cell r="B821">
            <v>0</v>
          </cell>
          <cell r="D821" t="str">
            <v>Total of Electrical Overhead Lines 11kv</v>
          </cell>
          <cell r="E821">
            <v>0</v>
          </cell>
          <cell r="F821">
            <v>0</v>
          </cell>
          <cell r="G821">
            <v>0</v>
          </cell>
          <cell r="H821">
            <v>0</v>
          </cell>
          <cell r="I821">
            <v>0</v>
          </cell>
          <cell r="J821">
            <v>0</v>
          </cell>
        </row>
        <row r="822">
          <cell r="B822">
            <v>0</v>
          </cell>
          <cell r="D822" t="str">
            <v>Sub-total for Electrical Overhead Line</v>
          </cell>
          <cell r="E822">
            <v>0</v>
          </cell>
          <cell r="F822">
            <v>0</v>
          </cell>
          <cell r="G822">
            <v>0</v>
          </cell>
          <cell r="H822">
            <v>0</v>
          </cell>
          <cell r="I822">
            <v>0</v>
          </cell>
          <cell r="J822">
            <v>0</v>
          </cell>
        </row>
        <row r="823">
          <cell r="B823" t="str">
            <v>420  electrical under ground cable</v>
          </cell>
        </row>
        <row r="824">
          <cell r="B824" t="str">
            <v xml:space="preserve">      4210  132kv under ground cables</v>
          </cell>
        </row>
        <row r="825">
          <cell r="A825">
            <v>42101</v>
          </cell>
          <cell r="B825">
            <v>0</v>
          </cell>
          <cell r="C825">
            <v>42101</v>
          </cell>
          <cell r="D825" t="str">
            <v>132kv cross linked polithyline cables</v>
          </cell>
          <cell r="E825">
            <v>0</v>
          </cell>
          <cell r="F825">
            <v>0</v>
          </cell>
          <cell r="G825">
            <v>0</v>
          </cell>
          <cell r="H825">
            <v>0</v>
          </cell>
          <cell r="I825">
            <v>0</v>
          </cell>
          <cell r="J825">
            <v>0</v>
          </cell>
        </row>
        <row r="826">
          <cell r="A826">
            <v>42102</v>
          </cell>
          <cell r="B826">
            <v>0</v>
          </cell>
          <cell r="C826">
            <v>42102</v>
          </cell>
          <cell r="D826" t="str">
            <v>132kv oilfilled cables</v>
          </cell>
          <cell r="E826">
            <v>0</v>
          </cell>
          <cell r="F826">
            <v>0</v>
          </cell>
          <cell r="G826">
            <v>0</v>
          </cell>
          <cell r="H826">
            <v>0</v>
          </cell>
          <cell r="I826">
            <v>0</v>
          </cell>
          <cell r="J826">
            <v>0</v>
          </cell>
        </row>
        <row r="827">
          <cell r="B827">
            <v>0</v>
          </cell>
          <cell r="D827" t="str">
            <v>Total of 132kv Under Ground Cables</v>
          </cell>
          <cell r="E827">
            <v>0</v>
          </cell>
          <cell r="F827">
            <v>0</v>
          </cell>
          <cell r="G827">
            <v>0</v>
          </cell>
          <cell r="H827">
            <v>0</v>
          </cell>
          <cell r="I827">
            <v>0</v>
          </cell>
          <cell r="J827">
            <v>0</v>
          </cell>
        </row>
        <row r="828">
          <cell r="B828" t="str">
            <v xml:space="preserve">      4220  220kv under ground cables</v>
          </cell>
        </row>
        <row r="829">
          <cell r="A829">
            <v>42201</v>
          </cell>
          <cell r="B829">
            <v>0</v>
          </cell>
          <cell r="C829">
            <v>42201</v>
          </cell>
          <cell r="D829" t="str">
            <v>220kv cross linked polithyline cables</v>
          </cell>
          <cell r="E829">
            <v>0</v>
          </cell>
          <cell r="F829">
            <v>0</v>
          </cell>
          <cell r="G829">
            <v>0</v>
          </cell>
          <cell r="H829">
            <v>0</v>
          </cell>
          <cell r="I829">
            <v>0</v>
          </cell>
          <cell r="J829">
            <v>0</v>
          </cell>
        </row>
        <row r="830">
          <cell r="B830">
            <v>0</v>
          </cell>
          <cell r="D830" t="str">
            <v>Total of 220kv Under Ground Cables</v>
          </cell>
          <cell r="E830">
            <v>0</v>
          </cell>
          <cell r="F830">
            <v>0</v>
          </cell>
          <cell r="G830">
            <v>0</v>
          </cell>
          <cell r="H830">
            <v>0</v>
          </cell>
          <cell r="I830">
            <v>0</v>
          </cell>
          <cell r="J830">
            <v>0</v>
          </cell>
        </row>
        <row r="831">
          <cell r="B831" t="str">
            <v xml:space="preserve">      4230  33kv under ground cables</v>
          </cell>
        </row>
        <row r="832">
          <cell r="A832">
            <v>42301</v>
          </cell>
          <cell r="B832">
            <v>0</v>
          </cell>
          <cell r="C832">
            <v>42301</v>
          </cell>
          <cell r="D832" t="str">
            <v>33kv cross linked polithyline cables</v>
          </cell>
          <cell r="E832">
            <v>0</v>
          </cell>
          <cell r="F832">
            <v>0</v>
          </cell>
          <cell r="G832">
            <v>0</v>
          </cell>
          <cell r="H832">
            <v>0</v>
          </cell>
          <cell r="I832">
            <v>0</v>
          </cell>
          <cell r="J832">
            <v>0</v>
          </cell>
        </row>
        <row r="833">
          <cell r="B833">
            <v>0</v>
          </cell>
          <cell r="D833" t="str">
            <v>Total of 33kv Under Ground Cables</v>
          </cell>
          <cell r="E833">
            <v>0</v>
          </cell>
          <cell r="F833">
            <v>0</v>
          </cell>
          <cell r="G833">
            <v>0</v>
          </cell>
          <cell r="H833">
            <v>0</v>
          </cell>
          <cell r="I833">
            <v>0</v>
          </cell>
          <cell r="J833">
            <v>0</v>
          </cell>
        </row>
        <row r="834">
          <cell r="B834" t="str">
            <v xml:space="preserve">      4240  11kv under ground cables</v>
          </cell>
        </row>
        <row r="835">
          <cell r="A835">
            <v>42401</v>
          </cell>
          <cell r="B835">
            <v>0</v>
          </cell>
          <cell r="C835">
            <v>42401</v>
          </cell>
          <cell r="D835" t="str">
            <v>11kv cross linked polithyline cables</v>
          </cell>
          <cell r="E835">
            <v>0</v>
          </cell>
          <cell r="F835">
            <v>0</v>
          </cell>
          <cell r="G835">
            <v>0</v>
          </cell>
          <cell r="H835">
            <v>0</v>
          </cell>
          <cell r="I835">
            <v>0</v>
          </cell>
          <cell r="J835">
            <v>0</v>
          </cell>
        </row>
        <row r="836">
          <cell r="B836">
            <v>0</v>
          </cell>
          <cell r="D836" t="str">
            <v>Total of 11kv Under Ground Cables</v>
          </cell>
          <cell r="E836">
            <v>0</v>
          </cell>
          <cell r="F836">
            <v>0</v>
          </cell>
          <cell r="G836">
            <v>0</v>
          </cell>
          <cell r="H836">
            <v>0</v>
          </cell>
          <cell r="I836">
            <v>0</v>
          </cell>
          <cell r="J836">
            <v>0</v>
          </cell>
        </row>
        <row r="837">
          <cell r="B837" t="str">
            <v xml:space="preserve">      4250  low voltage under ground cables</v>
          </cell>
        </row>
        <row r="838">
          <cell r="A838">
            <v>42501</v>
          </cell>
          <cell r="B838">
            <v>0</v>
          </cell>
          <cell r="C838">
            <v>42501</v>
          </cell>
          <cell r="D838" t="str">
            <v>low voltage cross linked polithyline cables</v>
          </cell>
          <cell r="E838">
            <v>0</v>
          </cell>
          <cell r="F838">
            <v>0</v>
          </cell>
          <cell r="G838">
            <v>0</v>
          </cell>
          <cell r="H838">
            <v>0</v>
          </cell>
          <cell r="I838">
            <v>0</v>
          </cell>
          <cell r="J838">
            <v>0</v>
          </cell>
        </row>
        <row r="839">
          <cell r="B839">
            <v>0</v>
          </cell>
          <cell r="D839" t="str">
            <v>Total of Low Voltage Under Ground Cables</v>
          </cell>
          <cell r="E839">
            <v>0</v>
          </cell>
          <cell r="F839">
            <v>0</v>
          </cell>
          <cell r="G839">
            <v>0</v>
          </cell>
          <cell r="H839">
            <v>0</v>
          </cell>
          <cell r="I839">
            <v>0</v>
          </cell>
          <cell r="J839">
            <v>0</v>
          </cell>
        </row>
        <row r="840">
          <cell r="B840" t="str">
            <v xml:space="preserve">      4260  under ground pilot cables</v>
          </cell>
        </row>
        <row r="841">
          <cell r="A841">
            <v>99999</v>
          </cell>
          <cell r="B841">
            <v>0</v>
          </cell>
          <cell r="C841">
            <v>99999</v>
          </cell>
          <cell r="D841" t="str">
            <v>unspecified</v>
          </cell>
          <cell r="E841">
            <v>0</v>
          </cell>
          <cell r="F841">
            <v>0</v>
          </cell>
          <cell r="G841">
            <v>0</v>
          </cell>
          <cell r="H841">
            <v>0</v>
          </cell>
          <cell r="I841">
            <v>0</v>
          </cell>
          <cell r="J841">
            <v>0</v>
          </cell>
        </row>
        <row r="842">
          <cell r="B842">
            <v>0</v>
          </cell>
          <cell r="D842" t="str">
            <v>Total of Under Ground Pilot Cables</v>
          </cell>
          <cell r="E842">
            <v>0</v>
          </cell>
          <cell r="F842">
            <v>0</v>
          </cell>
          <cell r="G842">
            <v>0</v>
          </cell>
          <cell r="H842">
            <v>0</v>
          </cell>
          <cell r="I842">
            <v>0</v>
          </cell>
          <cell r="J842">
            <v>0</v>
          </cell>
        </row>
        <row r="843">
          <cell r="B843">
            <v>0</v>
          </cell>
          <cell r="D843" t="str">
            <v>Sub-total for Electrical Underground Cable</v>
          </cell>
          <cell r="E843">
            <v>0</v>
          </cell>
          <cell r="F843">
            <v>0</v>
          </cell>
          <cell r="G843">
            <v>0</v>
          </cell>
          <cell r="H843">
            <v>0</v>
          </cell>
          <cell r="I843">
            <v>0</v>
          </cell>
          <cell r="J843">
            <v>0</v>
          </cell>
        </row>
        <row r="844">
          <cell r="B844" t="str">
            <v>427  feeder pillers</v>
          </cell>
        </row>
        <row r="845">
          <cell r="B845" t="str">
            <v xml:space="preserve">      4270  feeder piller</v>
          </cell>
        </row>
        <row r="846">
          <cell r="A846">
            <v>99999</v>
          </cell>
          <cell r="B846">
            <v>0</v>
          </cell>
          <cell r="C846">
            <v>99999</v>
          </cell>
          <cell r="D846" t="str">
            <v>unspecified</v>
          </cell>
          <cell r="E846">
            <v>0</v>
          </cell>
          <cell r="F846">
            <v>0</v>
          </cell>
          <cell r="G846">
            <v>0</v>
          </cell>
          <cell r="H846">
            <v>0</v>
          </cell>
          <cell r="I846">
            <v>0</v>
          </cell>
          <cell r="J846">
            <v>0</v>
          </cell>
        </row>
        <row r="847">
          <cell r="B847">
            <v>0</v>
          </cell>
          <cell r="D847" t="str">
            <v>Sub-total for Feeder Piller</v>
          </cell>
          <cell r="E847">
            <v>0</v>
          </cell>
          <cell r="F847">
            <v>0</v>
          </cell>
          <cell r="G847">
            <v>0</v>
          </cell>
          <cell r="H847">
            <v>0</v>
          </cell>
          <cell r="I847">
            <v>0</v>
          </cell>
          <cell r="J847">
            <v>0</v>
          </cell>
        </row>
        <row r="848">
          <cell r="B848" t="str">
            <v>428  services turrents</v>
          </cell>
        </row>
        <row r="849">
          <cell r="B849" t="str">
            <v xml:space="preserve">      4280  unspecified</v>
          </cell>
        </row>
        <row r="850">
          <cell r="A850">
            <v>99999</v>
          </cell>
          <cell r="B850">
            <v>0</v>
          </cell>
          <cell r="C850">
            <v>99999</v>
          </cell>
          <cell r="D850" t="str">
            <v>unspecified</v>
          </cell>
          <cell r="E850">
            <v>0</v>
          </cell>
          <cell r="F850">
            <v>0</v>
          </cell>
          <cell r="G850">
            <v>0</v>
          </cell>
          <cell r="H850">
            <v>0</v>
          </cell>
          <cell r="I850">
            <v>0</v>
          </cell>
          <cell r="J850">
            <v>0</v>
          </cell>
        </row>
        <row r="851">
          <cell r="B851">
            <v>0</v>
          </cell>
          <cell r="D851" t="str">
            <v>Sub-total for Services Turrents</v>
          </cell>
          <cell r="E851">
            <v>0</v>
          </cell>
          <cell r="F851">
            <v>0</v>
          </cell>
          <cell r="G851">
            <v>0</v>
          </cell>
          <cell r="H851">
            <v>0</v>
          </cell>
          <cell r="I851">
            <v>0</v>
          </cell>
          <cell r="J851">
            <v>0</v>
          </cell>
        </row>
        <row r="852">
          <cell r="B852" t="str">
            <v>430  street lighting system</v>
          </cell>
        </row>
        <row r="853">
          <cell r="B853" t="str">
            <v xml:space="preserve">      4310  lighting poles</v>
          </cell>
        </row>
        <row r="854">
          <cell r="A854">
            <v>43101</v>
          </cell>
          <cell r="B854">
            <v>0</v>
          </cell>
          <cell r="C854">
            <v>43101</v>
          </cell>
          <cell r="D854" t="str">
            <v>30.5 meter poles</v>
          </cell>
          <cell r="E854">
            <v>0</v>
          </cell>
          <cell r="F854">
            <v>0</v>
          </cell>
          <cell r="G854">
            <v>0</v>
          </cell>
          <cell r="H854">
            <v>0</v>
          </cell>
          <cell r="I854">
            <v>0</v>
          </cell>
          <cell r="J854">
            <v>0</v>
          </cell>
        </row>
        <row r="855">
          <cell r="A855">
            <v>43102</v>
          </cell>
          <cell r="B855">
            <v>0</v>
          </cell>
          <cell r="C855">
            <v>43102</v>
          </cell>
          <cell r="D855" t="str">
            <v>26 meter poles</v>
          </cell>
          <cell r="E855">
            <v>0</v>
          </cell>
          <cell r="F855">
            <v>0</v>
          </cell>
          <cell r="G855">
            <v>0</v>
          </cell>
          <cell r="H855">
            <v>0</v>
          </cell>
          <cell r="I855">
            <v>0</v>
          </cell>
          <cell r="J855">
            <v>0</v>
          </cell>
        </row>
        <row r="856">
          <cell r="A856">
            <v>43103</v>
          </cell>
          <cell r="B856">
            <v>0</v>
          </cell>
          <cell r="C856">
            <v>43103</v>
          </cell>
          <cell r="D856" t="str">
            <v>18/20 meter poles</v>
          </cell>
          <cell r="E856">
            <v>0</v>
          </cell>
          <cell r="F856">
            <v>0</v>
          </cell>
          <cell r="G856">
            <v>0</v>
          </cell>
          <cell r="H856">
            <v>0</v>
          </cell>
          <cell r="I856">
            <v>0</v>
          </cell>
          <cell r="J856">
            <v>0</v>
          </cell>
        </row>
        <row r="857">
          <cell r="A857">
            <v>43104</v>
          </cell>
          <cell r="B857">
            <v>0</v>
          </cell>
          <cell r="C857">
            <v>43104</v>
          </cell>
          <cell r="D857" t="str">
            <v>14/16 meter poles</v>
          </cell>
          <cell r="E857">
            <v>0</v>
          </cell>
          <cell r="F857">
            <v>0</v>
          </cell>
          <cell r="G857">
            <v>0</v>
          </cell>
          <cell r="H857">
            <v>0</v>
          </cell>
          <cell r="I857">
            <v>0</v>
          </cell>
          <cell r="J857">
            <v>0</v>
          </cell>
        </row>
        <row r="858">
          <cell r="A858">
            <v>43105</v>
          </cell>
          <cell r="B858">
            <v>0</v>
          </cell>
          <cell r="C858">
            <v>43105</v>
          </cell>
          <cell r="D858" t="str">
            <v>12/14 meter poles</v>
          </cell>
          <cell r="E858">
            <v>0</v>
          </cell>
          <cell r="F858">
            <v>0</v>
          </cell>
          <cell r="G858">
            <v>0</v>
          </cell>
          <cell r="H858">
            <v>0</v>
          </cell>
          <cell r="I858">
            <v>0</v>
          </cell>
          <cell r="J858">
            <v>0</v>
          </cell>
        </row>
        <row r="859">
          <cell r="A859">
            <v>43106</v>
          </cell>
          <cell r="B859">
            <v>0</v>
          </cell>
          <cell r="C859">
            <v>43106</v>
          </cell>
          <cell r="D859" t="str">
            <v>10 meter poles</v>
          </cell>
          <cell r="E859">
            <v>0</v>
          </cell>
          <cell r="F859">
            <v>0</v>
          </cell>
          <cell r="G859">
            <v>0</v>
          </cell>
          <cell r="H859">
            <v>0</v>
          </cell>
          <cell r="I859">
            <v>0</v>
          </cell>
          <cell r="J859">
            <v>0</v>
          </cell>
        </row>
        <row r="860">
          <cell r="A860">
            <v>43107</v>
          </cell>
          <cell r="B860">
            <v>0</v>
          </cell>
          <cell r="C860">
            <v>43107</v>
          </cell>
          <cell r="D860" t="str">
            <v>4.5 meter poles</v>
          </cell>
          <cell r="E860">
            <v>0</v>
          </cell>
          <cell r="F860">
            <v>0</v>
          </cell>
          <cell r="G860">
            <v>0</v>
          </cell>
          <cell r="H860">
            <v>0</v>
          </cell>
          <cell r="I860">
            <v>0</v>
          </cell>
          <cell r="J860">
            <v>0</v>
          </cell>
        </row>
        <row r="861">
          <cell r="B861">
            <v>0</v>
          </cell>
          <cell r="D861" t="str">
            <v>Total of Lighting Poles</v>
          </cell>
          <cell r="E861">
            <v>0</v>
          </cell>
          <cell r="F861">
            <v>0</v>
          </cell>
          <cell r="G861">
            <v>0</v>
          </cell>
          <cell r="H861">
            <v>0</v>
          </cell>
          <cell r="I861">
            <v>0</v>
          </cell>
          <cell r="J861">
            <v>0</v>
          </cell>
        </row>
        <row r="862">
          <cell r="B862" t="str">
            <v xml:space="preserve">      4320  Control Cabinets</v>
          </cell>
        </row>
        <row r="863">
          <cell r="A863">
            <v>43201</v>
          </cell>
          <cell r="B863">
            <v>0</v>
          </cell>
          <cell r="C863">
            <v>43201</v>
          </cell>
          <cell r="D863" t="str">
            <v>unspecified</v>
          </cell>
          <cell r="E863">
            <v>0</v>
          </cell>
          <cell r="F863">
            <v>0</v>
          </cell>
          <cell r="G863">
            <v>0</v>
          </cell>
          <cell r="H863">
            <v>0</v>
          </cell>
          <cell r="I863">
            <v>0</v>
          </cell>
          <cell r="J863">
            <v>0</v>
          </cell>
        </row>
        <row r="864">
          <cell r="B864">
            <v>0</v>
          </cell>
          <cell r="D864" t="str">
            <v>Total of Control Cabinets</v>
          </cell>
          <cell r="E864">
            <v>0</v>
          </cell>
          <cell r="F864">
            <v>0</v>
          </cell>
          <cell r="G864">
            <v>0</v>
          </cell>
          <cell r="H864">
            <v>0</v>
          </cell>
          <cell r="I864">
            <v>0</v>
          </cell>
          <cell r="J864">
            <v>0</v>
          </cell>
        </row>
        <row r="865">
          <cell r="B865" t="str">
            <v xml:space="preserve">      4330  street lighting cables between poles</v>
          </cell>
        </row>
        <row r="866">
          <cell r="A866">
            <v>4330</v>
          </cell>
          <cell r="B866">
            <v>0</v>
          </cell>
          <cell r="C866">
            <v>4330</v>
          </cell>
          <cell r="D866" t="str">
            <v>unspecified</v>
          </cell>
          <cell r="E866">
            <v>0</v>
          </cell>
          <cell r="F866">
            <v>0</v>
          </cell>
          <cell r="G866">
            <v>0</v>
          </cell>
          <cell r="H866">
            <v>0</v>
          </cell>
          <cell r="I866">
            <v>0</v>
          </cell>
          <cell r="J866">
            <v>0</v>
          </cell>
        </row>
        <row r="867">
          <cell r="B867">
            <v>0</v>
          </cell>
          <cell r="D867" t="str">
            <v>Total of Street Lighting Cables Between Poles</v>
          </cell>
          <cell r="E867">
            <v>0</v>
          </cell>
          <cell r="F867">
            <v>0</v>
          </cell>
          <cell r="G867">
            <v>0</v>
          </cell>
          <cell r="H867">
            <v>0</v>
          </cell>
          <cell r="I867">
            <v>0</v>
          </cell>
          <cell r="J867">
            <v>0</v>
          </cell>
        </row>
        <row r="868">
          <cell r="B868">
            <v>0</v>
          </cell>
          <cell r="D868" t="str">
            <v>Sub-total for Street Lighting System</v>
          </cell>
          <cell r="E868">
            <v>0</v>
          </cell>
          <cell r="F868">
            <v>0</v>
          </cell>
          <cell r="G868">
            <v>0</v>
          </cell>
          <cell r="H868">
            <v>0</v>
          </cell>
          <cell r="I868">
            <v>0</v>
          </cell>
          <cell r="J868">
            <v>0</v>
          </cell>
        </row>
        <row r="869">
          <cell r="B869" t="str">
            <v>440  water pumping stations</v>
          </cell>
        </row>
        <row r="870">
          <cell r="B870" t="str">
            <v xml:space="preserve">      4410  water pump stations (electrical part)</v>
          </cell>
        </row>
        <row r="871">
          <cell r="A871">
            <v>44101</v>
          </cell>
          <cell r="B871">
            <v>0</v>
          </cell>
          <cell r="C871">
            <v>44101</v>
          </cell>
          <cell r="D871" t="str">
            <v>3.3/6.6 kv vacume circuit breakers</v>
          </cell>
          <cell r="E871">
            <v>0</v>
          </cell>
          <cell r="F871">
            <v>0</v>
          </cell>
          <cell r="G871">
            <v>0</v>
          </cell>
          <cell r="H871">
            <v>0</v>
          </cell>
          <cell r="I871">
            <v>0</v>
          </cell>
          <cell r="J871">
            <v>0</v>
          </cell>
        </row>
        <row r="872">
          <cell r="A872">
            <v>44102</v>
          </cell>
          <cell r="B872">
            <v>0</v>
          </cell>
          <cell r="C872">
            <v>44102</v>
          </cell>
          <cell r="D872" t="str">
            <v>415 v l.t switch gear</v>
          </cell>
          <cell r="E872">
            <v>0</v>
          </cell>
          <cell r="F872">
            <v>0</v>
          </cell>
          <cell r="G872">
            <v>0</v>
          </cell>
          <cell r="H872">
            <v>0</v>
          </cell>
          <cell r="I872">
            <v>0</v>
          </cell>
          <cell r="J872">
            <v>0</v>
          </cell>
        </row>
        <row r="873">
          <cell r="A873">
            <v>44103</v>
          </cell>
          <cell r="B873">
            <v>0</v>
          </cell>
          <cell r="C873">
            <v>44103</v>
          </cell>
          <cell r="D873" t="str">
            <v>power transformers of water pump station</v>
          </cell>
          <cell r="E873">
            <v>0</v>
          </cell>
          <cell r="F873">
            <v>0</v>
          </cell>
          <cell r="G873">
            <v>0</v>
          </cell>
          <cell r="H873">
            <v>0</v>
          </cell>
          <cell r="I873">
            <v>0</v>
          </cell>
          <cell r="J873">
            <v>0</v>
          </cell>
        </row>
        <row r="874">
          <cell r="B874">
            <v>0</v>
          </cell>
          <cell r="D874" t="str">
            <v>Total of Water Pump Stations ( Electrical Part )</v>
          </cell>
          <cell r="E874">
            <v>0</v>
          </cell>
          <cell r="F874">
            <v>0</v>
          </cell>
          <cell r="G874">
            <v>0</v>
          </cell>
          <cell r="H874">
            <v>0</v>
          </cell>
          <cell r="I874">
            <v>0</v>
          </cell>
          <cell r="J874">
            <v>0</v>
          </cell>
        </row>
        <row r="875">
          <cell r="B875" t="str">
            <v xml:space="preserve">      4420  instruments &amp; control system</v>
          </cell>
        </row>
        <row r="876">
          <cell r="A876">
            <v>44201</v>
          </cell>
          <cell r="B876">
            <v>0</v>
          </cell>
          <cell r="C876">
            <v>44201</v>
          </cell>
          <cell r="D876" t="str">
            <v>water pump station metering system</v>
          </cell>
          <cell r="E876">
            <v>0</v>
          </cell>
          <cell r="F876">
            <v>0</v>
          </cell>
          <cell r="G876">
            <v>0</v>
          </cell>
          <cell r="H876">
            <v>0</v>
          </cell>
          <cell r="I876">
            <v>0</v>
          </cell>
          <cell r="J876">
            <v>0</v>
          </cell>
        </row>
        <row r="877">
          <cell r="B877">
            <v>0</v>
          </cell>
          <cell r="D877" t="str">
            <v>Total of Instruments &amp; Control System</v>
          </cell>
          <cell r="E877">
            <v>0</v>
          </cell>
          <cell r="F877">
            <v>0</v>
          </cell>
          <cell r="G877">
            <v>0</v>
          </cell>
          <cell r="H877">
            <v>0</v>
          </cell>
          <cell r="I877">
            <v>0</v>
          </cell>
          <cell r="J877">
            <v>0</v>
          </cell>
        </row>
        <row r="878">
          <cell r="B878" t="str">
            <v xml:space="preserve">      4430  water pump stations (mechanical part)</v>
          </cell>
        </row>
        <row r="879">
          <cell r="A879">
            <v>44301</v>
          </cell>
          <cell r="B879">
            <v>0</v>
          </cell>
          <cell r="C879">
            <v>44301</v>
          </cell>
          <cell r="D879" t="str">
            <v>water valves</v>
          </cell>
          <cell r="E879">
            <v>0</v>
          </cell>
          <cell r="F879">
            <v>0</v>
          </cell>
          <cell r="G879">
            <v>0</v>
          </cell>
          <cell r="H879">
            <v>0</v>
          </cell>
          <cell r="I879">
            <v>0</v>
          </cell>
          <cell r="J879">
            <v>0</v>
          </cell>
        </row>
        <row r="880">
          <cell r="A880">
            <v>44302</v>
          </cell>
          <cell r="B880">
            <v>0</v>
          </cell>
          <cell r="C880">
            <v>44302</v>
          </cell>
          <cell r="D880" t="str">
            <v>variables/constant speed pumps</v>
          </cell>
          <cell r="E880">
            <v>0</v>
          </cell>
          <cell r="F880">
            <v>0</v>
          </cell>
          <cell r="G880">
            <v>0</v>
          </cell>
          <cell r="H880">
            <v>0</v>
          </cell>
          <cell r="I880">
            <v>0</v>
          </cell>
          <cell r="J880">
            <v>0</v>
          </cell>
        </row>
        <row r="881">
          <cell r="A881">
            <v>44303</v>
          </cell>
          <cell r="B881">
            <v>0</v>
          </cell>
          <cell r="C881">
            <v>44303</v>
          </cell>
          <cell r="D881" t="str">
            <v>motors</v>
          </cell>
          <cell r="E881">
            <v>0</v>
          </cell>
          <cell r="F881">
            <v>0</v>
          </cell>
          <cell r="G881">
            <v>0</v>
          </cell>
          <cell r="H881">
            <v>0</v>
          </cell>
          <cell r="I881">
            <v>0</v>
          </cell>
          <cell r="J881">
            <v>0</v>
          </cell>
        </row>
        <row r="882">
          <cell r="A882">
            <v>44304</v>
          </cell>
          <cell r="B882">
            <v>0</v>
          </cell>
          <cell r="C882">
            <v>44304</v>
          </cell>
          <cell r="D882" t="str">
            <v>chlorination plant</v>
          </cell>
          <cell r="E882">
            <v>0</v>
          </cell>
          <cell r="F882">
            <v>0</v>
          </cell>
          <cell r="G882">
            <v>0</v>
          </cell>
          <cell r="H882">
            <v>0</v>
          </cell>
          <cell r="I882">
            <v>0</v>
          </cell>
          <cell r="J882">
            <v>0</v>
          </cell>
        </row>
        <row r="883">
          <cell r="A883">
            <v>44305</v>
          </cell>
          <cell r="B883">
            <v>0</v>
          </cell>
          <cell r="C883">
            <v>44305</v>
          </cell>
          <cell r="D883" t="str">
            <v>diesel generator</v>
          </cell>
          <cell r="E883">
            <v>0</v>
          </cell>
          <cell r="F883">
            <v>0</v>
          </cell>
          <cell r="G883">
            <v>0</v>
          </cell>
          <cell r="H883">
            <v>0</v>
          </cell>
          <cell r="I883">
            <v>0</v>
          </cell>
          <cell r="J883">
            <v>0</v>
          </cell>
        </row>
        <row r="884">
          <cell r="A884">
            <v>44306</v>
          </cell>
          <cell r="B884">
            <v>0</v>
          </cell>
          <cell r="C884">
            <v>44306</v>
          </cell>
          <cell r="D884" t="str">
            <v>surge equipment</v>
          </cell>
          <cell r="E884">
            <v>0</v>
          </cell>
          <cell r="F884">
            <v>0</v>
          </cell>
          <cell r="G884">
            <v>0</v>
          </cell>
          <cell r="H884">
            <v>0</v>
          </cell>
          <cell r="I884">
            <v>0</v>
          </cell>
          <cell r="J884">
            <v>0</v>
          </cell>
        </row>
        <row r="885">
          <cell r="A885">
            <v>44307</v>
          </cell>
          <cell r="B885">
            <v>0</v>
          </cell>
          <cell r="C885">
            <v>44307</v>
          </cell>
          <cell r="D885" t="str">
            <v xml:space="preserve">pump hall </v>
          </cell>
          <cell r="E885">
            <v>0</v>
          </cell>
          <cell r="F885">
            <v>0</v>
          </cell>
          <cell r="G885">
            <v>0</v>
          </cell>
          <cell r="H885">
            <v>0</v>
          </cell>
          <cell r="I885">
            <v>0</v>
          </cell>
          <cell r="J885">
            <v>0</v>
          </cell>
        </row>
        <row r="886">
          <cell r="A886">
            <v>44308</v>
          </cell>
          <cell r="B886">
            <v>0</v>
          </cell>
          <cell r="C886">
            <v>44308</v>
          </cell>
          <cell r="D886" t="str">
            <v>disinfiction system</v>
          </cell>
          <cell r="E886">
            <v>0</v>
          </cell>
          <cell r="F886">
            <v>0</v>
          </cell>
          <cell r="G886">
            <v>0</v>
          </cell>
          <cell r="H886">
            <v>0</v>
          </cell>
          <cell r="I886">
            <v>0</v>
          </cell>
          <cell r="J886">
            <v>0</v>
          </cell>
        </row>
        <row r="887">
          <cell r="B887">
            <v>0</v>
          </cell>
          <cell r="D887" t="str">
            <v>Total of Water Pump Stations (Mechanical Part)</v>
          </cell>
          <cell r="E887">
            <v>0</v>
          </cell>
          <cell r="F887">
            <v>0</v>
          </cell>
          <cell r="G887">
            <v>0</v>
          </cell>
          <cell r="H887">
            <v>0</v>
          </cell>
          <cell r="I887">
            <v>0</v>
          </cell>
          <cell r="J887">
            <v>0</v>
          </cell>
        </row>
        <row r="888">
          <cell r="B888" t="str">
            <v>4440 tanks &amp; reservoirs</v>
          </cell>
        </row>
        <row r="889">
          <cell r="A889">
            <v>44401</v>
          </cell>
          <cell r="B889">
            <v>0</v>
          </cell>
          <cell r="C889">
            <v>44401</v>
          </cell>
          <cell r="D889" t="str">
            <v>reservoirs/tanks</v>
          </cell>
          <cell r="E889">
            <v>0</v>
          </cell>
          <cell r="F889">
            <v>0</v>
          </cell>
          <cell r="G889">
            <v>0</v>
          </cell>
          <cell r="H889">
            <v>0</v>
          </cell>
          <cell r="I889">
            <v>0</v>
          </cell>
          <cell r="J889">
            <v>0</v>
          </cell>
        </row>
        <row r="890">
          <cell r="A890">
            <v>44402</v>
          </cell>
          <cell r="B890">
            <v>0</v>
          </cell>
          <cell r="C890">
            <v>44402</v>
          </cell>
          <cell r="D890" t="str">
            <v>building of water pump station</v>
          </cell>
          <cell r="E890">
            <v>0</v>
          </cell>
          <cell r="F890">
            <v>0</v>
          </cell>
          <cell r="G890">
            <v>0</v>
          </cell>
          <cell r="H890">
            <v>0</v>
          </cell>
          <cell r="I890">
            <v>0</v>
          </cell>
          <cell r="J890">
            <v>0</v>
          </cell>
        </row>
        <row r="891">
          <cell r="B891">
            <v>0</v>
          </cell>
          <cell r="D891" t="str">
            <v>Total of tanks &amp; reservoirs</v>
          </cell>
          <cell r="E891">
            <v>0</v>
          </cell>
          <cell r="F891">
            <v>0</v>
          </cell>
          <cell r="G891">
            <v>0</v>
          </cell>
          <cell r="H891">
            <v>0</v>
          </cell>
          <cell r="I891">
            <v>0</v>
          </cell>
          <cell r="J891">
            <v>0</v>
          </cell>
        </row>
        <row r="892">
          <cell r="B892">
            <v>0</v>
          </cell>
          <cell r="D892" t="str">
            <v>Sub-total for Water Pumping Stations</v>
          </cell>
          <cell r="E892">
            <v>0</v>
          </cell>
          <cell r="F892">
            <v>0</v>
          </cell>
          <cell r="G892">
            <v>0</v>
          </cell>
          <cell r="H892">
            <v>0</v>
          </cell>
          <cell r="I892">
            <v>0</v>
          </cell>
          <cell r="J892">
            <v>0</v>
          </cell>
        </row>
        <row r="893">
          <cell r="B893" t="str">
            <v>450  water pipelines &amp; valves</v>
          </cell>
        </row>
        <row r="894">
          <cell r="B894" t="str">
            <v xml:space="preserve">      4510  water pipelines</v>
          </cell>
        </row>
        <row r="895">
          <cell r="A895">
            <v>45101</v>
          </cell>
          <cell r="B895">
            <v>0</v>
          </cell>
          <cell r="C895">
            <v>45101</v>
          </cell>
          <cell r="D895" t="str">
            <v xml:space="preserve">water pipeline carbon steel </v>
          </cell>
          <cell r="E895">
            <v>0</v>
          </cell>
          <cell r="F895">
            <v>0</v>
          </cell>
          <cell r="G895">
            <v>0</v>
          </cell>
          <cell r="H895">
            <v>0</v>
          </cell>
          <cell r="I895">
            <v>0</v>
          </cell>
          <cell r="J895">
            <v>0</v>
          </cell>
        </row>
        <row r="896">
          <cell r="A896">
            <v>45102</v>
          </cell>
          <cell r="B896">
            <v>0</v>
          </cell>
          <cell r="C896">
            <v>45102</v>
          </cell>
          <cell r="D896" t="str">
            <v>water pipeline ductile iron</v>
          </cell>
          <cell r="E896">
            <v>0</v>
          </cell>
          <cell r="F896">
            <v>0</v>
          </cell>
          <cell r="G896">
            <v>0</v>
          </cell>
          <cell r="H896">
            <v>0</v>
          </cell>
          <cell r="I896">
            <v>0</v>
          </cell>
          <cell r="J896">
            <v>0</v>
          </cell>
        </row>
        <row r="897">
          <cell r="A897">
            <v>45103</v>
          </cell>
          <cell r="B897">
            <v>0</v>
          </cell>
          <cell r="C897">
            <v>45103</v>
          </cell>
          <cell r="D897" t="str">
            <v>water pipeline glass reinforced pipe</v>
          </cell>
          <cell r="E897">
            <v>0</v>
          </cell>
          <cell r="F897">
            <v>0</v>
          </cell>
          <cell r="G897">
            <v>0</v>
          </cell>
          <cell r="H897">
            <v>0</v>
          </cell>
          <cell r="I897">
            <v>0</v>
          </cell>
          <cell r="J897">
            <v>0</v>
          </cell>
        </row>
        <row r="898">
          <cell r="A898">
            <v>45104</v>
          </cell>
          <cell r="B898">
            <v>0</v>
          </cell>
          <cell r="C898">
            <v>45104</v>
          </cell>
          <cell r="D898" t="str">
            <v>water pipeline asbostes cement pipe</v>
          </cell>
          <cell r="E898">
            <v>0</v>
          </cell>
          <cell r="F898">
            <v>0</v>
          </cell>
          <cell r="G898">
            <v>0</v>
          </cell>
          <cell r="H898">
            <v>0</v>
          </cell>
          <cell r="I898">
            <v>0</v>
          </cell>
          <cell r="J898">
            <v>0</v>
          </cell>
        </row>
        <row r="899">
          <cell r="A899">
            <v>45105</v>
          </cell>
          <cell r="B899">
            <v>0</v>
          </cell>
          <cell r="C899">
            <v>45105</v>
          </cell>
          <cell r="D899" t="str">
            <v>water pipeline polytheline</v>
          </cell>
          <cell r="E899">
            <v>0</v>
          </cell>
          <cell r="F899">
            <v>0</v>
          </cell>
          <cell r="G899">
            <v>0</v>
          </cell>
          <cell r="H899">
            <v>0</v>
          </cell>
          <cell r="I899">
            <v>0</v>
          </cell>
          <cell r="J899">
            <v>0</v>
          </cell>
        </row>
        <row r="900">
          <cell r="B900">
            <v>0</v>
          </cell>
          <cell r="D900" t="str">
            <v>Total of Water Pipelines</v>
          </cell>
          <cell r="E900">
            <v>0</v>
          </cell>
          <cell r="F900">
            <v>0</v>
          </cell>
          <cell r="G900">
            <v>0</v>
          </cell>
          <cell r="H900">
            <v>0</v>
          </cell>
          <cell r="I900">
            <v>0</v>
          </cell>
          <cell r="J900">
            <v>0</v>
          </cell>
        </row>
        <row r="901">
          <cell r="B901" t="str">
            <v xml:space="preserve">      4520  water valves</v>
          </cell>
        </row>
        <row r="902">
          <cell r="A902">
            <v>45201</v>
          </cell>
          <cell r="B902">
            <v>0</v>
          </cell>
          <cell r="C902">
            <v>45201</v>
          </cell>
          <cell r="D902" t="str">
            <v>butterfly water valves</v>
          </cell>
          <cell r="E902">
            <v>0</v>
          </cell>
          <cell r="F902">
            <v>0</v>
          </cell>
          <cell r="G902">
            <v>0</v>
          </cell>
          <cell r="H902">
            <v>0</v>
          </cell>
          <cell r="I902">
            <v>0</v>
          </cell>
          <cell r="J902">
            <v>0</v>
          </cell>
        </row>
        <row r="903">
          <cell r="A903">
            <v>45202</v>
          </cell>
          <cell r="B903">
            <v>0</v>
          </cell>
          <cell r="C903">
            <v>45202</v>
          </cell>
          <cell r="D903" t="str">
            <v>water gate valves</v>
          </cell>
          <cell r="E903">
            <v>0</v>
          </cell>
          <cell r="F903">
            <v>0</v>
          </cell>
          <cell r="G903">
            <v>0</v>
          </cell>
          <cell r="H903">
            <v>0</v>
          </cell>
          <cell r="I903">
            <v>0</v>
          </cell>
          <cell r="J903">
            <v>0</v>
          </cell>
        </row>
        <row r="904">
          <cell r="A904">
            <v>45203</v>
          </cell>
          <cell r="B904">
            <v>0</v>
          </cell>
          <cell r="C904">
            <v>45203</v>
          </cell>
          <cell r="D904" t="str">
            <v>water globe valves</v>
          </cell>
          <cell r="E904">
            <v>0</v>
          </cell>
          <cell r="F904">
            <v>0</v>
          </cell>
          <cell r="G904">
            <v>0</v>
          </cell>
          <cell r="H904">
            <v>0</v>
          </cell>
          <cell r="I904">
            <v>0</v>
          </cell>
          <cell r="J904">
            <v>0</v>
          </cell>
        </row>
        <row r="905">
          <cell r="A905">
            <v>45204</v>
          </cell>
          <cell r="B905">
            <v>0</v>
          </cell>
          <cell r="C905">
            <v>45204</v>
          </cell>
          <cell r="D905" t="str">
            <v>pressure control valves</v>
          </cell>
          <cell r="E905">
            <v>0</v>
          </cell>
          <cell r="F905">
            <v>0</v>
          </cell>
          <cell r="G905">
            <v>0</v>
          </cell>
          <cell r="H905">
            <v>0</v>
          </cell>
          <cell r="I905">
            <v>0</v>
          </cell>
          <cell r="J905">
            <v>0</v>
          </cell>
        </row>
        <row r="906">
          <cell r="A906">
            <v>45205</v>
          </cell>
          <cell r="B906">
            <v>0</v>
          </cell>
          <cell r="C906">
            <v>45205</v>
          </cell>
          <cell r="D906" t="str">
            <v>flow control valves</v>
          </cell>
          <cell r="E906">
            <v>0</v>
          </cell>
          <cell r="F906">
            <v>0</v>
          </cell>
          <cell r="G906">
            <v>0</v>
          </cell>
          <cell r="H906">
            <v>0</v>
          </cell>
          <cell r="I906">
            <v>0</v>
          </cell>
          <cell r="J906">
            <v>0</v>
          </cell>
        </row>
        <row r="907">
          <cell r="A907">
            <v>45206</v>
          </cell>
          <cell r="B907">
            <v>0</v>
          </cell>
          <cell r="C907">
            <v>45206</v>
          </cell>
          <cell r="D907" t="str">
            <v>air release valves</v>
          </cell>
          <cell r="E907">
            <v>0</v>
          </cell>
          <cell r="F907">
            <v>0</v>
          </cell>
          <cell r="G907">
            <v>0</v>
          </cell>
          <cell r="H907">
            <v>0</v>
          </cell>
          <cell r="I907">
            <v>0</v>
          </cell>
          <cell r="J907">
            <v>0</v>
          </cell>
        </row>
        <row r="908">
          <cell r="A908">
            <v>45207</v>
          </cell>
          <cell r="B908">
            <v>0</v>
          </cell>
          <cell r="C908">
            <v>45207</v>
          </cell>
          <cell r="D908" t="str">
            <v>altitude valves</v>
          </cell>
          <cell r="E908">
            <v>0</v>
          </cell>
          <cell r="F908">
            <v>0</v>
          </cell>
          <cell r="G908">
            <v>0</v>
          </cell>
          <cell r="H908">
            <v>0</v>
          </cell>
          <cell r="I908">
            <v>0</v>
          </cell>
          <cell r="J908">
            <v>0</v>
          </cell>
        </row>
        <row r="909">
          <cell r="A909">
            <v>45208</v>
          </cell>
          <cell r="B909">
            <v>0</v>
          </cell>
          <cell r="C909">
            <v>45208</v>
          </cell>
          <cell r="D909" t="str">
            <v>non-return valves</v>
          </cell>
          <cell r="E909">
            <v>0</v>
          </cell>
          <cell r="F909">
            <v>0</v>
          </cell>
          <cell r="G909">
            <v>0</v>
          </cell>
          <cell r="H909">
            <v>0</v>
          </cell>
          <cell r="I909">
            <v>0</v>
          </cell>
          <cell r="J909">
            <v>0</v>
          </cell>
        </row>
        <row r="910">
          <cell r="B910">
            <v>0</v>
          </cell>
          <cell r="D910" t="str">
            <v>Total of Water Valves</v>
          </cell>
          <cell r="E910">
            <v>0</v>
          </cell>
          <cell r="F910">
            <v>0</v>
          </cell>
          <cell r="G910">
            <v>0</v>
          </cell>
          <cell r="H910">
            <v>0</v>
          </cell>
          <cell r="I910">
            <v>0</v>
          </cell>
          <cell r="J910">
            <v>0</v>
          </cell>
        </row>
        <row r="911">
          <cell r="B911">
            <v>0</v>
          </cell>
          <cell r="D911" t="str">
            <v>Sub-total for Water Pipelines &amp; Valves</v>
          </cell>
          <cell r="E911">
            <v>0</v>
          </cell>
          <cell r="F911">
            <v>0</v>
          </cell>
          <cell r="G911">
            <v>0</v>
          </cell>
          <cell r="H911">
            <v>0</v>
          </cell>
          <cell r="I911">
            <v>0</v>
          </cell>
          <cell r="J911">
            <v>0</v>
          </cell>
        </row>
        <row r="912">
          <cell r="B912" t="str">
            <v>460  town water storage tanks</v>
          </cell>
        </row>
        <row r="913">
          <cell r="B913" t="str">
            <v xml:space="preserve">      4610  town water storage tanks (elevated)</v>
          </cell>
        </row>
        <row r="914">
          <cell r="A914">
            <v>46101</v>
          </cell>
          <cell r="B914">
            <v>0</v>
          </cell>
          <cell r="C914">
            <v>46101</v>
          </cell>
          <cell r="D914" t="str">
            <v>unspecified</v>
          </cell>
          <cell r="E914">
            <v>0</v>
          </cell>
          <cell r="F914">
            <v>0</v>
          </cell>
          <cell r="G914">
            <v>0</v>
          </cell>
          <cell r="H914">
            <v>0</v>
          </cell>
          <cell r="I914">
            <v>0</v>
          </cell>
          <cell r="J914">
            <v>0</v>
          </cell>
        </row>
        <row r="915">
          <cell r="B915">
            <v>0</v>
          </cell>
          <cell r="D915" t="str">
            <v>Total of Town Water Storage Tanks (elevated)</v>
          </cell>
          <cell r="E915">
            <v>0</v>
          </cell>
          <cell r="F915">
            <v>0</v>
          </cell>
          <cell r="G915">
            <v>0</v>
          </cell>
          <cell r="H915">
            <v>0</v>
          </cell>
          <cell r="I915">
            <v>0</v>
          </cell>
          <cell r="J915">
            <v>0</v>
          </cell>
        </row>
        <row r="916">
          <cell r="B916" t="str">
            <v xml:space="preserve">      4620  town water storage tanks (ground)</v>
          </cell>
        </row>
        <row r="917">
          <cell r="A917">
            <v>46201</v>
          </cell>
          <cell r="B917">
            <v>0</v>
          </cell>
          <cell r="C917">
            <v>46201</v>
          </cell>
          <cell r="D917" t="str">
            <v>unspecified</v>
          </cell>
          <cell r="E917">
            <v>0</v>
          </cell>
          <cell r="F917">
            <v>0</v>
          </cell>
          <cell r="G917">
            <v>0</v>
          </cell>
          <cell r="H917">
            <v>0</v>
          </cell>
          <cell r="I917">
            <v>0</v>
          </cell>
          <cell r="J917">
            <v>0</v>
          </cell>
        </row>
        <row r="918">
          <cell r="B918">
            <v>0</v>
          </cell>
          <cell r="D918" t="str">
            <v>Total of Town Water Storage Tanks (ground)</v>
          </cell>
          <cell r="E918">
            <v>0</v>
          </cell>
          <cell r="F918">
            <v>0</v>
          </cell>
          <cell r="G918">
            <v>0</v>
          </cell>
          <cell r="H918">
            <v>0</v>
          </cell>
          <cell r="I918">
            <v>0</v>
          </cell>
          <cell r="J918">
            <v>0</v>
          </cell>
        </row>
        <row r="919">
          <cell r="B919">
            <v>0</v>
          </cell>
          <cell r="D919" t="str">
            <v>Sub-total for Town Water Storage Tanks</v>
          </cell>
          <cell r="E919">
            <v>0</v>
          </cell>
          <cell r="F919">
            <v>0</v>
          </cell>
          <cell r="G919">
            <v>0</v>
          </cell>
          <cell r="H919">
            <v>0</v>
          </cell>
          <cell r="I919">
            <v>0</v>
          </cell>
          <cell r="J919">
            <v>0</v>
          </cell>
        </row>
        <row r="920">
          <cell r="B920" t="str">
            <v>470  meters</v>
          </cell>
        </row>
        <row r="921">
          <cell r="B921" t="str">
            <v xml:space="preserve">      4710  water meters for network</v>
          </cell>
        </row>
        <row r="922">
          <cell r="A922">
            <v>47101</v>
          </cell>
          <cell r="B922">
            <v>0</v>
          </cell>
          <cell r="C922">
            <v>47101</v>
          </cell>
          <cell r="D922" t="str">
            <v>generation meters</v>
          </cell>
          <cell r="E922">
            <v>0</v>
          </cell>
          <cell r="F922">
            <v>0</v>
          </cell>
          <cell r="G922">
            <v>0</v>
          </cell>
          <cell r="H922">
            <v>0</v>
          </cell>
          <cell r="I922">
            <v>0</v>
          </cell>
          <cell r="J922">
            <v>0</v>
          </cell>
        </row>
        <row r="923">
          <cell r="A923">
            <v>47102</v>
          </cell>
          <cell r="B923">
            <v>0</v>
          </cell>
          <cell r="C923">
            <v>47102</v>
          </cell>
          <cell r="D923" t="str">
            <v>transmission meters</v>
          </cell>
          <cell r="E923">
            <v>0</v>
          </cell>
          <cell r="F923">
            <v>0</v>
          </cell>
          <cell r="G923">
            <v>0</v>
          </cell>
          <cell r="H923">
            <v>0</v>
          </cell>
          <cell r="I923">
            <v>0</v>
          </cell>
          <cell r="J923">
            <v>0</v>
          </cell>
        </row>
        <row r="924">
          <cell r="A924">
            <v>47103</v>
          </cell>
          <cell r="B924">
            <v>0</v>
          </cell>
          <cell r="C924">
            <v>47103</v>
          </cell>
          <cell r="D924" t="str">
            <v>distribution meters</v>
          </cell>
          <cell r="E924">
            <v>0</v>
          </cell>
          <cell r="F924">
            <v>0</v>
          </cell>
          <cell r="G924">
            <v>0</v>
          </cell>
          <cell r="H924">
            <v>0</v>
          </cell>
          <cell r="I924">
            <v>0</v>
          </cell>
          <cell r="J924">
            <v>0</v>
          </cell>
        </row>
        <row r="925">
          <cell r="B925">
            <v>0</v>
          </cell>
          <cell r="D925" t="str">
            <v>Total of Town Water Meters for network</v>
          </cell>
          <cell r="E925">
            <v>0</v>
          </cell>
          <cell r="F925">
            <v>0</v>
          </cell>
          <cell r="G925">
            <v>0</v>
          </cell>
          <cell r="H925">
            <v>0</v>
          </cell>
          <cell r="I925">
            <v>0</v>
          </cell>
          <cell r="J925">
            <v>0</v>
          </cell>
        </row>
        <row r="926">
          <cell r="B926" t="str">
            <v xml:space="preserve">      4720  electricity meters for network</v>
          </cell>
        </row>
        <row r="927">
          <cell r="A927">
            <v>47201</v>
          </cell>
          <cell r="B927">
            <v>0</v>
          </cell>
          <cell r="C927">
            <v>47201</v>
          </cell>
          <cell r="D927" t="str">
            <v>generation meters</v>
          </cell>
          <cell r="E927">
            <v>0</v>
          </cell>
          <cell r="F927">
            <v>0</v>
          </cell>
          <cell r="G927">
            <v>0</v>
          </cell>
          <cell r="H927">
            <v>0</v>
          </cell>
          <cell r="I927">
            <v>0</v>
          </cell>
          <cell r="J927">
            <v>0</v>
          </cell>
        </row>
        <row r="928">
          <cell r="A928">
            <v>47202</v>
          </cell>
          <cell r="B928">
            <v>0</v>
          </cell>
          <cell r="C928">
            <v>47202</v>
          </cell>
          <cell r="D928" t="str">
            <v>transmission meters</v>
          </cell>
          <cell r="E928">
            <v>0</v>
          </cell>
          <cell r="F928">
            <v>0</v>
          </cell>
          <cell r="G928">
            <v>0</v>
          </cell>
          <cell r="H928">
            <v>0</v>
          </cell>
          <cell r="I928">
            <v>0</v>
          </cell>
          <cell r="J928">
            <v>0</v>
          </cell>
        </row>
        <row r="929">
          <cell r="A929">
            <v>47203</v>
          </cell>
          <cell r="B929">
            <v>0</v>
          </cell>
          <cell r="C929">
            <v>47203</v>
          </cell>
          <cell r="D929" t="str">
            <v>distribution meters</v>
          </cell>
          <cell r="E929">
            <v>0</v>
          </cell>
          <cell r="F929">
            <v>0</v>
          </cell>
          <cell r="G929">
            <v>0</v>
          </cell>
          <cell r="H929">
            <v>0</v>
          </cell>
          <cell r="I929">
            <v>0</v>
          </cell>
          <cell r="J929">
            <v>0</v>
          </cell>
        </row>
        <row r="930">
          <cell r="B930">
            <v>0</v>
          </cell>
          <cell r="D930" t="str">
            <v>Total of Town Electricity Meters for network</v>
          </cell>
          <cell r="E930">
            <v>0</v>
          </cell>
          <cell r="F930">
            <v>0</v>
          </cell>
          <cell r="G930">
            <v>0</v>
          </cell>
          <cell r="H930">
            <v>0</v>
          </cell>
          <cell r="I930">
            <v>0</v>
          </cell>
          <cell r="J930">
            <v>0</v>
          </cell>
        </row>
        <row r="931">
          <cell r="B931">
            <v>0</v>
          </cell>
          <cell r="D931" t="str">
            <v>Sub-total for Meters</v>
          </cell>
          <cell r="E931">
            <v>0</v>
          </cell>
          <cell r="F931">
            <v>0</v>
          </cell>
          <cell r="G931">
            <v>0</v>
          </cell>
          <cell r="H931">
            <v>0</v>
          </cell>
          <cell r="I931">
            <v>0</v>
          </cell>
          <cell r="J931">
            <v>0</v>
          </cell>
        </row>
        <row r="932">
          <cell r="B932" t="str">
            <v>480  load despatch centre equipment</v>
          </cell>
        </row>
        <row r="933">
          <cell r="B933" t="str">
            <v xml:space="preserve">      4810  national control centre equipment for electrical network</v>
          </cell>
        </row>
        <row r="934">
          <cell r="A934">
            <v>48101</v>
          </cell>
          <cell r="B934">
            <v>0</v>
          </cell>
          <cell r="C934">
            <v>48101</v>
          </cell>
          <cell r="D934" t="str">
            <v>ncc hardwares</v>
          </cell>
          <cell r="E934">
            <v>0</v>
          </cell>
          <cell r="F934">
            <v>0</v>
          </cell>
          <cell r="G934">
            <v>0</v>
          </cell>
          <cell r="H934">
            <v>0</v>
          </cell>
          <cell r="I934">
            <v>0</v>
          </cell>
          <cell r="J934">
            <v>0</v>
          </cell>
        </row>
        <row r="935">
          <cell r="A935">
            <v>48102</v>
          </cell>
          <cell r="B935">
            <v>0</v>
          </cell>
          <cell r="C935">
            <v>48102</v>
          </cell>
          <cell r="D935" t="str">
            <v>ncc softwares</v>
          </cell>
          <cell r="E935">
            <v>0</v>
          </cell>
          <cell r="F935">
            <v>0</v>
          </cell>
          <cell r="G935">
            <v>0</v>
          </cell>
          <cell r="H935">
            <v>0</v>
          </cell>
          <cell r="I935">
            <v>0</v>
          </cell>
          <cell r="J935">
            <v>0</v>
          </cell>
        </row>
        <row r="936">
          <cell r="B936">
            <v>0</v>
          </cell>
          <cell r="D936" t="str">
            <v>Total of national control centre equipment for electrical network</v>
          </cell>
          <cell r="E936">
            <v>0</v>
          </cell>
          <cell r="F936">
            <v>0</v>
          </cell>
          <cell r="G936">
            <v>0</v>
          </cell>
          <cell r="H936">
            <v>0</v>
          </cell>
          <cell r="I936">
            <v>0</v>
          </cell>
          <cell r="J936">
            <v>0</v>
          </cell>
        </row>
        <row r="937">
          <cell r="B937" t="str">
            <v xml:space="preserve">      4820  region control centre equipment for electrical network</v>
          </cell>
        </row>
        <row r="938">
          <cell r="A938">
            <v>48201</v>
          </cell>
          <cell r="B938">
            <v>0</v>
          </cell>
          <cell r="C938">
            <v>48201</v>
          </cell>
          <cell r="D938" t="str">
            <v>rcc hardwares</v>
          </cell>
          <cell r="E938">
            <v>0</v>
          </cell>
          <cell r="F938">
            <v>0</v>
          </cell>
          <cell r="G938">
            <v>0</v>
          </cell>
          <cell r="H938">
            <v>0</v>
          </cell>
          <cell r="I938">
            <v>0</v>
          </cell>
          <cell r="J938">
            <v>0</v>
          </cell>
        </row>
        <row r="939">
          <cell r="A939">
            <v>48202</v>
          </cell>
          <cell r="B939">
            <v>0</v>
          </cell>
          <cell r="C939">
            <v>48202</v>
          </cell>
          <cell r="D939" t="str">
            <v>rcc softwares</v>
          </cell>
          <cell r="E939">
            <v>0</v>
          </cell>
          <cell r="F939">
            <v>0</v>
          </cell>
          <cell r="G939">
            <v>0</v>
          </cell>
          <cell r="H939">
            <v>0</v>
          </cell>
          <cell r="I939">
            <v>0</v>
          </cell>
          <cell r="J939">
            <v>0</v>
          </cell>
        </row>
        <row r="940">
          <cell r="B940">
            <v>0</v>
          </cell>
          <cell r="D940" t="str">
            <v>Total of Region Control Centre Equipment For Electrical Network</v>
          </cell>
          <cell r="E940">
            <v>0</v>
          </cell>
          <cell r="F940">
            <v>0</v>
          </cell>
          <cell r="G940">
            <v>0</v>
          </cell>
          <cell r="H940">
            <v>0</v>
          </cell>
          <cell r="I940">
            <v>0</v>
          </cell>
          <cell r="J940">
            <v>0</v>
          </cell>
        </row>
        <row r="941">
          <cell r="B941" t="str">
            <v xml:space="preserve">      4830  water control unit</v>
          </cell>
        </row>
        <row r="942">
          <cell r="A942">
            <v>48301</v>
          </cell>
          <cell r="B942">
            <v>0</v>
          </cell>
          <cell r="C942">
            <v>48301</v>
          </cell>
          <cell r="D942" t="str">
            <v>wcc hardwares</v>
          </cell>
          <cell r="E942">
            <v>0</v>
          </cell>
          <cell r="F942">
            <v>0</v>
          </cell>
          <cell r="G942">
            <v>0</v>
          </cell>
          <cell r="H942">
            <v>0</v>
          </cell>
          <cell r="I942">
            <v>0</v>
          </cell>
          <cell r="J942">
            <v>0</v>
          </cell>
        </row>
        <row r="943">
          <cell r="A943">
            <v>48302</v>
          </cell>
          <cell r="B943">
            <v>0</v>
          </cell>
          <cell r="C943">
            <v>48302</v>
          </cell>
          <cell r="D943" t="str">
            <v>wcc softwares</v>
          </cell>
          <cell r="E943">
            <v>0</v>
          </cell>
          <cell r="F943">
            <v>0</v>
          </cell>
          <cell r="G943">
            <v>0</v>
          </cell>
          <cell r="H943">
            <v>0</v>
          </cell>
          <cell r="I943">
            <v>0</v>
          </cell>
          <cell r="J943">
            <v>0</v>
          </cell>
        </row>
        <row r="944">
          <cell r="B944">
            <v>0</v>
          </cell>
          <cell r="D944" t="str">
            <v>Total of Water Control Unit</v>
          </cell>
          <cell r="E944">
            <v>0</v>
          </cell>
          <cell r="F944">
            <v>0</v>
          </cell>
          <cell r="G944">
            <v>0</v>
          </cell>
          <cell r="H944">
            <v>0</v>
          </cell>
          <cell r="I944">
            <v>0</v>
          </cell>
          <cell r="J944">
            <v>0</v>
          </cell>
        </row>
        <row r="945">
          <cell r="B945" t="str">
            <v xml:space="preserve">      4840  remote terminal units</v>
          </cell>
        </row>
        <row r="946">
          <cell r="A946">
            <v>48401</v>
          </cell>
          <cell r="B946">
            <v>0</v>
          </cell>
          <cell r="C946">
            <v>48401</v>
          </cell>
          <cell r="D946" t="str">
            <v>unspecified</v>
          </cell>
          <cell r="E946">
            <v>0</v>
          </cell>
          <cell r="F946">
            <v>0</v>
          </cell>
          <cell r="G946">
            <v>0</v>
          </cell>
          <cell r="H946">
            <v>0</v>
          </cell>
          <cell r="I946">
            <v>0</v>
          </cell>
          <cell r="J946">
            <v>0</v>
          </cell>
        </row>
        <row r="947">
          <cell r="B947">
            <v>0</v>
          </cell>
          <cell r="D947" t="str">
            <v>Total of Remote Terminal Units</v>
          </cell>
          <cell r="E947">
            <v>0</v>
          </cell>
          <cell r="F947">
            <v>0</v>
          </cell>
          <cell r="G947">
            <v>0</v>
          </cell>
          <cell r="H947">
            <v>0</v>
          </cell>
          <cell r="I947">
            <v>0</v>
          </cell>
          <cell r="J947">
            <v>0</v>
          </cell>
        </row>
        <row r="948">
          <cell r="B948" t="str">
            <v xml:space="preserve">      4850  unenteruptable terminal units</v>
          </cell>
        </row>
        <row r="949">
          <cell r="A949">
            <v>48501</v>
          </cell>
          <cell r="B949">
            <v>0</v>
          </cell>
          <cell r="C949">
            <v>48501</v>
          </cell>
          <cell r="D949" t="str">
            <v>unspecified</v>
          </cell>
          <cell r="E949">
            <v>0</v>
          </cell>
          <cell r="F949">
            <v>0</v>
          </cell>
          <cell r="G949">
            <v>0</v>
          </cell>
          <cell r="H949">
            <v>0</v>
          </cell>
          <cell r="I949">
            <v>0</v>
          </cell>
          <cell r="J949">
            <v>0</v>
          </cell>
        </row>
        <row r="950">
          <cell r="B950">
            <v>0</v>
          </cell>
          <cell r="D950" t="str">
            <v>Total of Unenteruptable Terminal Units</v>
          </cell>
          <cell r="E950">
            <v>0</v>
          </cell>
          <cell r="F950">
            <v>0</v>
          </cell>
          <cell r="G950">
            <v>0</v>
          </cell>
          <cell r="H950">
            <v>0</v>
          </cell>
          <cell r="I950">
            <v>0</v>
          </cell>
          <cell r="J950">
            <v>0</v>
          </cell>
        </row>
        <row r="951">
          <cell r="B951" t="str">
            <v xml:space="preserve">      4860  telecommunication equipment for terminals at substations</v>
          </cell>
        </row>
        <row r="952">
          <cell r="A952">
            <v>48601</v>
          </cell>
          <cell r="B952">
            <v>0</v>
          </cell>
          <cell r="C952">
            <v>48601</v>
          </cell>
          <cell r="D952" t="str">
            <v>telecommunication equipment at centre ldc building</v>
          </cell>
          <cell r="E952">
            <v>0</v>
          </cell>
          <cell r="F952">
            <v>0</v>
          </cell>
          <cell r="G952">
            <v>0</v>
          </cell>
          <cell r="H952">
            <v>0</v>
          </cell>
          <cell r="I952">
            <v>0</v>
          </cell>
          <cell r="J952">
            <v>0</v>
          </cell>
        </row>
        <row r="953">
          <cell r="A953">
            <v>48602</v>
          </cell>
          <cell r="B953">
            <v>0</v>
          </cell>
          <cell r="C953">
            <v>48602</v>
          </cell>
          <cell r="D953" t="str">
            <v>telecommunication equipment at substation</v>
          </cell>
          <cell r="E953">
            <v>0</v>
          </cell>
          <cell r="F953">
            <v>0</v>
          </cell>
          <cell r="G953">
            <v>0</v>
          </cell>
          <cell r="H953">
            <v>0</v>
          </cell>
          <cell r="I953">
            <v>0</v>
          </cell>
          <cell r="J953">
            <v>0</v>
          </cell>
        </row>
        <row r="954">
          <cell r="B954">
            <v>0</v>
          </cell>
          <cell r="D954" t="str">
            <v>Total Of Telecommunication Equipment For Terminals at Substations</v>
          </cell>
          <cell r="E954">
            <v>0</v>
          </cell>
          <cell r="F954">
            <v>0</v>
          </cell>
          <cell r="G954">
            <v>0</v>
          </cell>
          <cell r="H954">
            <v>0</v>
          </cell>
          <cell r="I954">
            <v>0</v>
          </cell>
          <cell r="J954">
            <v>0</v>
          </cell>
        </row>
        <row r="955">
          <cell r="B955">
            <v>0</v>
          </cell>
          <cell r="D955" t="str">
            <v>Sub-total for LDC Equipment</v>
          </cell>
          <cell r="E955">
            <v>0</v>
          </cell>
          <cell r="F955">
            <v>0</v>
          </cell>
          <cell r="G955">
            <v>0</v>
          </cell>
          <cell r="H955">
            <v>0</v>
          </cell>
          <cell r="I955">
            <v>0</v>
          </cell>
          <cell r="J955">
            <v>0</v>
          </cell>
        </row>
        <row r="956">
          <cell r="B956" t="str">
            <v>490  network maintenance tools</v>
          </cell>
        </row>
        <row r="957">
          <cell r="B957" t="str">
            <v xml:space="preserve">      4910  network maintenance tools</v>
          </cell>
        </row>
        <row r="958">
          <cell r="A958">
            <v>49101</v>
          </cell>
          <cell r="B958">
            <v>0</v>
          </cell>
          <cell r="C958">
            <v>49101</v>
          </cell>
          <cell r="D958" t="str">
            <v>unspecified</v>
          </cell>
          <cell r="E958">
            <v>0</v>
          </cell>
          <cell r="F958">
            <v>0</v>
          </cell>
          <cell r="G958">
            <v>0</v>
          </cell>
          <cell r="I958">
            <v>0</v>
          </cell>
          <cell r="J958">
            <v>0</v>
          </cell>
        </row>
        <row r="959">
          <cell r="B959">
            <v>0</v>
          </cell>
          <cell r="D959" t="str">
            <v>Total Of Network Maintenance Tools</v>
          </cell>
          <cell r="E959">
            <v>0</v>
          </cell>
          <cell r="F959">
            <v>0</v>
          </cell>
          <cell r="G959">
            <v>0</v>
          </cell>
          <cell r="H959">
            <v>0</v>
          </cell>
          <cell r="I959">
            <v>0</v>
          </cell>
          <cell r="J959">
            <v>0</v>
          </cell>
        </row>
        <row r="960">
          <cell r="B960">
            <v>0</v>
          </cell>
          <cell r="D960" t="str">
            <v>Sub-total for Network Maintenance Tools</v>
          </cell>
          <cell r="E960">
            <v>0</v>
          </cell>
          <cell r="F960">
            <v>0</v>
          </cell>
          <cell r="G960">
            <v>0</v>
          </cell>
          <cell r="H960">
            <v>0</v>
          </cell>
          <cell r="I960">
            <v>0</v>
          </cell>
          <cell r="J960">
            <v>0</v>
          </cell>
        </row>
        <row r="961">
          <cell r="B961">
            <v>0</v>
          </cell>
          <cell r="D961" t="str">
            <v>Water &amp; Elec Network Equipment</v>
          </cell>
          <cell r="E961">
            <v>0</v>
          </cell>
          <cell r="F961">
            <v>0</v>
          </cell>
          <cell r="G961">
            <v>0</v>
          </cell>
          <cell r="H961">
            <v>0</v>
          </cell>
          <cell r="I961">
            <v>0</v>
          </cell>
          <cell r="J961">
            <v>0</v>
          </cell>
        </row>
        <row r="962">
          <cell r="B962" t="str">
            <v>Land &amp; Buildings (General Ledger Code) 111805</v>
          </cell>
        </row>
        <row r="963">
          <cell r="B963" t="str">
            <v>510  Lands &amp; buildings owned by the Company</v>
          </cell>
        </row>
        <row r="964">
          <cell r="B964" t="str">
            <v xml:space="preserve">      5110  land owned &amp; utilized for process plants,substations,water pump stations</v>
          </cell>
        </row>
        <row r="965">
          <cell r="A965">
            <v>51101</v>
          </cell>
          <cell r="B965">
            <v>0</v>
          </cell>
          <cell r="C965">
            <v>51101</v>
          </cell>
          <cell r="D965" t="str">
            <v>unspecified</v>
          </cell>
          <cell r="E965">
            <v>0</v>
          </cell>
          <cell r="F965">
            <v>0</v>
          </cell>
          <cell r="G965">
            <v>0</v>
          </cell>
          <cell r="H965">
            <v>0</v>
          </cell>
          <cell r="I965">
            <v>0</v>
          </cell>
          <cell r="J965">
            <v>0</v>
          </cell>
        </row>
        <row r="966">
          <cell r="B966">
            <v>0</v>
          </cell>
          <cell r="D966" t="str">
            <v>Total Of Land Owned &amp; Utilized For Process Plants,Substations,Water Pump Stations</v>
          </cell>
          <cell r="E966">
            <v>0</v>
          </cell>
          <cell r="F966">
            <v>0</v>
          </cell>
          <cell r="G966">
            <v>0</v>
          </cell>
          <cell r="H966">
            <v>0</v>
          </cell>
          <cell r="I966">
            <v>0</v>
          </cell>
          <cell r="J966">
            <v>0</v>
          </cell>
        </row>
        <row r="967">
          <cell r="B967" t="str">
            <v xml:space="preserve">      5120  land owned &amp; utilized for stores</v>
          </cell>
        </row>
        <row r="968">
          <cell r="A968">
            <v>51201</v>
          </cell>
          <cell r="B968">
            <v>0</v>
          </cell>
          <cell r="C968">
            <v>51201</v>
          </cell>
          <cell r="D968" t="str">
            <v>unspecified</v>
          </cell>
          <cell r="E968">
            <v>0</v>
          </cell>
          <cell r="F968">
            <v>0</v>
          </cell>
          <cell r="G968">
            <v>0</v>
          </cell>
          <cell r="H968">
            <v>0</v>
          </cell>
          <cell r="I968">
            <v>0</v>
          </cell>
          <cell r="J968">
            <v>0</v>
          </cell>
        </row>
        <row r="969">
          <cell r="B969">
            <v>0</v>
          </cell>
          <cell r="D969" t="str">
            <v>Total Of Land Owned &amp; Utilized For Stores</v>
          </cell>
          <cell r="E969">
            <v>0</v>
          </cell>
          <cell r="F969">
            <v>0</v>
          </cell>
          <cell r="G969">
            <v>0</v>
          </cell>
          <cell r="H969">
            <v>0</v>
          </cell>
          <cell r="I969">
            <v>0</v>
          </cell>
          <cell r="J969">
            <v>0</v>
          </cell>
        </row>
        <row r="970">
          <cell r="B970" t="str">
            <v xml:space="preserve">      5130  land owned &amp; utilized for administration</v>
          </cell>
        </row>
        <row r="971">
          <cell r="A971">
            <v>51301</v>
          </cell>
          <cell r="B971">
            <v>0</v>
          </cell>
          <cell r="C971">
            <v>51301</v>
          </cell>
          <cell r="D971" t="str">
            <v>unspecified</v>
          </cell>
          <cell r="E971">
            <v>0</v>
          </cell>
          <cell r="F971">
            <v>0</v>
          </cell>
          <cell r="G971">
            <v>0</v>
          </cell>
          <cell r="H971">
            <v>0</v>
          </cell>
          <cell r="I971">
            <v>0</v>
          </cell>
          <cell r="J971">
            <v>0</v>
          </cell>
        </row>
        <row r="972">
          <cell r="B972">
            <v>0</v>
          </cell>
          <cell r="D972" t="str">
            <v>Total Of Land Owned &amp; Utilized For Administration</v>
          </cell>
          <cell r="E972">
            <v>0</v>
          </cell>
          <cell r="F972">
            <v>0</v>
          </cell>
          <cell r="G972">
            <v>0</v>
          </cell>
          <cell r="H972">
            <v>0</v>
          </cell>
          <cell r="I972">
            <v>0</v>
          </cell>
          <cell r="J972">
            <v>0</v>
          </cell>
        </row>
        <row r="973">
          <cell r="B973" t="str">
            <v xml:space="preserve">      5140  buildings used for storing spare parts of the plants &amp; water/elect. Network.</v>
          </cell>
        </row>
        <row r="974">
          <cell r="A974">
            <v>51401</v>
          </cell>
          <cell r="B974">
            <v>0</v>
          </cell>
          <cell r="C974">
            <v>51401</v>
          </cell>
          <cell r="D974" t="str">
            <v>unspecified</v>
          </cell>
          <cell r="E974">
            <v>0</v>
          </cell>
          <cell r="F974">
            <v>0</v>
          </cell>
          <cell r="G974">
            <v>0</v>
          </cell>
          <cell r="H974">
            <v>0</v>
          </cell>
          <cell r="I974">
            <v>0</v>
          </cell>
          <cell r="J974">
            <v>0</v>
          </cell>
        </row>
        <row r="975">
          <cell r="B975">
            <v>0</v>
          </cell>
          <cell r="D975" t="str">
            <v>Total Of Buildings Used For Storing Spare Parts Of The Plants &amp; Water/elect. Network.</v>
          </cell>
          <cell r="E975">
            <v>0</v>
          </cell>
          <cell r="F975">
            <v>0</v>
          </cell>
          <cell r="G975">
            <v>0</v>
          </cell>
          <cell r="H975">
            <v>0</v>
          </cell>
          <cell r="I975">
            <v>0</v>
          </cell>
          <cell r="J975">
            <v>0</v>
          </cell>
        </row>
        <row r="976">
          <cell r="B976" t="str">
            <v xml:space="preserve">      5150  civil work construction made for the adminstration purpose, fences &amp; streets</v>
          </cell>
        </row>
        <row r="977">
          <cell r="A977">
            <v>51501</v>
          </cell>
          <cell r="B977">
            <v>0</v>
          </cell>
          <cell r="C977">
            <v>51501</v>
          </cell>
          <cell r="D977" t="str">
            <v>unspecified</v>
          </cell>
          <cell r="E977">
            <v>0</v>
          </cell>
          <cell r="F977">
            <v>0</v>
          </cell>
          <cell r="G977">
            <v>0</v>
          </cell>
          <cell r="H977">
            <v>0</v>
          </cell>
          <cell r="I977">
            <v>0</v>
          </cell>
          <cell r="J977">
            <v>0</v>
          </cell>
        </row>
        <row r="978">
          <cell r="B978">
            <v>0</v>
          </cell>
          <cell r="D978" t="str">
            <v>Total Of Civil Work Construction Made For The Adminstration Purpose, Fences &amp; Streets</v>
          </cell>
          <cell r="E978">
            <v>0</v>
          </cell>
          <cell r="F978">
            <v>0</v>
          </cell>
          <cell r="G978">
            <v>0</v>
          </cell>
          <cell r="H978">
            <v>0</v>
          </cell>
          <cell r="I978">
            <v>0</v>
          </cell>
          <cell r="J978">
            <v>0</v>
          </cell>
        </row>
        <row r="979">
          <cell r="B979">
            <v>0</v>
          </cell>
          <cell r="D979" t="str">
            <v>Sub-total for Land &amp; Buildings</v>
          </cell>
          <cell r="E979">
            <v>0</v>
          </cell>
          <cell r="F979">
            <v>0</v>
          </cell>
          <cell r="G979">
            <v>0</v>
          </cell>
          <cell r="H979">
            <v>0</v>
          </cell>
          <cell r="I979">
            <v>0</v>
          </cell>
          <cell r="J979">
            <v>0</v>
          </cell>
        </row>
        <row r="980">
          <cell r="B980">
            <v>0</v>
          </cell>
          <cell r="D980" t="str">
            <v>Land &amp; Buildings</v>
          </cell>
          <cell r="E980">
            <v>0</v>
          </cell>
          <cell r="F980">
            <v>0</v>
          </cell>
          <cell r="G980">
            <v>0</v>
          </cell>
          <cell r="H980">
            <v>0</v>
          </cell>
          <cell r="I980">
            <v>0</v>
          </cell>
          <cell r="J980">
            <v>0</v>
          </cell>
        </row>
        <row r="981">
          <cell r="B981" t="str">
            <v>Motor Vehicles (General Ledger Code) 111806</v>
          </cell>
        </row>
        <row r="982">
          <cell r="B982" t="str">
            <v>610  Motor Vehicles owned by the Company</v>
          </cell>
        </row>
        <row r="983">
          <cell r="B983" t="str">
            <v xml:space="preserve">      6110  heavy vehicles owned by the company</v>
          </cell>
        </row>
        <row r="984">
          <cell r="A984">
            <v>61101</v>
          </cell>
          <cell r="B984">
            <v>0</v>
          </cell>
          <cell r="C984">
            <v>61101</v>
          </cell>
          <cell r="D984" t="str">
            <v>Trucks</v>
          </cell>
          <cell r="E984">
            <v>0</v>
          </cell>
          <cell r="F984">
            <v>0</v>
          </cell>
          <cell r="G984">
            <v>0</v>
          </cell>
          <cell r="H984">
            <v>0</v>
          </cell>
          <cell r="I984">
            <v>0</v>
          </cell>
          <cell r="J984">
            <v>0</v>
          </cell>
        </row>
        <row r="985">
          <cell r="A985">
            <v>61102</v>
          </cell>
          <cell r="B985">
            <v>0</v>
          </cell>
          <cell r="C985">
            <v>61102</v>
          </cell>
          <cell r="D985" t="str">
            <v>Trailers</v>
          </cell>
          <cell r="E985">
            <v>0</v>
          </cell>
          <cell r="F985">
            <v>0</v>
          </cell>
          <cell r="G985">
            <v>0</v>
          </cell>
          <cell r="H985">
            <v>0</v>
          </cell>
          <cell r="I985">
            <v>0</v>
          </cell>
          <cell r="J985">
            <v>0</v>
          </cell>
        </row>
        <row r="986">
          <cell r="A986">
            <v>61103</v>
          </cell>
          <cell r="B986">
            <v>0</v>
          </cell>
          <cell r="C986">
            <v>61103</v>
          </cell>
          <cell r="D986" t="str">
            <v>heavy shovels</v>
          </cell>
          <cell r="E986">
            <v>0</v>
          </cell>
          <cell r="F986">
            <v>0</v>
          </cell>
          <cell r="G986">
            <v>0</v>
          </cell>
          <cell r="H986">
            <v>0</v>
          </cell>
          <cell r="I986">
            <v>0</v>
          </cell>
          <cell r="J986">
            <v>0</v>
          </cell>
        </row>
        <row r="987">
          <cell r="A987">
            <v>61104</v>
          </cell>
          <cell r="B987">
            <v>0</v>
          </cell>
          <cell r="C987">
            <v>61104</v>
          </cell>
          <cell r="D987" t="str">
            <v>Water Tankers</v>
          </cell>
          <cell r="E987">
            <v>0</v>
          </cell>
          <cell r="F987">
            <v>0</v>
          </cell>
          <cell r="G987">
            <v>0</v>
          </cell>
          <cell r="H987">
            <v>0</v>
          </cell>
          <cell r="I987">
            <v>0</v>
          </cell>
          <cell r="J987">
            <v>0</v>
          </cell>
        </row>
        <row r="988">
          <cell r="A988">
            <v>61105</v>
          </cell>
          <cell r="B988">
            <v>0</v>
          </cell>
          <cell r="C988">
            <v>61105</v>
          </cell>
          <cell r="D988" t="str">
            <v>heavy dumpers</v>
          </cell>
          <cell r="E988">
            <v>0</v>
          </cell>
          <cell r="F988">
            <v>0</v>
          </cell>
          <cell r="G988">
            <v>0</v>
          </cell>
          <cell r="H988">
            <v>0</v>
          </cell>
          <cell r="I988">
            <v>0</v>
          </cell>
          <cell r="J988">
            <v>0</v>
          </cell>
        </row>
        <row r="989">
          <cell r="A989">
            <v>61106</v>
          </cell>
          <cell r="B989">
            <v>0</v>
          </cell>
          <cell r="C989">
            <v>61106</v>
          </cell>
          <cell r="D989" t="str">
            <v>Buldozers</v>
          </cell>
          <cell r="E989">
            <v>0</v>
          </cell>
          <cell r="F989">
            <v>0</v>
          </cell>
          <cell r="G989">
            <v>0</v>
          </cell>
          <cell r="H989">
            <v>0</v>
          </cell>
          <cell r="I989">
            <v>0</v>
          </cell>
          <cell r="J989">
            <v>0</v>
          </cell>
        </row>
        <row r="990">
          <cell r="A990">
            <v>61107</v>
          </cell>
          <cell r="B990">
            <v>0</v>
          </cell>
          <cell r="C990">
            <v>61107</v>
          </cell>
          <cell r="D990" t="str">
            <v>over head line hot wash vehicles</v>
          </cell>
          <cell r="E990">
            <v>0</v>
          </cell>
          <cell r="F990">
            <v>0</v>
          </cell>
          <cell r="G990">
            <v>0</v>
          </cell>
          <cell r="H990">
            <v>0</v>
          </cell>
          <cell r="I990">
            <v>0</v>
          </cell>
          <cell r="J990">
            <v>0</v>
          </cell>
        </row>
        <row r="991">
          <cell r="A991">
            <v>61108</v>
          </cell>
          <cell r="B991">
            <v>0</v>
          </cell>
          <cell r="C991">
            <v>61108</v>
          </cell>
          <cell r="D991" t="str">
            <v>test vans</v>
          </cell>
          <cell r="E991">
            <v>0</v>
          </cell>
          <cell r="F991">
            <v>0</v>
          </cell>
          <cell r="G991">
            <v>0</v>
          </cell>
          <cell r="H991">
            <v>0</v>
          </cell>
          <cell r="I991">
            <v>0</v>
          </cell>
          <cell r="J991">
            <v>0</v>
          </cell>
        </row>
        <row r="992">
          <cell r="A992">
            <v>61109</v>
          </cell>
          <cell r="B992">
            <v>0</v>
          </cell>
          <cell r="C992">
            <v>61109</v>
          </cell>
          <cell r="D992" t="str">
            <v>Wheel Loaders</v>
          </cell>
          <cell r="E992">
            <v>0</v>
          </cell>
          <cell r="F992">
            <v>0</v>
          </cell>
          <cell r="G992">
            <v>0</v>
          </cell>
          <cell r="H992">
            <v>0</v>
          </cell>
          <cell r="I992">
            <v>0</v>
          </cell>
          <cell r="J992">
            <v>0</v>
          </cell>
        </row>
        <row r="993">
          <cell r="A993">
            <v>61110</v>
          </cell>
          <cell r="B993">
            <v>0</v>
          </cell>
          <cell r="C993">
            <v>61110</v>
          </cell>
          <cell r="D993" t="str">
            <v>Excavators</v>
          </cell>
          <cell r="E993">
            <v>0</v>
          </cell>
          <cell r="F993">
            <v>0</v>
          </cell>
          <cell r="G993">
            <v>0</v>
          </cell>
          <cell r="H993">
            <v>0</v>
          </cell>
          <cell r="I993">
            <v>0</v>
          </cell>
          <cell r="J993">
            <v>0</v>
          </cell>
        </row>
        <row r="994">
          <cell r="A994">
            <v>61111</v>
          </cell>
          <cell r="B994">
            <v>0</v>
          </cell>
          <cell r="C994">
            <v>61111</v>
          </cell>
          <cell r="D994" t="str">
            <v>Cranes</v>
          </cell>
          <cell r="E994">
            <v>0</v>
          </cell>
          <cell r="F994">
            <v>0</v>
          </cell>
          <cell r="G994">
            <v>0</v>
          </cell>
          <cell r="H994">
            <v>0</v>
          </cell>
          <cell r="I994">
            <v>0</v>
          </cell>
          <cell r="J994">
            <v>0</v>
          </cell>
        </row>
        <row r="995">
          <cell r="A995">
            <v>61112</v>
          </cell>
          <cell r="B995">
            <v>0</v>
          </cell>
          <cell r="C995">
            <v>61112</v>
          </cell>
          <cell r="D995" t="str">
            <v>Griders</v>
          </cell>
          <cell r="E995">
            <v>0</v>
          </cell>
          <cell r="F995">
            <v>0</v>
          </cell>
          <cell r="G995">
            <v>0</v>
          </cell>
          <cell r="H995">
            <v>0</v>
          </cell>
          <cell r="I995">
            <v>0</v>
          </cell>
          <cell r="J995">
            <v>0</v>
          </cell>
        </row>
        <row r="996">
          <cell r="A996">
            <v>61113</v>
          </cell>
          <cell r="B996">
            <v>0</v>
          </cell>
          <cell r="C996">
            <v>61113</v>
          </cell>
          <cell r="D996" t="str">
            <v>Forklifts</v>
          </cell>
          <cell r="E996">
            <v>0</v>
          </cell>
          <cell r="F996">
            <v>0</v>
          </cell>
          <cell r="G996">
            <v>0</v>
          </cell>
          <cell r="H996">
            <v>0</v>
          </cell>
          <cell r="I996">
            <v>0</v>
          </cell>
          <cell r="J996">
            <v>0</v>
          </cell>
        </row>
        <row r="997">
          <cell r="B997">
            <v>0</v>
          </cell>
          <cell r="D997" t="str">
            <v>Total Of Heavy Vehicles Owned By The Company</v>
          </cell>
          <cell r="E997">
            <v>0</v>
          </cell>
          <cell r="F997">
            <v>0</v>
          </cell>
          <cell r="G997">
            <v>0</v>
          </cell>
          <cell r="H997">
            <v>0</v>
          </cell>
          <cell r="I997">
            <v>0</v>
          </cell>
          <cell r="J997">
            <v>0</v>
          </cell>
        </row>
        <row r="998">
          <cell r="B998" t="str">
            <v xml:space="preserve">      6120  light vehicles owned by the company</v>
          </cell>
        </row>
        <row r="999">
          <cell r="A999">
            <v>61201</v>
          </cell>
          <cell r="B999">
            <v>0</v>
          </cell>
          <cell r="C999">
            <v>61201</v>
          </cell>
          <cell r="D999" t="str">
            <v>Saloons</v>
          </cell>
          <cell r="E999">
            <v>0</v>
          </cell>
          <cell r="F999">
            <v>0</v>
          </cell>
          <cell r="G999">
            <v>0</v>
          </cell>
          <cell r="H999">
            <v>0</v>
          </cell>
          <cell r="I999">
            <v>0</v>
          </cell>
          <cell r="J999">
            <v>0</v>
          </cell>
        </row>
        <row r="1000">
          <cell r="A1000">
            <v>61202</v>
          </cell>
          <cell r="B1000">
            <v>0</v>
          </cell>
          <cell r="C1000">
            <v>61202</v>
          </cell>
          <cell r="D1000" t="str">
            <v>4 wheel drive vehicle</v>
          </cell>
          <cell r="E1000">
            <v>0</v>
          </cell>
          <cell r="F1000">
            <v>0</v>
          </cell>
          <cell r="G1000">
            <v>0</v>
          </cell>
          <cell r="H1000">
            <v>0</v>
          </cell>
          <cell r="I1000">
            <v>0</v>
          </cell>
          <cell r="J1000">
            <v>0</v>
          </cell>
        </row>
        <row r="1001">
          <cell r="A1001">
            <v>61203</v>
          </cell>
          <cell r="B1001">
            <v>0</v>
          </cell>
          <cell r="C1001">
            <v>61203</v>
          </cell>
          <cell r="D1001" t="str">
            <v>light vans (2 wheel drive)</v>
          </cell>
          <cell r="E1001">
            <v>0</v>
          </cell>
          <cell r="F1001">
            <v>0</v>
          </cell>
          <cell r="G1001">
            <v>0</v>
          </cell>
          <cell r="H1001">
            <v>0</v>
          </cell>
          <cell r="I1001">
            <v>0</v>
          </cell>
          <cell r="J1001">
            <v>0</v>
          </cell>
        </row>
        <row r="1002">
          <cell r="A1002">
            <v>61204</v>
          </cell>
          <cell r="B1002">
            <v>0</v>
          </cell>
          <cell r="C1002">
            <v>61204</v>
          </cell>
          <cell r="D1002" t="str">
            <v>Pick ups</v>
          </cell>
          <cell r="E1002">
            <v>0</v>
          </cell>
          <cell r="F1002">
            <v>0</v>
          </cell>
          <cell r="G1002">
            <v>0</v>
          </cell>
          <cell r="H1002">
            <v>0</v>
          </cell>
          <cell r="I1002">
            <v>0</v>
          </cell>
          <cell r="J1002">
            <v>0</v>
          </cell>
        </row>
        <row r="1003">
          <cell r="A1003">
            <v>61205</v>
          </cell>
          <cell r="B1003">
            <v>0</v>
          </cell>
          <cell r="C1003">
            <v>61205</v>
          </cell>
          <cell r="D1003" t="str">
            <v>Motor Cycles</v>
          </cell>
          <cell r="E1003">
            <v>0</v>
          </cell>
          <cell r="F1003">
            <v>0</v>
          </cell>
          <cell r="G1003">
            <v>0</v>
          </cell>
          <cell r="H1003">
            <v>0</v>
          </cell>
          <cell r="I1003">
            <v>0</v>
          </cell>
          <cell r="J1003">
            <v>0</v>
          </cell>
        </row>
        <row r="1004">
          <cell r="A1004">
            <v>61206</v>
          </cell>
          <cell r="B1004">
            <v>0</v>
          </cell>
          <cell r="C1004">
            <v>61206</v>
          </cell>
          <cell r="D1004" t="str">
            <v>Buses (10 to 20 Seaters)</v>
          </cell>
          <cell r="E1004">
            <v>0</v>
          </cell>
          <cell r="F1004">
            <v>0</v>
          </cell>
          <cell r="G1004">
            <v>0</v>
          </cell>
          <cell r="H1004">
            <v>0</v>
          </cell>
          <cell r="I1004">
            <v>0</v>
          </cell>
          <cell r="J1004">
            <v>0</v>
          </cell>
        </row>
        <row r="1005">
          <cell r="A1005">
            <v>61207</v>
          </cell>
          <cell r="B1005">
            <v>0</v>
          </cell>
          <cell r="C1005">
            <v>61207</v>
          </cell>
          <cell r="D1005" t="str">
            <v>Buses (21 to 30 Seaters)</v>
          </cell>
          <cell r="E1005">
            <v>0</v>
          </cell>
          <cell r="F1005">
            <v>0</v>
          </cell>
          <cell r="G1005">
            <v>0</v>
          </cell>
          <cell r="H1005">
            <v>0</v>
          </cell>
          <cell r="I1005">
            <v>0</v>
          </cell>
          <cell r="J1005">
            <v>0</v>
          </cell>
        </row>
        <row r="1006">
          <cell r="A1006">
            <v>61208</v>
          </cell>
          <cell r="B1006">
            <v>0</v>
          </cell>
          <cell r="C1006">
            <v>61208</v>
          </cell>
          <cell r="D1006" t="str">
            <v>buses (31 &amp; above seaters)</v>
          </cell>
          <cell r="E1006">
            <v>0</v>
          </cell>
          <cell r="F1006">
            <v>0</v>
          </cell>
          <cell r="G1006">
            <v>0</v>
          </cell>
          <cell r="H1006">
            <v>0</v>
          </cell>
          <cell r="I1006">
            <v>0</v>
          </cell>
          <cell r="J1006">
            <v>0</v>
          </cell>
        </row>
        <row r="1007">
          <cell r="B1007">
            <v>0</v>
          </cell>
          <cell r="D1007" t="str">
            <v>Total Of Light Vehicles Owned By The Company</v>
          </cell>
          <cell r="E1007">
            <v>0</v>
          </cell>
          <cell r="F1007">
            <v>0</v>
          </cell>
          <cell r="G1007">
            <v>0</v>
          </cell>
          <cell r="H1007">
            <v>0</v>
          </cell>
          <cell r="I1007">
            <v>0</v>
          </cell>
          <cell r="J1007">
            <v>0</v>
          </cell>
        </row>
        <row r="1008">
          <cell r="B1008">
            <v>0</v>
          </cell>
          <cell r="D1008" t="str">
            <v>Sub-total for Motor Vehicles</v>
          </cell>
          <cell r="E1008">
            <v>0</v>
          </cell>
          <cell r="F1008">
            <v>0</v>
          </cell>
          <cell r="G1008">
            <v>0</v>
          </cell>
          <cell r="H1008">
            <v>0</v>
          </cell>
          <cell r="I1008">
            <v>0</v>
          </cell>
          <cell r="J1008">
            <v>0</v>
          </cell>
        </row>
        <row r="1009">
          <cell r="B1009">
            <v>0</v>
          </cell>
          <cell r="D1009" t="str">
            <v>Motor Vehicles</v>
          </cell>
          <cell r="E1009">
            <v>0</v>
          </cell>
          <cell r="F1009">
            <v>0</v>
          </cell>
          <cell r="G1009">
            <v>0</v>
          </cell>
          <cell r="H1009">
            <v>0</v>
          </cell>
          <cell r="I1009">
            <v>0</v>
          </cell>
          <cell r="J1009">
            <v>0</v>
          </cell>
        </row>
        <row r="1010">
          <cell r="B1010" t="str">
            <v>IT &amp; Communication (General Ledger Code) 111807</v>
          </cell>
        </row>
        <row r="1011">
          <cell r="B1011" t="str">
            <v>710  Information Tech &amp; communication equipment</v>
          </cell>
        </row>
        <row r="1012">
          <cell r="B1012" t="str">
            <v xml:space="preserve">      7110  computers &amp; communication hardwares</v>
          </cell>
        </row>
        <row r="1013">
          <cell r="A1013">
            <v>71101</v>
          </cell>
          <cell r="B1013">
            <v>15950000</v>
          </cell>
          <cell r="C1013">
            <v>71101</v>
          </cell>
          <cell r="D1013" t="str">
            <v>computer &amp; servers cabinets (all components in the cabinet) inclusive of keyboard, mouse &amp; backup tapes</v>
          </cell>
          <cell r="E1013">
            <v>0</v>
          </cell>
          <cell r="F1013">
            <v>45491078</v>
          </cell>
          <cell r="G1013">
            <v>0</v>
          </cell>
          <cell r="H1013">
            <v>2650000</v>
          </cell>
          <cell r="I1013">
            <v>2650000</v>
          </cell>
          <cell r="J1013">
            <v>1</v>
          </cell>
        </row>
        <row r="1014">
          <cell r="A1014">
            <v>71102</v>
          </cell>
          <cell r="B1014">
            <v>0</v>
          </cell>
          <cell r="C1014">
            <v>71102</v>
          </cell>
          <cell r="D1014" t="str">
            <v>computer monitor (all sizes &amp; types )</v>
          </cell>
          <cell r="E1014">
            <v>0</v>
          </cell>
          <cell r="F1014">
            <v>0</v>
          </cell>
          <cell r="G1014">
            <v>0</v>
          </cell>
          <cell r="H1014">
            <v>250000</v>
          </cell>
          <cell r="I1014">
            <v>250000</v>
          </cell>
          <cell r="J1014">
            <v>1</v>
          </cell>
        </row>
        <row r="1015">
          <cell r="A1015">
            <v>71103</v>
          </cell>
          <cell r="B1015">
            <v>0</v>
          </cell>
          <cell r="C1015">
            <v>71103</v>
          </cell>
          <cell r="D1015" t="str">
            <v>printers &amp; scanners ( all kinds)</v>
          </cell>
          <cell r="E1015">
            <v>0</v>
          </cell>
          <cell r="F1015">
            <v>0</v>
          </cell>
          <cell r="G1015">
            <v>0</v>
          </cell>
          <cell r="H1015">
            <v>100000</v>
          </cell>
          <cell r="I1015">
            <v>100000</v>
          </cell>
          <cell r="J1015">
            <v>1</v>
          </cell>
        </row>
        <row r="1016">
          <cell r="A1016">
            <v>71104</v>
          </cell>
          <cell r="B1016">
            <v>0</v>
          </cell>
          <cell r="C1016">
            <v>71104</v>
          </cell>
          <cell r="D1016" t="str">
            <v>uniterrupted power supply systems</v>
          </cell>
          <cell r="E1016">
            <v>0</v>
          </cell>
          <cell r="F1016">
            <v>0</v>
          </cell>
          <cell r="G1016">
            <v>0</v>
          </cell>
          <cell r="H1016">
            <v>0</v>
          </cell>
          <cell r="I1016">
            <v>0</v>
          </cell>
          <cell r="J1016">
            <v>0</v>
          </cell>
        </row>
        <row r="1017">
          <cell r="B1017">
            <v>15950000</v>
          </cell>
          <cell r="D1017" t="str">
            <v>Total Of Computers &amp; Communication Hardwares</v>
          </cell>
          <cell r="E1017">
            <v>0</v>
          </cell>
          <cell r="F1017">
            <v>0</v>
          </cell>
          <cell r="G1017">
            <v>0</v>
          </cell>
          <cell r="H1017">
            <v>3000000</v>
          </cell>
          <cell r="I1017">
            <v>3000000</v>
          </cell>
          <cell r="J1017">
            <v>1</v>
          </cell>
        </row>
        <row r="1018">
          <cell r="B1018" t="str">
            <v xml:space="preserve">      7120  computers &amp; communication networking system</v>
          </cell>
        </row>
        <row r="1019">
          <cell r="A1019">
            <v>71201</v>
          </cell>
          <cell r="B1019">
            <v>0</v>
          </cell>
          <cell r="C1019">
            <v>71201</v>
          </cell>
          <cell r="D1019" t="str">
            <v>external fax modems (all speeds &amp; types)</v>
          </cell>
          <cell r="E1019">
            <v>0</v>
          </cell>
          <cell r="F1019">
            <v>0</v>
          </cell>
          <cell r="G1019">
            <v>0</v>
          </cell>
          <cell r="H1019">
            <v>0</v>
          </cell>
          <cell r="I1019">
            <v>0</v>
          </cell>
          <cell r="J1019">
            <v>0</v>
          </cell>
        </row>
        <row r="1020">
          <cell r="A1020">
            <v>71202</v>
          </cell>
          <cell r="B1020">
            <v>3357000</v>
          </cell>
          <cell r="C1020">
            <v>71202</v>
          </cell>
          <cell r="D1020" t="str">
            <v>communication cables &amp; ports (all types)</v>
          </cell>
          <cell r="E1020">
            <v>0</v>
          </cell>
          <cell r="F1020">
            <v>0</v>
          </cell>
          <cell r="G1020">
            <v>0</v>
          </cell>
          <cell r="H1020">
            <v>1700000</v>
          </cell>
          <cell r="I1020">
            <v>1700000</v>
          </cell>
          <cell r="J1020">
            <v>1</v>
          </cell>
        </row>
        <row r="1021">
          <cell r="B1021">
            <v>3357000</v>
          </cell>
          <cell r="D1021" t="str">
            <v>Total Of Computers &amp; Communication Networking System</v>
          </cell>
          <cell r="E1021">
            <v>0</v>
          </cell>
          <cell r="F1021">
            <v>0</v>
          </cell>
          <cell r="G1021">
            <v>0</v>
          </cell>
          <cell r="H1021">
            <v>1700000</v>
          </cell>
          <cell r="I1021">
            <v>1700000</v>
          </cell>
          <cell r="J1021">
            <v>1</v>
          </cell>
        </row>
        <row r="1022">
          <cell r="B1022" t="str">
            <v xml:space="preserve">      7130  telecomunication equipment</v>
          </cell>
        </row>
        <row r="1023">
          <cell r="A1023">
            <v>71301</v>
          </cell>
          <cell r="B1023">
            <v>0</v>
          </cell>
          <cell r="C1023">
            <v>71301</v>
          </cell>
          <cell r="D1023" t="str">
            <v>external communication fax machines (not fax modems)</v>
          </cell>
          <cell r="E1023">
            <v>0</v>
          </cell>
          <cell r="F1023">
            <v>0</v>
          </cell>
          <cell r="G1023">
            <v>0</v>
          </cell>
          <cell r="H1023">
            <v>0</v>
          </cell>
          <cell r="I1023">
            <v>0</v>
          </cell>
          <cell r="J1023">
            <v>0</v>
          </cell>
        </row>
        <row r="1024">
          <cell r="A1024">
            <v>71302</v>
          </cell>
          <cell r="B1024">
            <v>0</v>
          </cell>
          <cell r="C1024">
            <v>71302</v>
          </cell>
          <cell r="D1024" t="str">
            <v>mobile telephones</v>
          </cell>
          <cell r="E1024">
            <v>0</v>
          </cell>
          <cell r="F1024">
            <v>0</v>
          </cell>
          <cell r="G1024">
            <v>0</v>
          </cell>
          <cell r="H1024">
            <v>0</v>
          </cell>
          <cell r="I1024">
            <v>0</v>
          </cell>
          <cell r="J1024">
            <v>0</v>
          </cell>
        </row>
        <row r="1025">
          <cell r="A1025">
            <v>71303</v>
          </cell>
          <cell r="B1025">
            <v>0</v>
          </cell>
          <cell r="C1025">
            <v>71303</v>
          </cell>
          <cell r="D1025" t="str">
            <v>plants &amp; marine telecommunication radios</v>
          </cell>
          <cell r="E1025">
            <v>0</v>
          </cell>
          <cell r="F1025">
            <v>0</v>
          </cell>
          <cell r="G1025">
            <v>0</v>
          </cell>
          <cell r="H1025">
            <v>0</v>
          </cell>
          <cell r="I1025">
            <v>0</v>
          </cell>
          <cell r="J1025">
            <v>0</v>
          </cell>
        </row>
        <row r="1026">
          <cell r="A1026">
            <v>71304</v>
          </cell>
          <cell r="B1026">
            <v>0</v>
          </cell>
          <cell r="C1026">
            <v>71304</v>
          </cell>
          <cell r="D1026" t="str">
            <v>central calling units for the local telephones &amp; its cables</v>
          </cell>
          <cell r="E1026">
            <v>0</v>
          </cell>
          <cell r="F1026">
            <v>0</v>
          </cell>
          <cell r="G1026">
            <v>0</v>
          </cell>
          <cell r="H1026">
            <v>0</v>
          </cell>
          <cell r="I1026">
            <v>0</v>
          </cell>
          <cell r="J1026">
            <v>0</v>
          </cell>
        </row>
        <row r="1027">
          <cell r="A1027">
            <v>71305</v>
          </cell>
          <cell r="B1027">
            <v>0</v>
          </cell>
          <cell r="C1027">
            <v>71305</v>
          </cell>
          <cell r="D1027" t="str">
            <v>local telephones &amp; its cables</v>
          </cell>
          <cell r="E1027">
            <v>0</v>
          </cell>
          <cell r="F1027">
            <v>0</v>
          </cell>
          <cell r="G1027">
            <v>0</v>
          </cell>
          <cell r="H1027">
            <v>0</v>
          </cell>
          <cell r="I1027">
            <v>0</v>
          </cell>
          <cell r="J1027">
            <v>0</v>
          </cell>
        </row>
        <row r="1028">
          <cell r="B1028">
            <v>0</v>
          </cell>
          <cell r="D1028" t="str">
            <v>Total Of Telecomunication Equipment</v>
          </cell>
          <cell r="E1028">
            <v>0</v>
          </cell>
          <cell r="F1028">
            <v>0</v>
          </cell>
          <cell r="G1028">
            <v>0</v>
          </cell>
          <cell r="H1028">
            <v>0</v>
          </cell>
          <cell r="I1028">
            <v>0</v>
          </cell>
          <cell r="J1028">
            <v>0</v>
          </cell>
        </row>
        <row r="1029">
          <cell r="B1029" t="str">
            <v xml:space="preserve">      7140  computers softwares &amp; programs </v>
          </cell>
        </row>
        <row r="1030">
          <cell r="A1030">
            <v>71401</v>
          </cell>
          <cell r="B1030">
            <v>65541200</v>
          </cell>
          <cell r="C1030">
            <v>71401</v>
          </cell>
          <cell r="D1030" t="str">
            <v>computer applications, database &amp; operating units</v>
          </cell>
          <cell r="E1030">
            <v>0</v>
          </cell>
          <cell r="F1030">
            <v>0</v>
          </cell>
          <cell r="G1030">
            <v>0</v>
          </cell>
          <cell r="H1030">
            <v>27000000</v>
          </cell>
          <cell r="I1030">
            <v>27000000</v>
          </cell>
          <cell r="J1030">
            <v>1</v>
          </cell>
        </row>
        <row r="1031">
          <cell r="B1031">
            <v>65541200</v>
          </cell>
          <cell r="D1031" t="str">
            <v xml:space="preserve">Total Of Computers Softwares &amp; Programs </v>
          </cell>
          <cell r="E1031">
            <v>0</v>
          </cell>
          <cell r="F1031">
            <v>0</v>
          </cell>
          <cell r="G1031">
            <v>0</v>
          </cell>
          <cell r="H1031">
            <v>27000000</v>
          </cell>
          <cell r="I1031">
            <v>27000000</v>
          </cell>
          <cell r="J1031">
            <v>1</v>
          </cell>
        </row>
        <row r="1032">
          <cell r="B1032" t="str">
            <v xml:space="preserve">      7150  security equipment &amp; tools</v>
          </cell>
        </row>
        <row r="1033">
          <cell r="A1033">
            <v>71501</v>
          </cell>
          <cell r="B1033">
            <v>0</v>
          </cell>
          <cell r="C1033">
            <v>71501</v>
          </cell>
          <cell r="D1033" t="str">
            <v>cameras for security</v>
          </cell>
          <cell r="E1033">
            <v>0</v>
          </cell>
          <cell r="F1033">
            <v>0</v>
          </cell>
          <cell r="G1033">
            <v>0</v>
          </cell>
          <cell r="H1033">
            <v>0</v>
          </cell>
          <cell r="I1033">
            <v>0</v>
          </cell>
          <cell r="J1033">
            <v>0</v>
          </cell>
        </row>
        <row r="1034">
          <cell r="A1034">
            <v>71502</v>
          </cell>
          <cell r="B1034">
            <v>0</v>
          </cell>
          <cell r="C1034">
            <v>71502</v>
          </cell>
          <cell r="D1034" t="str">
            <v>alarm system</v>
          </cell>
          <cell r="E1034">
            <v>0</v>
          </cell>
          <cell r="F1034">
            <v>0</v>
          </cell>
          <cell r="G1034">
            <v>0</v>
          </cell>
          <cell r="H1034">
            <v>0</v>
          </cell>
          <cell r="I1034">
            <v>0</v>
          </cell>
          <cell r="J1034">
            <v>0</v>
          </cell>
        </row>
        <row r="1035">
          <cell r="A1035">
            <v>71503</v>
          </cell>
          <cell r="B1035">
            <v>0</v>
          </cell>
          <cell r="C1035">
            <v>71503</v>
          </cell>
          <cell r="D1035" t="str">
            <v>other security equipment</v>
          </cell>
          <cell r="E1035">
            <v>0</v>
          </cell>
          <cell r="F1035">
            <v>0</v>
          </cell>
          <cell r="G1035">
            <v>0</v>
          </cell>
          <cell r="H1035">
            <v>0</v>
          </cell>
          <cell r="I1035">
            <v>0</v>
          </cell>
          <cell r="J1035">
            <v>0</v>
          </cell>
        </row>
        <row r="1036">
          <cell r="B1036">
            <v>0</v>
          </cell>
          <cell r="D1036" t="str">
            <v>Total Of Security Equipment &amp; Tools</v>
          </cell>
          <cell r="E1036">
            <v>0</v>
          </cell>
          <cell r="F1036">
            <v>0</v>
          </cell>
          <cell r="G1036">
            <v>0</v>
          </cell>
          <cell r="H1036">
            <v>0</v>
          </cell>
          <cell r="I1036">
            <v>0</v>
          </cell>
          <cell r="J1036">
            <v>0</v>
          </cell>
        </row>
        <row r="1037">
          <cell r="B1037">
            <v>84848200</v>
          </cell>
          <cell r="D1037" t="str">
            <v>Sub-total for IT &amp; Communication</v>
          </cell>
          <cell r="E1037">
            <v>0</v>
          </cell>
          <cell r="F1037">
            <v>0</v>
          </cell>
          <cell r="G1037">
            <v>0</v>
          </cell>
          <cell r="H1037">
            <v>31700000</v>
          </cell>
          <cell r="I1037">
            <v>31700000</v>
          </cell>
          <cell r="J1037">
            <v>1</v>
          </cell>
        </row>
        <row r="1038">
          <cell r="B1038">
            <v>84848200</v>
          </cell>
          <cell r="D1038" t="str">
            <v>IT &amp; Communication Equipment</v>
          </cell>
          <cell r="E1038">
            <v>0</v>
          </cell>
          <cell r="F1038">
            <v>0</v>
          </cell>
          <cell r="G1038">
            <v>0</v>
          </cell>
          <cell r="H1038">
            <v>31700000</v>
          </cell>
          <cell r="I1038">
            <v>31700000</v>
          </cell>
          <cell r="J1038">
            <v>1</v>
          </cell>
        </row>
        <row r="1039">
          <cell r="B1039" t="str">
            <v>Furniture &amp; Fixtures (General Ledger Code) 111808</v>
          </cell>
        </row>
        <row r="1040">
          <cell r="B1040" t="str">
            <v>810  Furniture, office Equipment &amp; Fixtures</v>
          </cell>
        </row>
        <row r="1041">
          <cell r="B1041" t="str">
            <v xml:space="preserve">      8110  office furniture</v>
          </cell>
        </row>
        <row r="1042">
          <cell r="A1042">
            <v>81101</v>
          </cell>
          <cell r="B1042">
            <v>30242341</v>
          </cell>
          <cell r="C1042">
            <v>81101</v>
          </cell>
          <cell r="D1042" t="str">
            <v>desks &amp; tables owned by the company</v>
          </cell>
          <cell r="E1042">
            <v>8175450.1200000001</v>
          </cell>
          <cell r="F1042">
            <v>17862630.050000001</v>
          </cell>
          <cell r="G1042">
            <v>26038080.170000002</v>
          </cell>
          <cell r="H1042">
            <v>0</v>
          </cell>
          <cell r="I1042">
            <v>0</v>
          </cell>
          <cell r="J1042">
            <v>0</v>
          </cell>
        </row>
        <row r="1043">
          <cell r="A1043">
            <v>81102</v>
          </cell>
          <cell r="B1043">
            <v>0</v>
          </cell>
          <cell r="C1043">
            <v>81102</v>
          </cell>
          <cell r="D1043" t="str">
            <v>chairs owned by the company</v>
          </cell>
          <cell r="E1043">
            <v>0</v>
          </cell>
          <cell r="F1043">
            <v>0</v>
          </cell>
          <cell r="G1043">
            <v>0</v>
          </cell>
          <cell r="H1043">
            <v>0</v>
          </cell>
          <cell r="I1043">
            <v>0</v>
          </cell>
          <cell r="J1043">
            <v>0</v>
          </cell>
        </row>
        <row r="1044">
          <cell r="A1044">
            <v>81103</v>
          </cell>
          <cell r="B1044">
            <v>0</v>
          </cell>
          <cell r="C1044">
            <v>81103</v>
          </cell>
          <cell r="D1044" t="str">
            <v>capboards owned by company</v>
          </cell>
          <cell r="E1044">
            <v>0</v>
          </cell>
          <cell r="F1044">
            <v>0</v>
          </cell>
          <cell r="G1044">
            <v>0</v>
          </cell>
          <cell r="H1044">
            <v>0</v>
          </cell>
          <cell r="I1044">
            <v>0</v>
          </cell>
          <cell r="J1044">
            <v>0</v>
          </cell>
        </row>
        <row r="1045">
          <cell r="A1045">
            <v>81104</v>
          </cell>
          <cell r="B1045">
            <v>0</v>
          </cell>
          <cell r="C1045">
            <v>81104</v>
          </cell>
          <cell r="D1045" t="str">
            <v>partitions between offices</v>
          </cell>
          <cell r="E1045">
            <v>0</v>
          </cell>
          <cell r="F1045">
            <v>0</v>
          </cell>
          <cell r="G1045">
            <v>0</v>
          </cell>
          <cell r="H1045">
            <v>0</v>
          </cell>
          <cell r="I1045">
            <v>0</v>
          </cell>
          <cell r="J1045">
            <v>0</v>
          </cell>
        </row>
        <row r="1046">
          <cell r="A1046">
            <v>81105</v>
          </cell>
          <cell r="B1046">
            <v>0</v>
          </cell>
          <cell r="C1046">
            <v>81105</v>
          </cell>
          <cell r="D1046" t="str">
            <v>split unit air conditions owned by the company</v>
          </cell>
          <cell r="E1046">
            <v>0</v>
          </cell>
          <cell r="F1046">
            <v>0</v>
          </cell>
          <cell r="G1046">
            <v>0</v>
          </cell>
          <cell r="H1046">
            <v>0</v>
          </cell>
          <cell r="I1046">
            <v>0</v>
          </cell>
          <cell r="J1046">
            <v>0</v>
          </cell>
        </row>
        <row r="1047">
          <cell r="A1047">
            <v>81106</v>
          </cell>
          <cell r="B1047">
            <v>0</v>
          </cell>
          <cell r="C1047">
            <v>81106</v>
          </cell>
          <cell r="D1047" t="str">
            <v>fire proof safes</v>
          </cell>
          <cell r="E1047">
            <v>0</v>
          </cell>
          <cell r="F1047">
            <v>0</v>
          </cell>
          <cell r="G1047">
            <v>0</v>
          </cell>
          <cell r="H1047">
            <v>2500</v>
          </cell>
          <cell r="I1047">
            <v>2500</v>
          </cell>
          <cell r="J1047">
            <v>1</v>
          </cell>
        </row>
        <row r="1048">
          <cell r="B1048">
            <v>30242341</v>
          </cell>
          <cell r="D1048" t="str">
            <v>Total Of Office Furniture</v>
          </cell>
          <cell r="E1048">
            <v>0</v>
          </cell>
          <cell r="F1048">
            <v>0</v>
          </cell>
          <cell r="G1048">
            <v>0</v>
          </cell>
          <cell r="H1048">
            <v>2500</v>
          </cell>
          <cell r="I1048">
            <v>2500</v>
          </cell>
          <cell r="J1048">
            <v>1</v>
          </cell>
        </row>
        <row r="1049">
          <cell r="B1049" t="str">
            <v xml:space="preserve">      8120  office equipment &amp; fixtures</v>
          </cell>
        </row>
        <row r="1050">
          <cell r="A1050">
            <v>81201</v>
          </cell>
          <cell r="B1050">
            <v>0</v>
          </cell>
          <cell r="C1050">
            <v>81201</v>
          </cell>
          <cell r="D1050" t="str">
            <v>photo copier owned by the company</v>
          </cell>
          <cell r="E1050">
            <v>0</v>
          </cell>
          <cell r="F1050">
            <v>0</v>
          </cell>
          <cell r="G1050">
            <v>0</v>
          </cell>
          <cell r="H1050">
            <v>0</v>
          </cell>
          <cell r="I1050">
            <v>0</v>
          </cell>
          <cell r="J1050">
            <v>0</v>
          </cell>
        </row>
        <row r="1051">
          <cell r="A1051">
            <v>81202</v>
          </cell>
          <cell r="B1051">
            <v>0</v>
          </cell>
          <cell r="C1051">
            <v>81202</v>
          </cell>
          <cell r="D1051" t="str">
            <v>shredding machines</v>
          </cell>
          <cell r="E1051">
            <v>0</v>
          </cell>
          <cell r="F1051">
            <v>0</v>
          </cell>
          <cell r="G1051">
            <v>0</v>
          </cell>
          <cell r="H1051">
            <v>4000</v>
          </cell>
          <cell r="I1051">
            <v>4000</v>
          </cell>
          <cell r="J1051">
            <v>1</v>
          </cell>
        </row>
        <row r="1052">
          <cell r="A1052">
            <v>81204</v>
          </cell>
          <cell r="B1052">
            <v>0</v>
          </cell>
          <cell r="C1052">
            <v>81204</v>
          </cell>
          <cell r="D1052" t="str">
            <v>projectors</v>
          </cell>
          <cell r="E1052">
            <v>0</v>
          </cell>
          <cell r="F1052">
            <v>0</v>
          </cell>
          <cell r="G1052">
            <v>0</v>
          </cell>
          <cell r="H1052">
            <v>25000</v>
          </cell>
          <cell r="I1052">
            <v>25000</v>
          </cell>
          <cell r="J1052">
            <v>1</v>
          </cell>
        </row>
        <row r="1053">
          <cell r="A1053">
            <v>81205</v>
          </cell>
          <cell r="B1053">
            <v>0</v>
          </cell>
          <cell r="C1053">
            <v>81205</v>
          </cell>
          <cell r="D1053" t="str">
            <v>other office equipment &amp; fixtures</v>
          </cell>
          <cell r="E1053">
            <v>0</v>
          </cell>
          <cell r="F1053">
            <v>0</v>
          </cell>
          <cell r="G1053">
            <v>0</v>
          </cell>
          <cell r="H1053">
            <v>126500</v>
          </cell>
          <cell r="I1053">
            <v>126500</v>
          </cell>
          <cell r="J1053">
            <v>1</v>
          </cell>
        </row>
        <row r="1054">
          <cell r="B1054">
            <v>0</v>
          </cell>
          <cell r="D1054" t="str">
            <v>Total Of Office Equipment &amp; Fixtures</v>
          </cell>
          <cell r="E1054">
            <v>0</v>
          </cell>
          <cell r="F1054">
            <v>0</v>
          </cell>
          <cell r="G1054">
            <v>0</v>
          </cell>
          <cell r="H1054">
            <v>155500</v>
          </cell>
          <cell r="I1054">
            <v>155500</v>
          </cell>
          <cell r="J1054">
            <v>1</v>
          </cell>
        </row>
        <row r="1055">
          <cell r="B1055">
            <v>30242341</v>
          </cell>
          <cell r="D1055" t="str">
            <v>Sub-total for Furniture &amp; Fixtures</v>
          </cell>
          <cell r="E1055">
            <v>0</v>
          </cell>
          <cell r="F1055">
            <v>0</v>
          </cell>
          <cell r="G1055">
            <v>0</v>
          </cell>
          <cell r="H1055">
            <v>158000</v>
          </cell>
          <cell r="I1055">
            <v>158000</v>
          </cell>
          <cell r="J1055">
            <v>1</v>
          </cell>
        </row>
        <row r="1056">
          <cell r="B1056">
            <v>30242341</v>
          </cell>
          <cell r="D1056" t="str">
            <v>Furniture &amp; Fixtures</v>
          </cell>
          <cell r="E1056">
            <v>0</v>
          </cell>
          <cell r="F1056">
            <v>0</v>
          </cell>
          <cell r="G1056">
            <v>0</v>
          </cell>
          <cell r="H1056">
            <v>158000</v>
          </cell>
          <cell r="I1056">
            <v>158000</v>
          </cell>
          <cell r="J1056">
            <v>1</v>
          </cell>
        </row>
        <row r="1057">
          <cell r="B1057" t="str">
            <v>Research &amp; Laboratories (General Ledger Code) 111809</v>
          </cell>
        </row>
        <row r="1058">
          <cell r="B1058" t="str">
            <v>910  Research &amp; testing Equipment</v>
          </cell>
        </row>
        <row r="1059">
          <cell r="B1059" t="str">
            <v xml:space="preserve">      9100  Hydraulic Lab Equipment </v>
          </cell>
        </row>
        <row r="1060">
          <cell r="A1060">
            <v>91001</v>
          </cell>
          <cell r="B1060">
            <v>4000000</v>
          </cell>
          <cell r="C1060">
            <v>91001</v>
          </cell>
          <cell r="D1060" t="str">
            <v>unspecified</v>
          </cell>
          <cell r="E1060">
            <v>0</v>
          </cell>
          <cell r="F1060">
            <v>4000000</v>
          </cell>
          <cell r="G1060">
            <v>0</v>
          </cell>
          <cell r="H1060">
            <v>2500000</v>
          </cell>
          <cell r="I1060">
            <v>2500000</v>
          </cell>
          <cell r="J1060">
            <v>1</v>
          </cell>
        </row>
        <row r="1061">
          <cell r="B1061">
            <v>0</v>
          </cell>
          <cell r="D1061" t="str">
            <v xml:space="preserve">Total Of Hydraulic Lab Equipment </v>
          </cell>
          <cell r="E1061">
            <v>0</v>
          </cell>
          <cell r="F1061">
            <v>0</v>
          </cell>
          <cell r="G1061">
            <v>0</v>
          </cell>
          <cell r="H1061">
            <v>2500000</v>
          </cell>
          <cell r="I1061">
            <v>2500000</v>
          </cell>
          <cell r="J1061">
            <v>1</v>
          </cell>
        </row>
        <row r="1062">
          <cell r="B1062" t="str">
            <v xml:space="preserve">      9200  Solar Plant Equipment </v>
          </cell>
        </row>
        <row r="1063">
          <cell r="A1063">
            <v>92001</v>
          </cell>
          <cell r="B1063">
            <v>200000</v>
          </cell>
          <cell r="C1063">
            <v>92001</v>
          </cell>
          <cell r="D1063" t="str">
            <v>unspecified</v>
          </cell>
          <cell r="E1063">
            <v>0</v>
          </cell>
          <cell r="F1063">
            <v>200000</v>
          </cell>
          <cell r="G1063">
            <v>0</v>
          </cell>
          <cell r="H1063">
            <v>500000</v>
          </cell>
          <cell r="I1063">
            <v>500000</v>
          </cell>
          <cell r="J1063">
            <v>1</v>
          </cell>
        </row>
        <row r="1064">
          <cell r="B1064">
            <v>0</v>
          </cell>
          <cell r="D1064" t="str">
            <v xml:space="preserve">Total Of Solar Plant Equipment </v>
          </cell>
          <cell r="E1064">
            <v>0</v>
          </cell>
          <cell r="F1064">
            <v>0</v>
          </cell>
          <cell r="G1064">
            <v>0</v>
          </cell>
          <cell r="H1064">
            <v>500000</v>
          </cell>
          <cell r="I1064">
            <v>500000</v>
          </cell>
          <cell r="J1064">
            <v>1</v>
          </cell>
        </row>
        <row r="1065">
          <cell r="B1065" t="str">
            <v xml:space="preserve">      9300  Material Testing Lab Equipment </v>
          </cell>
        </row>
        <row r="1066">
          <cell r="A1066">
            <v>93001</v>
          </cell>
          <cell r="B1066">
            <v>1800000</v>
          </cell>
          <cell r="C1066">
            <v>93001</v>
          </cell>
          <cell r="D1066" t="str">
            <v>unspecified</v>
          </cell>
          <cell r="E1066">
            <v>0</v>
          </cell>
          <cell r="F1066">
            <v>1800000</v>
          </cell>
          <cell r="G1066">
            <v>0</v>
          </cell>
          <cell r="H1066">
            <v>4000000</v>
          </cell>
          <cell r="I1066">
            <v>4000000</v>
          </cell>
          <cell r="J1066">
            <v>1</v>
          </cell>
        </row>
        <row r="1067">
          <cell r="B1067">
            <v>0</v>
          </cell>
          <cell r="D1067" t="str">
            <v xml:space="preserve">Total Of Material Testing Lab Equipment </v>
          </cell>
          <cell r="E1067">
            <v>0</v>
          </cell>
          <cell r="F1067">
            <v>0</v>
          </cell>
          <cell r="G1067">
            <v>0</v>
          </cell>
          <cell r="H1067">
            <v>4000000</v>
          </cell>
          <cell r="I1067">
            <v>4000000</v>
          </cell>
          <cell r="J1067">
            <v>1</v>
          </cell>
        </row>
        <row r="1068">
          <cell r="B1068" t="str">
            <v xml:space="preserve">      9400  Training Centre Equipment</v>
          </cell>
        </row>
        <row r="1069">
          <cell r="A1069">
            <v>94001</v>
          </cell>
          <cell r="B1069">
            <v>0</v>
          </cell>
          <cell r="C1069">
            <v>94001</v>
          </cell>
          <cell r="D1069" t="str">
            <v>unspecified</v>
          </cell>
          <cell r="E1069">
            <v>0</v>
          </cell>
          <cell r="F1069">
            <v>0</v>
          </cell>
          <cell r="G1069">
            <v>0</v>
          </cell>
          <cell r="H1069">
            <v>0</v>
          </cell>
          <cell r="I1069">
            <v>0</v>
          </cell>
          <cell r="J1069">
            <v>0</v>
          </cell>
        </row>
        <row r="1070">
          <cell r="B1070">
            <v>0</v>
          </cell>
          <cell r="D1070" t="str">
            <v>Total Of Training Centre Equipment</v>
          </cell>
          <cell r="E1070">
            <v>0</v>
          </cell>
          <cell r="F1070">
            <v>0</v>
          </cell>
          <cell r="G1070">
            <v>0</v>
          </cell>
          <cell r="H1070">
            <v>0</v>
          </cell>
          <cell r="I1070">
            <v>0</v>
          </cell>
          <cell r="J1070">
            <v>0</v>
          </cell>
        </row>
        <row r="1071">
          <cell r="B1071" t="str">
            <v xml:space="preserve">      9500  Central Lab Equipment</v>
          </cell>
        </row>
        <row r="1072">
          <cell r="A1072">
            <v>95001</v>
          </cell>
          <cell r="B1072">
            <v>0</v>
          </cell>
          <cell r="C1072">
            <v>95001</v>
          </cell>
          <cell r="D1072" t="str">
            <v>unspecified</v>
          </cell>
          <cell r="E1072">
            <v>0</v>
          </cell>
          <cell r="F1072">
            <v>0</v>
          </cell>
          <cell r="G1072">
            <v>0</v>
          </cell>
          <cell r="H1072">
            <v>0</v>
          </cell>
          <cell r="I1072">
            <v>0</v>
          </cell>
          <cell r="J1072">
            <v>0</v>
          </cell>
        </row>
        <row r="1073">
          <cell r="B1073">
            <v>0</v>
          </cell>
          <cell r="D1073" t="str">
            <v>Total Of Central Lab Equipment</v>
          </cell>
          <cell r="E1073">
            <v>0</v>
          </cell>
          <cell r="F1073">
            <v>0</v>
          </cell>
          <cell r="G1073">
            <v>0</v>
          </cell>
          <cell r="H1073">
            <v>0</v>
          </cell>
          <cell r="I1073">
            <v>0</v>
          </cell>
          <cell r="J1073">
            <v>0</v>
          </cell>
        </row>
        <row r="1074">
          <cell r="B1074" t="str">
            <v xml:space="preserve">      9600  Electrical Power Lab Equipment</v>
          </cell>
        </row>
        <row r="1075">
          <cell r="A1075">
            <v>96001</v>
          </cell>
          <cell r="B1075">
            <v>0</v>
          </cell>
          <cell r="C1075">
            <v>96001</v>
          </cell>
          <cell r="D1075" t="str">
            <v>unspecified</v>
          </cell>
          <cell r="E1075">
            <v>0</v>
          </cell>
          <cell r="F1075">
            <v>0</v>
          </cell>
          <cell r="G1075">
            <v>0</v>
          </cell>
          <cell r="H1075">
            <v>270000</v>
          </cell>
          <cell r="I1075">
            <v>270000</v>
          </cell>
          <cell r="J1075">
            <v>1</v>
          </cell>
        </row>
        <row r="1076">
          <cell r="B1076">
            <v>0</v>
          </cell>
          <cell r="D1076" t="str">
            <v>Total Of Electrical Power Lab Equipment</v>
          </cell>
          <cell r="E1076">
            <v>0</v>
          </cell>
          <cell r="F1076">
            <v>0</v>
          </cell>
          <cell r="G1076">
            <v>0</v>
          </cell>
          <cell r="H1076">
            <v>270000</v>
          </cell>
          <cell r="I1076">
            <v>270000</v>
          </cell>
          <cell r="J1076">
            <v>1</v>
          </cell>
        </row>
        <row r="1077">
          <cell r="B1077">
            <v>0</v>
          </cell>
          <cell r="D1077" t="str">
            <v>Sub-total for Research &amp; Laboratories</v>
          </cell>
          <cell r="E1077">
            <v>0</v>
          </cell>
          <cell r="F1077">
            <v>0</v>
          </cell>
          <cell r="G1077">
            <v>0</v>
          </cell>
          <cell r="H1077">
            <v>7270000</v>
          </cell>
          <cell r="I1077">
            <v>7270000</v>
          </cell>
          <cell r="J1077">
            <v>1</v>
          </cell>
        </row>
        <row r="1078">
          <cell r="B1078">
            <v>0</v>
          </cell>
          <cell r="D1078" t="str">
            <v>Research &amp; Laboratories</v>
          </cell>
          <cell r="E1078">
            <v>0</v>
          </cell>
          <cell r="F1078">
            <v>0</v>
          </cell>
          <cell r="G1078">
            <v>0</v>
          </cell>
          <cell r="H1078">
            <v>7270000</v>
          </cell>
          <cell r="I1078">
            <v>7270000</v>
          </cell>
          <cell r="J1078">
            <v>1</v>
          </cell>
        </row>
        <row r="1079">
          <cell r="B1079">
            <v>115090541</v>
          </cell>
          <cell r="C1079" t="str">
            <v>TOTAL FIXED ASSETS</v>
          </cell>
          <cell r="E1079">
            <v>0</v>
          </cell>
          <cell r="F1079">
            <v>0</v>
          </cell>
          <cell r="G1079">
            <v>0</v>
          </cell>
          <cell r="H1079">
            <v>39128000</v>
          </cell>
          <cell r="I1079">
            <v>39128000</v>
          </cell>
          <cell r="J1079">
            <v>1</v>
          </cell>
        </row>
        <row r="1081">
          <cell r="D1081" t="str">
            <v>Current Assets</v>
          </cell>
        </row>
        <row r="1082">
          <cell r="A1082">
            <v>171100</v>
          </cell>
          <cell r="C1082">
            <v>171100</v>
          </cell>
          <cell r="D1082" t="str">
            <v>Stores Account</v>
          </cell>
        </row>
        <row r="1083">
          <cell r="A1083">
            <v>171110</v>
          </cell>
          <cell r="B1083">
            <v>0</v>
          </cell>
          <cell r="C1083">
            <v>171110</v>
          </cell>
          <cell r="D1083" t="str">
            <v>Main Ware House</v>
          </cell>
          <cell r="E1083">
            <v>0</v>
          </cell>
          <cell r="F1083">
            <v>0</v>
          </cell>
          <cell r="G1083">
            <v>0</v>
          </cell>
          <cell r="H1083">
            <v>0</v>
          </cell>
          <cell r="I1083">
            <v>0</v>
          </cell>
          <cell r="J1083">
            <v>0</v>
          </cell>
        </row>
        <row r="1084">
          <cell r="A1084">
            <v>171120</v>
          </cell>
          <cell r="B1084">
            <v>0</v>
          </cell>
          <cell r="C1084">
            <v>171120</v>
          </cell>
          <cell r="D1084" t="str">
            <v>Electricity Stores</v>
          </cell>
          <cell r="E1084">
            <v>0</v>
          </cell>
          <cell r="F1084">
            <v>0</v>
          </cell>
          <cell r="G1084">
            <v>0</v>
          </cell>
          <cell r="H1084">
            <v>0</v>
          </cell>
          <cell r="I1084">
            <v>0</v>
          </cell>
          <cell r="J1084">
            <v>0</v>
          </cell>
        </row>
        <row r="1085">
          <cell r="A1085">
            <v>171130</v>
          </cell>
          <cell r="B1085">
            <v>0</v>
          </cell>
          <cell r="C1085">
            <v>171130</v>
          </cell>
          <cell r="D1085" t="str">
            <v>Water Stores</v>
          </cell>
          <cell r="E1085">
            <v>0</v>
          </cell>
          <cell r="F1085">
            <v>0</v>
          </cell>
          <cell r="G1085">
            <v>0</v>
          </cell>
          <cell r="H1085">
            <v>0</v>
          </cell>
          <cell r="I1085">
            <v>0</v>
          </cell>
          <cell r="J1085">
            <v>0</v>
          </cell>
        </row>
        <row r="1086">
          <cell r="A1086">
            <v>171140</v>
          </cell>
          <cell r="B1086">
            <v>0</v>
          </cell>
          <cell r="C1086">
            <v>171140</v>
          </cell>
          <cell r="D1086" t="str">
            <v>Yards</v>
          </cell>
          <cell r="E1086">
            <v>0</v>
          </cell>
          <cell r="F1086">
            <v>0</v>
          </cell>
          <cell r="G1086">
            <v>0</v>
          </cell>
          <cell r="H1086">
            <v>0</v>
          </cell>
          <cell r="I1086">
            <v>0</v>
          </cell>
          <cell r="J1086">
            <v>0</v>
          </cell>
        </row>
        <row r="1087">
          <cell r="A1087">
            <v>171150</v>
          </cell>
          <cell r="B1087">
            <v>0</v>
          </cell>
          <cell r="C1087">
            <v>171150</v>
          </cell>
          <cell r="D1087" t="str">
            <v>Stores Provision for Obsolete/Slow Moving</v>
          </cell>
          <cell r="E1087">
            <v>0</v>
          </cell>
          <cell r="F1087">
            <v>0</v>
          </cell>
          <cell r="G1087">
            <v>0</v>
          </cell>
          <cell r="H1087">
            <v>0</v>
          </cell>
          <cell r="I1087">
            <v>0</v>
          </cell>
          <cell r="J1087">
            <v>0</v>
          </cell>
        </row>
        <row r="1088">
          <cell r="A1088">
            <v>171160</v>
          </cell>
          <cell r="B1088">
            <v>0</v>
          </cell>
          <cell r="C1088">
            <v>171160</v>
          </cell>
          <cell r="D1088" t="str">
            <v>Stores (Inventory) Suspense Account</v>
          </cell>
          <cell r="E1088">
            <v>0</v>
          </cell>
          <cell r="F1088">
            <v>0</v>
          </cell>
          <cell r="G1088">
            <v>0</v>
          </cell>
          <cell r="H1088">
            <v>0</v>
          </cell>
          <cell r="I1088">
            <v>0</v>
          </cell>
          <cell r="J1088">
            <v>0</v>
          </cell>
        </row>
        <row r="1090">
          <cell r="A1090">
            <v>171200</v>
          </cell>
          <cell r="C1090">
            <v>171200</v>
          </cell>
          <cell r="D1090" t="str">
            <v>Fuel &amp; Lubricants</v>
          </cell>
        </row>
        <row r="1091">
          <cell r="A1091">
            <v>171210</v>
          </cell>
          <cell r="B1091">
            <v>0</v>
          </cell>
          <cell r="C1091">
            <v>171210</v>
          </cell>
          <cell r="D1091" t="str">
            <v>Crude Oil</v>
          </cell>
          <cell r="E1091">
            <v>0</v>
          </cell>
          <cell r="F1091">
            <v>0</v>
          </cell>
          <cell r="G1091">
            <v>0</v>
          </cell>
          <cell r="H1091">
            <v>0</v>
          </cell>
          <cell r="I1091">
            <v>0</v>
          </cell>
          <cell r="J1091">
            <v>0</v>
          </cell>
        </row>
        <row r="1092">
          <cell r="A1092">
            <v>171220</v>
          </cell>
          <cell r="B1092">
            <v>0</v>
          </cell>
          <cell r="C1092">
            <v>171220</v>
          </cell>
          <cell r="D1092" t="str">
            <v>Fuel Oil</v>
          </cell>
          <cell r="E1092">
            <v>0</v>
          </cell>
          <cell r="F1092">
            <v>0</v>
          </cell>
          <cell r="G1092">
            <v>0</v>
          </cell>
          <cell r="H1092">
            <v>0</v>
          </cell>
          <cell r="I1092">
            <v>0</v>
          </cell>
          <cell r="J1092">
            <v>0</v>
          </cell>
        </row>
        <row r="1093">
          <cell r="A1093">
            <v>171230</v>
          </cell>
          <cell r="B1093">
            <v>0</v>
          </cell>
          <cell r="C1093">
            <v>171230</v>
          </cell>
          <cell r="D1093" t="str">
            <v>Natural Gas</v>
          </cell>
          <cell r="E1093">
            <v>0</v>
          </cell>
          <cell r="F1093">
            <v>0</v>
          </cell>
          <cell r="G1093">
            <v>0</v>
          </cell>
          <cell r="H1093">
            <v>0</v>
          </cell>
          <cell r="I1093">
            <v>0</v>
          </cell>
          <cell r="J1093">
            <v>0</v>
          </cell>
        </row>
        <row r="1094">
          <cell r="A1094">
            <v>171240</v>
          </cell>
          <cell r="B1094">
            <v>0</v>
          </cell>
          <cell r="C1094">
            <v>171240</v>
          </cell>
          <cell r="D1094" t="str">
            <v>Diesel Oil</v>
          </cell>
          <cell r="E1094">
            <v>0</v>
          </cell>
          <cell r="F1094">
            <v>0</v>
          </cell>
          <cell r="G1094">
            <v>0</v>
          </cell>
          <cell r="H1094">
            <v>0</v>
          </cell>
          <cell r="I1094">
            <v>0</v>
          </cell>
          <cell r="J1094">
            <v>0</v>
          </cell>
        </row>
        <row r="1095">
          <cell r="A1095">
            <v>171250</v>
          </cell>
          <cell r="B1095">
            <v>0</v>
          </cell>
          <cell r="C1095">
            <v>171250</v>
          </cell>
          <cell r="D1095" t="str">
            <v>Lubricating Oil &amp; Greases</v>
          </cell>
          <cell r="E1095">
            <v>0</v>
          </cell>
          <cell r="F1095">
            <v>0</v>
          </cell>
          <cell r="G1095">
            <v>0</v>
          </cell>
          <cell r="H1095">
            <v>0</v>
          </cell>
          <cell r="I1095">
            <v>0</v>
          </cell>
          <cell r="J1095">
            <v>0</v>
          </cell>
        </row>
        <row r="1096">
          <cell r="A1096">
            <v>171260</v>
          </cell>
          <cell r="B1096">
            <v>0</v>
          </cell>
          <cell r="C1096">
            <v>171260</v>
          </cell>
          <cell r="D1096" t="str">
            <v>Petrol &amp; Diesel for Vehicles</v>
          </cell>
          <cell r="E1096">
            <v>0</v>
          </cell>
          <cell r="F1096">
            <v>0</v>
          </cell>
          <cell r="G1096">
            <v>0</v>
          </cell>
          <cell r="H1096">
            <v>0</v>
          </cell>
          <cell r="I1096">
            <v>0</v>
          </cell>
          <cell r="J1096">
            <v>0</v>
          </cell>
        </row>
        <row r="1098">
          <cell r="A1098">
            <v>171300</v>
          </cell>
          <cell r="C1098">
            <v>171300</v>
          </cell>
          <cell r="D1098" t="str">
            <v>Chemicals</v>
          </cell>
        </row>
        <row r="1099">
          <cell r="A1099">
            <v>171310</v>
          </cell>
          <cell r="B1099">
            <v>0</v>
          </cell>
          <cell r="C1099">
            <v>171310</v>
          </cell>
          <cell r="D1099" t="str">
            <v>Chemical Store</v>
          </cell>
          <cell r="E1099">
            <v>0</v>
          </cell>
          <cell r="F1099">
            <v>0</v>
          </cell>
          <cell r="G1099">
            <v>0</v>
          </cell>
          <cell r="H1099">
            <v>0</v>
          </cell>
          <cell r="I1099">
            <v>0</v>
          </cell>
          <cell r="J1099">
            <v>0</v>
          </cell>
        </row>
        <row r="1101">
          <cell r="B1101">
            <v>0</v>
          </cell>
          <cell r="D1101" t="str">
            <v xml:space="preserve">Total For Stocks </v>
          </cell>
          <cell r="E1101">
            <v>0</v>
          </cell>
          <cell r="F1101">
            <v>0</v>
          </cell>
          <cell r="G1101">
            <v>0</v>
          </cell>
          <cell r="H1101">
            <v>0</v>
          </cell>
          <cell r="I1101">
            <v>0</v>
          </cell>
          <cell r="J1101">
            <v>0</v>
          </cell>
        </row>
        <row r="1104">
          <cell r="A1104">
            <v>174000</v>
          </cell>
          <cell r="C1104">
            <v>174000</v>
          </cell>
          <cell r="D1104" t="str">
            <v>Other Current Assets</v>
          </cell>
        </row>
        <row r="1105">
          <cell r="A1105">
            <v>174110</v>
          </cell>
          <cell r="B1105">
            <v>0</v>
          </cell>
          <cell r="C1105">
            <v>174110</v>
          </cell>
          <cell r="D1105" t="str">
            <v>Furniture Allowance</v>
          </cell>
          <cell r="E1105">
            <v>0</v>
          </cell>
          <cell r="F1105">
            <v>0</v>
          </cell>
          <cell r="G1105">
            <v>0</v>
          </cell>
          <cell r="H1105">
            <v>862500</v>
          </cell>
          <cell r="I1105">
            <v>862500</v>
          </cell>
          <cell r="J1105">
            <v>1</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refreshError="1"/>
      <sheetData sheetId="84" refreshError="1"/>
      <sheetData sheetId="8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Guide"/>
      <sheetName val="Summary"/>
      <sheetName val="Assumptions"/>
      <sheetName val="Factors"/>
      <sheetName val="Sensitivities"/>
      <sheetName val="Cons&amp;Fund"/>
      <sheetName val="Financing"/>
      <sheetName val="Operations"/>
      <sheetName val="CF"/>
      <sheetName val="Dep'n"/>
      <sheetName val="Tax"/>
      <sheetName val="St'ments"/>
      <sheetName val="Graphs"/>
      <sheetName val="Sheet1"/>
      <sheetName val="Total All By Trades highest 1st"/>
    </sheetNames>
    <sheetDataSet>
      <sheetData sheetId="0"/>
      <sheetData sheetId="1"/>
      <sheetData sheetId="2"/>
      <sheetData sheetId="3">
        <row r="33">
          <cell r="D33">
            <v>39417</v>
          </cell>
        </row>
        <row r="37">
          <cell r="D37">
            <v>40694</v>
          </cell>
        </row>
        <row r="238">
          <cell r="B238">
            <v>1</v>
          </cell>
        </row>
        <row r="339">
          <cell r="B339">
            <v>1</v>
          </cell>
        </row>
      </sheetData>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f"/>
      <sheetName val="Mnth Anal"/>
      <sheetName val="MI YTD"/>
      <sheetName val="Branch"/>
      <sheetName val="Assets"/>
      <sheetName val="Liabilities"/>
      <sheetName val="P&amp;L"/>
      <sheetName val="P&amp;L - Brnch"/>
      <sheetName val="AccAnal"/>
      <sheetName val="ProfitProv"/>
      <sheetName val="Mnth_Anal"/>
      <sheetName val="MI_YTD"/>
      <sheetName val="P&amp;L_-_Brnch"/>
    </sheetNames>
    <sheetDataSet>
      <sheetData sheetId="0">
        <row r="1">
          <cell r="A1" t="str">
            <v>Acc No</v>
          </cell>
        </row>
        <row r="2">
          <cell r="A2" t="str">
            <v>1001</v>
          </cell>
        </row>
        <row r="3">
          <cell r="A3" t="str">
            <v>1005</v>
          </cell>
        </row>
        <row r="4">
          <cell r="A4" t="str">
            <v>1021</v>
          </cell>
        </row>
        <row r="5">
          <cell r="A5" t="str">
            <v>1041</v>
          </cell>
        </row>
        <row r="6">
          <cell r="A6" t="str">
            <v>1151</v>
          </cell>
        </row>
        <row r="7">
          <cell r="A7" t="str">
            <v>1152</v>
          </cell>
        </row>
        <row r="8">
          <cell r="A8" t="str">
            <v>1301</v>
          </cell>
        </row>
        <row r="9">
          <cell r="A9" t="str">
            <v>1302</v>
          </cell>
        </row>
        <row r="10">
          <cell r="A10" t="str">
            <v>1306</v>
          </cell>
        </row>
        <row r="11">
          <cell r="A11" t="str">
            <v>1310</v>
          </cell>
        </row>
        <row r="12">
          <cell r="A12" t="str">
            <v>1602</v>
          </cell>
        </row>
        <row r="13">
          <cell r="A13" t="str">
            <v>1622</v>
          </cell>
        </row>
        <row r="14">
          <cell r="A14" t="str">
            <v>2211</v>
          </cell>
        </row>
        <row r="15">
          <cell r="A15" t="str">
            <v>3001</v>
          </cell>
        </row>
        <row r="16">
          <cell r="A16" t="str">
            <v>3201</v>
          </cell>
        </row>
        <row r="17">
          <cell r="A17" t="str">
            <v>3201</v>
          </cell>
        </row>
        <row r="18">
          <cell r="A18" t="str">
            <v>5101</v>
          </cell>
        </row>
        <row r="19">
          <cell r="A19" t="str">
            <v>5101</v>
          </cell>
        </row>
        <row r="20">
          <cell r="A20" t="str">
            <v>5101</v>
          </cell>
        </row>
        <row r="21">
          <cell r="A21" t="str">
            <v>5101</v>
          </cell>
        </row>
        <row r="22">
          <cell r="A22" t="str">
            <v>5101</v>
          </cell>
        </row>
        <row r="23">
          <cell r="A23" t="str">
            <v>5101</v>
          </cell>
        </row>
        <row r="24">
          <cell r="A24" t="str">
            <v>5101</v>
          </cell>
        </row>
        <row r="25">
          <cell r="A25" t="str">
            <v>5121</v>
          </cell>
        </row>
        <row r="26">
          <cell r="A26" t="str">
            <v>5121</v>
          </cell>
        </row>
        <row r="27">
          <cell r="A27" t="str">
            <v>5132</v>
          </cell>
        </row>
        <row r="28">
          <cell r="A28" t="str">
            <v>5121</v>
          </cell>
        </row>
        <row r="29">
          <cell r="A29" t="str">
            <v>5121</v>
          </cell>
        </row>
        <row r="30">
          <cell r="A30" t="str">
            <v>5121</v>
          </cell>
        </row>
        <row r="31">
          <cell r="A31" t="str">
            <v>5121</v>
          </cell>
        </row>
        <row r="32">
          <cell r="A32" t="str">
            <v>5141</v>
          </cell>
        </row>
        <row r="33">
          <cell r="A33" t="str">
            <v>5151</v>
          </cell>
        </row>
        <row r="34">
          <cell r="A34" t="str">
            <v>5151</v>
          </cell>
        </row>
        <row r="35">
          <cell r="A35" t="str">
            <v>5151</v>
          </cell>
        </row>
        <row r="36">
          <cell r="A36" t="str">
            <v>5151</v>
          </cell>
        </row>
        <row r="37">
          <cell r="A37" t="str">
            <v>5151</v>
          </cell>
        </row>
        <row r="38">
          <cell r="A38" t="str">
            <v>5156</v>
          </cell>
        </row>
        <row r="39">
          <cell r="A39" t="str">
            <v>5161</v>
          </cell>
        </row>
        <row r="40">
          <cell r="A40" t="str">
            <v>5166</v>
          </cell>
        </row>
        <row r="41">
          <cell r="A41" t="str">
            <v>5166</v>
          </cell>
        </row>
        <row r="42">
          <cell r="A42" t="str">
            <v>5166</v>
          </cell>
        </row>
        <row r="43">
          <cell r="A43" t="str">
            <v>5176</v>
          </cell>
        </row>
        <row r="44">
          <cell r="A44" t="str">
            <v>5201</v>
          </cell>
        </row>
        <row r="45">
          <cell r="A45" t="str">
            <v>5211</v>
          </cell>
        </row>
        <row r="46">
          <cell r="A46" t="str">
            <v>5211</v>
          </cell>
        </row>
        <row r="47">
          <cell r="A47" t="str">
            <v>5301</v>
          </cell>
        </row>
        <row r="48">
          <cell r="A48" t="str">
            <v>5301</v>
          </cell>
        </row>
        <row r="49">
          <cell r="A49" t="str">
            <v>5301</v>
          </cell>
        </row>
        <row r="50">
          <cell r="A50" t="str">
            <v>5301</v>
          </cell>
        </row>
        <row r="51">
          <cell r="A51" t="str">
            <v>5301</v>
          </cell>
        </row>
        <row r="52">
          <cell r="A52" t="str">
            <v>5301</v>
          </cell>
        </row>
        <row r="53">
          <cell r="A53" t="str">
            <v>5311</v>
          </cell>
        </row>
        <row r="54">
          <cell r="A54" t="str">
            <v>5311</v>
          </cell>
        </row>
        <row r="55">
          <cell r="A55" t="str">
            <v>5311</v>
          </cell>
        </row>
        <row r="56">
          <cell r="A56" t="str">
            <v>5311</v>
          </cell>
        </row>
        <row r="57">
          <cell r="A57" t="str">
            <v>5311</v>
          </cell>
        </row>
        <row r="58">
          <cell r="A58" t="str">
            <v>5311</v>
          </cell>
        </row>
        <row r="59">
          <cell r="A59" t="str">
            <v>5321</v>
          </cell>
        </row>
        <row r="60">
          <cell r="A60" t="str">
            <v>5321</v>
          </cell>
        </row>
        <row r="61">
          <cell r="A61" t="str">
            <v>5321</v>
          </cell>
        </row>
        <row r="62">
          <cell r="A62" t="str">
            <v>5321</v>
          </cell>
        </row>
        <row r="63">
          <cell r="A63" t="str">
            <v>5321</v>
          </cell>
        </row>
        <row r="64">
          <cell r="A64" t="str">
            <v>5321</v>
          </cell>
        </row>
        <row r="65">
          <cell r="A65" t="str">
            <v>5331</v>
          </cell>
        </row>
        <row r="66">
          <cell r="A66" t="str">
            <v>5331</v>
          </cell>
        </row>
        <row r="67">
          <cell r="A67" t="str">
            <v>5331</v>
          </cell>
        </row>
        <row r="68">
          <cell r="A68" t="str">
            <v>5331</v>
          </cell>
        </row>
        <row r="69">
          <cell r="A69" t="str">
            <v>5331</v>
          </cell>
        </row>
        <row r="70">
          <cell r="A70" t="str">
            <v>5331</v>
          </cell>
        </row>
        <row r="71">
          <cell r="A71" t="str">
            <v>5341</v>
          </cell>
        </row>
        <row r="72">
          <cell r="A72" t="str">
            <v>5341</v>
          </cell>
        </row>
        <row r="73">
          <cell r="A73" t="str">
            <v>5401</v>
          </cell>
        </row>
        <row r="74">
          <cell r="A74" t="str">
            <v>5406</v>
          </cell>
        </row>
        <row r="75">
          <cell r="A75" t="str">
            <v>5416</v>
          </cell>
        </row>
        <row r="76">
          <cell r="A76" t="str">
            <v>5426</v>
          </cell>
        </row>
        <row r="77">
          <cell r="A77" t="str">
            <v>5441</v>
          </cell>
        </row>
        <row r="78">
          <cell r="A78" t="str">
            <v>5451</v>
          </cell>
        </row>
        <row r="79">
          <cell r="A79" t="str">
            <v>5461</v>
          </cell>
        </row>
        <row r="80">
          <cell r="A80" t="str">
            <v>5466</v>
          </cell>
        </row>
        <row r="81">
          <cell r="A81" t="str">
            <v>5486</v>
          </cell>
        </row>
        <row r="82">
          <cell r="A82" t="str">
            <v>5496</v>
          </cell>
        </row>
        <row r="83">
          <cell r="A83" t="str">
            <v>5496</v>
          </cell>
        </row>
        <row r="84">
          <cell r="A84" t="str">
            <v>5496</v>
          </cell>
        </row>
        <row r="85">
          <cell r="A85" t="str">
            <v>5496</v>
          </cell>
        </row>
        <row r="86">
          <cell r="A86" t="str">
            <v>5496</v>
          </cell>
        </row>
        <row r="87">
          <cell r="A87" t="str">
            <v>5496</v>
          </cell>
        </row>
        <row r="88">
          <cell r="A88" t="str">
            <v>5511</v>
          </cell>
        </row>
        <row r="89">
          <cell r="A89" t="str">
            <v>5536</v>
          </cell>
        </row>
        <row r="90">
          <cell r="A90" t="str">
            <v>5546</v>
          </cell>
        </row>
        <row r="91">
          <cell r="A91" t="str">
            <v>5551</v>
          </cell>
        </row>
        <row r="92">
          <cell r="A92" t="str">
            <v>5556</v>
          </cell>
        </row>
        <row r="93">
          <cell r="A93" t="str">
            <v>5566</v>
          </cell>
        </row>
        <row r="94">
          <cell r="A94" t="str">
            <v>5576</v>
          </cell>
        </row>
        <row r="95">
          <cell r="A95" t="str">
            <v>5596</v>
          </cell>
        </row>
        <row r="96">
          <cell r="A96" t="str">
            <v>5596</v>
          </cell>
        </row>
        <row r="97">
          <cell r="A97" t="str">
            <v>5596</v>
          </cell>
        </row>
        <row r="98">
          <cell r="A98" t="str">
            <v>5596</v>
          </cell>
        </row>
        <row r="99">
          <cell r="A99" t="str">
            <v>5596</v>
          </cell>
        </row>
        <row r="100">
          <cell r="A100" t="str">
            <v>5596</v>
          </cell>
        </row>
        <row r="101">
          <cell r="A101" t="str">
            <v>5601</v>
          </cell>
        </row>
        <row r="102">
          <cell r="A102" t="str">
            <v>5631</v>
          </cell>
        </row>
        <row r="103">
          <cell r="A103" t="str">
            <v>5661</v>
          </cell>
        </row>
        <row r="104">
          <cell r="A104" t="str">
            <v>5661</v>
          </cell>
        </row>
        <row r="105">
          <cell r="A105" t="str">
            <v>5661</v>
          </cell>
        </row>
        <row r="106">
          <cell r="A106" t="str">
            <v>5701</v>
          </cell>
        </row>
        <row r="107">
          <cell r="A107" t="str">
            <v>5706</v>
          </cell>
        </row>
        <row r="108">
          <cell r="A108" t="str">
            <v>5711</v>
          </cell>
        </row>
        <row r="109">
          <cell r="A109" t="str">
            <v>5721</v>
          </cell>
        </row>
        <row r="110">
          <cell r="A110" t="str">
            <v>5726</v>
          </cell>
        </row>
        <row r="111">
          <cell r="A111" t="str">
            <v>5731</v>
          </cell>
        </row>
        <row r="112">
          <cell r="A112" t="str">
            <v>5741</v>
          </cell>
        </row>
        <row r="113">
          <cell r="A113" t="str">
            <v>5756</v>
          </cell>
        </row>
        <row r="114">
          <cell r="A114" t="str">
            <v>5791</v>
          </cell>
        </row>
        <row r="115">
          <cell r="A115" t="str">
            <v>5861</v>
          </cell>
        </row>
        <row r="116">
          <cell r="A116" t="str">
            <v>5924</v>
          </cell>
        </row>
        <row r="117">
          <cell r="A117" t="str">
            <v>1001</v>
          </cell>
        </row>
        <row r="118">
          <cell r="A118" t="str">
            <v>1005</v>
          </cell>
        </row>
        <row r="119">
          <cell r="A119" t="str">
            <v>1021</v>
          </cell>
        </row>
        <row r="120">
          <cell r="A120" t="str">
            <v>1041</v>
          </cell>
        </row>
        <row r="121">
          <cell r="A121" t="str">
            <v>1151</v>
          </cell>
        </row>
        <row r="122">
          <cell r="A122" t="str">
            <v>1152</v>
          </cell>
        </row>
        <row r="123">
          <cell r="A123" t="str">
            <v>1301</v>
          </cell>
        </row>
        <row r="124">
          <cell r="A124" t="str">
            <v>1302</v>
          </cell>
        </row>
        <row r="125">
          <cell r="A125" t="str">
            <v>1306</v>
          </cell>
        </row>
        <row r="126">
          <cell r="A126" t="str">
            <v>1310</v>
          </cell>
        </row>
        <row r="127">
          <cell r="A127" t="str">
            <v>1602</v>
          </cell>
        </row>
        <row r="128">
          <cell r="A128" t="str">
            <v>1622</v>
          </cell>
        </row>
        <row r="129">
          <cell r="A129" t="str">
            <v>2211</v>
          </cell>
        </row>
        <row r="130">
          <cell r="A130" t="str">
            <v>3001</v>
          </cell>
        </row>
        <row r="131">
          <cell r="A131" t="str">
            <v>3201</v>
          </cell>
        </row>
        <row r="132">
          <cell r="A132" t="str">
            <v>3201</v>
          </cell>
        </row>
        <row r="133">
          <cell r="A133" t="str">
            <v>5101</v>
          </cell>
        </row>
        <row r="134">
          <cell r="A134" t="str">
            <v>5101</v>
          </cell>
        </row>
        <row r="135">
          <cell r="A135" t="str">
            <v>5101</v>
          </cell>
        </row>
        <row r="136">
          <cell r="A136" t="str">
            <v>5101</v>
          </cell>
        </row>
        <row r="137">
          <cell r="A137" t="str">
            <v>5101</v>
          </cell>
        </row>
        <row r="138">
          <cell r="A138" t="str">
            <v>5101</v>
          </cell>
        </row>
        <row r="139">
          <cell r="A139" t="str">
            <v>5101</v>
          </cell>
        </row>
        <row r="140">
          <cell r="A140" t="str">
            <v>5121</v>
          </cell>
        </row>
        <row r="141">
          <cell r="A141" t="str">
            <v>5121</v>
          </cell>
        </row>
        <row r="142">
          <cell r="A142" t="str">
            <v>5132</v>
          </cell>
        </row>
        <row r="143">
          <cell r="A143" t="str">
            <v>5121</v>
          </cell>
        </row>
        <row r="144">
          <cell r="A144" t="str">
            <v>5121</v>
          </cell>
        </row>
        <row r="145">
          <cell r="A145" t="str">
            <v>5121</v>
          </cell>
        </row>
        <row r="146">
          <cell r="A146" t="str">
            <v>5121</v>
          </cell>
        </row>
        <row r="147">
          <cell r="A147" t="str">
            <v>5141</v>
          </cell>
        </row>
        <row r="148">
          <cell r="A148" t="str">
            <v>5151</v>
          </cell>
        </row>
        <row r="149">
          <cell r="A149" t="str">
            <v>5151</v>
          </cell>
        </row>
        <row r="150">
          <cell r="A150" t="str">
            <v>5151</v>
          </cell>
        </row>
        <row r="151">
          <cell r="A151" t="str">
            <v>5151</v>
          </cell>
        </row>
        <row r="152">
          <cell r="A152" t="str">
            <v>5151</v>
          </cell>
        </row>
        <row r="153">
          <cell r="A153" t="str">
            <v>5156</v>
          </cell>
        </row>
        <row r="154">
          <cell r="A154" t="str">
            <v>5161</v>
          </cell>
        </row>
        <row r="155">
          <cell r="A155" t="str">
            <v>5166</v>
          </cell>
        </row>
        <row r="156">
          <cell r="A156" t="str">
            <v>5166</v>
          </cell>
        </row>
        <row r="157">
          <cell r="A157" t="str">
            <v>5166</v>
          </cell>
        </row>
        <row r="158">
          <cell r="A158" t="str">
            <v>5176</v>
          </cell>
        </row>
        <row r="159">
          <cell r="A159" t="str">
            <v>5201</v>
          </cell>
        </row>
        <row r="160">
          <cell r="A160" t="str">
            <v>5211</v>
          </cell>
        </row>
        <row r="161">
          <cell r="A161" t="str">
            <v>5211</v>
          </cell>
        </row>
        <row r="162">
          <cell r="A162" t="str">
            <v>5301</v>
          </cell>
        </row>
        <row r="163">
          <cell r="A163" t="str">
            <v>5301</v>
          </cell>
        </row>
        <row r="164">
          <cell r="A164" t="str">
            <v>5301</v>
          </cell>
        </row>
        <row r="165">
          <cell r="A165" t="str">
            <v>5301</v>
          </cell>
        </row>
        <row r="166">
          <cell r="A166" t="str">
            <v>5301</v>
          </cell>
        </row>
        <row r="167">
          <cell r="A167" t="str">
            <v>5301</v>
          </cell>
        </row>
        <row r="168">
          <cell r="A168" t="str">
            <v>5311</v>
          </cell>
        </row>
        <row r="169">
          <cell r="A169" t="str">
            <v>5311</v>
          </cell>
        </row>
        <row r="170">
          <cell r="A170" t="str">
            <v>5311</v>
          </cell>
        </row>
        <row r="171">
          <cell r="A171" t="str">
            <v>5311</v>
          </cell>
        </row>
        <row r="172">
          <cell r="A172" t="str">
            <v>5311</v>
          </cell>
        </row>
        <row r="173">
          <cell r="A173" t="str">
            <v>5311</v>
          </cell>
        </row>
        <row r="174">
          <cell r="A174" t="str">
            <v>5321</v>
          </cell>
        </row>
        <row r="175">
          <cell r="A175" t="str">
            <v>5321</v>
          </cell>
        </row>
        <row r="176">
          <cell r="A176" t="str">
            <v>5321</v>
          </cell>
        </row>
        <row r="177">
          <cell r="A177" t="str">
            <v>5321</v>
          </cell>
        </row>
        <row r="178">
          <cell r="A178" t="str">
            <v>5321</v>
          </cell>
        </row>
        <row r="179">
          <cell r="A179" t="str">
            <v>5321</v>
          </cell>
        </row>
        <row r="180">
          <cell r="A180" t="str">
            <v>5331</v>
          </cell>
        </row>
        <row r="181">
          <cell r="A181" t="str">
            <v>5331</v>
          </cell>
        </row>
        <row r="182">
          <cell r="A182" t="str">
            <v>5331</v>
          </cell>
        </row>
        <row r="183">
          <cell r="A183" t="str">
            <v>5331</v>
          </cell>
        </row>
        <row r="184">
          <cell r="A184" t="str">
            <v>5331</v>
          </cell>
        </row>
        <row r="185">
          <cell r="A185" t="str">
            <v>5331</v>
          </cell>
        </row>
        <row r="186">
          <cell r="A186" t="str">
            <v>5341</v>
          </cell>
        </row>
        <row r="187">
          <cell r="A187" t="str">
            <v>5341</v>
          </cell>
        </row>
        <row r="188">
          <cell r="A188" t="str">
            <v>5401</v>
          </cell>
        </row>
        <row r="189">
          <cell r="A189" t="str">
            <v>5406</v>
          </cell>
        </row>
        <row r="190">
          <cell r="A190" t="str">
            <v>5416</v>
          </cell>
        </row>
        <row r="191">
          <cell r="A191" t="str">
            <v>5426</v>
          </cell>
        </row>
        <row r="192">
          <cell r="A192" t="str">
            <v>5441</v>
          </cell>
        </row>
        <row r="193">
          <cell r="A193" t="str">
            <v>5451</v>
          </cell>
        </row>
        <row r="194">
          <cell r="A194" t="str">
            <v>5461</v>
          </cell>
        </row>
        <row r="195">
          <cell r="A195" t="str">
            <v>5466</v>
          </cell>
        </row>
        <row r="196">
          <cell r="A196" t="str">
            <v>5486</v>
          </cell>
        </row>
        <row r="197">
          <cell r="A197" t="str">
            <v>5496</v>
          </cell>
        </row>
        <row r="198">
          <cell r="A198" t="str">
            <v>5496</v>
          </cell>
        </row>
        <row r="199">
          <cell r="A199" t="str">
            <v>5496</v>
          </cell>
        </row>
        <row r="200">
          <cell r="A200" t="str">
            <v>5496</v>
          </cell>
        </row>
        <row r="201">
          <cell r="A201" t="str">
            <v>5496</v>
          </cell>
        </row>
        <row r="202">
          <cell r="A202" t="str">
            <v>5496</v>
          </cell>
        </row>
        <row r="203">
          <cell r="A203" t="str">
            <v>5511</v>
          </cell>
        </row>
        <row r="204">
          <cell r="A204" t="str">
            <v>5536</v>
          </cell>
        </row>
        <row r="205">
          <cell r="A205" t="str">
            <v>5546</v>
          </cell>
        </row>
        <row r="206">
          <cell r="A206" t="str">
            <v>5551</v>
          </cell>
        </row>
        <row r="207">
          <cell r="A207" t="str">
            <v>5556</v>
          </cell>
        </row>
        <row r="208">
          <cell r="A208" t="str">
            <v>5566</v>
          </cell>
        </row>
        <row r="209">
          <cell r="A209" t="str">
            <v>5576</v>
          </cell>
        </row>
        <row r="210">
          <cell r="A210" t="str">
            <v>5596</v>
          </cell>
        </row>
        <row r="211">
          <cell r="A211" t="str">
            <v>5596</v>
          </cell>
        </row>
        <row r="212">
          <cell r="A212" t="str">
            <v>5596</v>
          </cell>
        </row>
        <row r="213">
          <cell r="A213" t="str">
            <v>5596</v>
          </cell>
        </row>
        <row r="214">
          <cell r="A214" t="str">
            <v>5596</v>
          </cell>
        </row>
        <row r="215">
          <cell r="A215" t="str">
            <v>5596</v>
          </cell>
        </row>
        <row r="216">
          <cell r="A216" t="str">
            <v>5601</v>
          </cell>
        </row>
        <row r="217">
          <cell r="A217" t="str">
            <v>5631</v>
          </cell>
        </row>
        <row r="218">
          <cell r="A218" t="str">
            <v>5661</v>
          </cell>
        </row>
        <row r="219">
          <cell r="A219" t="str">
            <v>5661</v>
          </cell>
        </row>
        <row r="220">
          <cell r="A220" t="str">
            <v>5661</v>
          </cell>
        </row>
        <row r="221">
          <cell r="A221" t="str">
            <v>5701</v>
          </cell>
        </row>
        <row r="222">
          <cell r="A222" t="str">
            <v>5706</v>
          </cell>
        </row>
        <row r="223">
          <cell r="A223" t="str">
            <v>5711</v>
          </cell>
        </row>
        <row r="224">
          <cell r="A224" t="str">
            <v>5721</v>
          </cell>
        </row>
        <row r="225">
          <cell r="A225" t="str">
            <v>5726</v>
          </cell>
        </row>
        <row r="226">
          <cell r="A226" t="str">
            <v>5731</v>
          </cell>
        </row>
        <row r="227">
          <cell r="A227" t="str">
            <v>5741</v>
          </cell>
        </row>
        <row r="228">
          <cell r="A228" t="str">
            <v>5756</v>
          </cell>
        </row>
        <row r="229">
          <cell r="A229" t="str">
            <v>5791</v>
          </cell>
        </row>
        <row r="230">
          <cell r="A230" t="str">
            <v>5861</v>
          </cell>
        </row>
        <row r="231">
          <cell r="A231" t="str">
            <v>5924</v>
          </cell>
        </row>
        <row r="232">
          <cell r="A232" t="str">
            <v>1001</v>
          </cell>
        </row>
        <row r="233">
          <cell r="A233" t="str">
            <v>1005</v>
          </cell>
        </row>
        <row r="234">
          <cell r="A234" t="str">
            <v>1021</v>
          </cell>
        </row>
        <row r="235">
          <cell r="A235" t="str">
            <v>1041</v>
          </cell>
        </row>
        <row r="236">
          <cell r="A236" t="str">
            <v>1151</v>
          </cell>
        </row>
        <row r="237">
          <cell r="A237" t="str">
            <v>1152</v>
          </cell>
        </row>
        <row r="238">
          <cell r="A238" t="str">
            <v>1301</v>
          </cell>
        </row>
        <row r="239">
          <cell r="A239" t="str">
            <v>1302</v>
          </cell>
        </row>
        <row r="240">
          <cell r="A240" t="str">
            <v>1306</v>
          </cell>
        </row>
        <row r="241">
          <cell r="A241" t="str">
            <v>1310</v>
          </cell>
        </row>
        <row r="242">
          <cell r="A242" t="str">
            <v>1602</v>
          </cell>
        </row>
        <row r="243">
          <cell r="A243" t="str">
            <v>1622</v>
          </cell>
        </row>
        <row r="244">
          <cell r="A244" t="str">
            <v>2211</v>
          </cell>
        </row>
        <row r="245">
          <cell r="A245" t="str">
            <v>3001</v>
          </cell>
        </row>
        <row r="246">
          <cell r="A246" t="str">
            <v>3201</v>
          </cell>
        </row>
        <row r="247">
          <cell r="A247" t="str">
            <v>3201</v>
          </cell>
        </row>
        <row r="248">
          <cell r="A248" t="str">
            <v>5101</v>
          </cell>
        </row>
        <row r="249">
          <cell r="A249" t="str">
            <v>5101</v>
          </cell>
        </row>
        <row r="250">
          <cell r="A250" t="str">
            <v>5101</v>
          </cell>
        </row>
        <row r="251">
          <cell r="A251" t="str">
            <v>5101</v>
          </cell>
        </row>
        <row r="252">
          <cell r="A252" t="str">
            <v>5101</v>
          </cell>
        </row>
        <row r="253">
          <cell r="A253" t="str">
            <v>5101</v>
          </cell>
        </row>
        <row r="254">
          <cell r="A254" t="str">
            <v>5101</v>
          </cell>
        </row>
        <row r="255">
          <cell r="A255" t="str">
            <v>5121</v>
          </cell>
        </row>
        <row r="256">
          <cell r="A256" t="str">
            <v>5121</v>
          </cell>
        </row>
        <row r="257">
          <cell r="A257" t="str">
            <v>5132</v>
          </cell>
        </row>
        <row r="258">
          <cell r="A258" t="str">
            <v>5121</v>
          </cell>
        </row>
        <row r="259">
          <cell r="A259" t="str">
            <v>5121</v>
          </cell>
        </row>
        <row r="260">
          <cell r="A260" t="str">
            <v>5121</v>
          </cell>
        </row>
        <row r="261">
          <cell r="A261" t="str">
            <v>5121</v>
          </cell>
        </row>
        <row r="262">
          <cell r="A262" t="str">
            <v>5141</v>
          </cell>
        </row>
        <row r="263">
          <cell r="A263" t="str">
            <v>5151</v>
          </cell>
        </row>
        <row r="264">
          <cell r="A264" t="str">
            <v>5151</v>
          </cell>
        </row>
        <row r="265">
          <cell r="A265" t="str">
            <v>5151</v>
          </cell>
        </row>
        <row r="266">
          <cell r="A266" t="str">
            <v>5151</v>
          </cell>
        </row>
        <row r="267">
          <cell r="A267" t="str">
            <v>5151</v>
          </cell>
        </row>
        <row r="268">
          <cell r="A268" t="str">
            <v>5156</v>
          </cell>
        </row>
        <row r="269">
          <cell r="A269" t="str">
            <v>5161</v>
          </cell>
        </row>
        <row r="270">
          <cell r="A270" t="str">
            <v>5166</v>
          </cell>
        </row>
        <row r="271">
          <cell r="A271" t="str">
            <v>5166</v>
          </cell>
        </row>
        <row r="272">
          <cell r="A272" t="str">
            <v>5166</v>
          </cell>
        </row>
        <row r="273">
          <cell r="A273" t="str">
            <v>5176</v>
          </cell>
        </row>
        <row r="274">
          <cell r="A274" t="str">
            <v>5201</v>
          </cell>
        </row>
        <row r="275">
          <cell r="A275" t="str">
            <v>5211</v>
          </cell>
        </row>
        <row r="276">
          <cell r="A276" t="str">
            <v>5211</v>
          </cell>
        </row>
        <row r="277">
          <cell r="A277" t="str">
            <v>5301</v>
          </cell>
        </row>
        <row r="278">
          <cell r="A278" t="str">
            <v>5301</v>
          </cell>
        </row>
        <row r="279">
          <cell r="A279" t="str">
            <v>5301</v>
          </cell>
        </row>
        <row r="280">
          <cell r="A280" t="str">
            <v>5301</v>
          </cell>
        </row>
        <row r="281">
          <cell r="A281" t="str">
            <v>5301</v>
          </cell>
        </row>
        <row r="282">
          <cell r="A282" t="str">
            <v>5301</v>
          </cell>
        </row>
        <row r="283">
          <cell r="A283" t="str">
            <v>5311</v>
          </cell>
        </row>
        <row r="284">
          <cell r="A284" t="str">
            <v>5311</v>
          </cell>
        </row>
        <row r="285">
          <cell r="A285" t="str">
            <v>5311</v>
          </cell>
        </row>
        <row r="286">
          <cell r="A286" t="str">
            <v>5311</v>
          </cell>
        </row>
        <row r="287">
          <cell r="A287" t="str">
            <v>5311</v>
          </cell>
        </row>
        <row r="288">
          <cell r="A288" t="str">
            <v>5311</v>
          </cell>
        </row>
        <row r="289">
          <cell r="A289" t="str">
            <v>5321</v>
          </cell>
        </row>
        <row r="290">
          <cell r="A290" t="str">
            <v>5321</v>
          </cell>
        </row>
        <row r="291">
          <cell r="A291" t="str">
            <v>5321</v>
          </cell>
        </row>
        <row r="292">
          <cell r="A292" t="str">
            <v>5321</v>
          </cell>
        </row>
        <row r="293">
          <cell r="A293" t="str">
            <v>5321</v>
          </cell>
        </row>
        <row r="294">
          <cell r="A294" t="str">
            <v>5321</v>
          </cell>
        </row>
        <row r="295">
          <cell r="A295" t="str">
            <v>5331</v>
          </cell>
        </row>
        <row r="296">
          <cell r="A296" t="str">
            <v>5331</v>
          </cell>
        </row>
        <row r="297">
          <cell r="A297" t="str">
            <v>5331</v>
          </cell>
        </row>
        <row r="298">
          <cell r="A298" t="str">
            <v>5331</v>
          </cell>
        </row>
        <row r="299">
          <cell r="A299" t="str">
            <v>5331</v>
          </cell>
        </row>
        <row r="300">
          <cell r="A300" t="str">
            <v>5331</v>
          </cell>
        </row>
        <row r="301">
          <cell r="A301" t="str">
            <v>5341</v>
          </cell>
        </row>
        <row r="302">
          <cell r="A302" t="str">
            <v>5341</v>
          </cell>
        </row>
        <row r="303">
          <cell r="A303" t="str">
            <v>5401</v>
          </cell>
        </row>
        <row r="304">
          <cell r="A304" t="str">
            <v>5406</v>
          </cell>
        </row>
        <row r="305">
          <cell r="A305" t="str">
            <v>5416</v>
          </cell>
        </row>
        <row r="306">
          <cell r="A306" t="str">
            <v>5426</v>
          </cell>
        </row>
        <row r="307">
          <cell r="A307" t="str">
            <v>5441</v>
          </cell>
        </row>
        <row r="308">
          <cell r="A308" t="str">
            <v>5451</v>
          </cell>
        </row>
        <row r="309">
          <cell r="A309" t="str">
            <v>5461</v>
          </cell>
        </row>
        <row r="310">
          <cell r="A310" t="str">
            <v>5466</v>
          </cell>
        </row>
        <row r="311">
          <cell r="A311" t="str">
            <v>5486</v>
          </cell>
        </row>
        <row r="312">
          <cell r="A312" t="str">
            <v>5496</v>
          </cell>
        </row>
        <row r="313">
          <cell r="A313" t="str">
            <v>5496</v>
          </cell>
        </row>
        <row r="314">
          <cell r="A314" t="str">
            <v>5496</v>
          </cell>
        </row>
        <row r="315">
          <cell r="A315" t="str">
            <v>5496</v>
          </cell>
        </row>
        <row r="316">
          <cell r="A316" t="str">
            <v>5496</v>
          </cell>
        </row>
        <row r="317">
          <cell r="A317" t="str">
            <v>5496</v>
          </cell>
        </row>
        <row r="318">
          <cell r="A318" t="str">
            <v>5511</v>
          </cell>
        </row>
        <row r="319">
          <cell r="A319" t="str">
            <v>5536</v>
          </cell>
        </row>
        <row r="320">
          <cell r="A320" t="str">
            <v>5546</v>
          </cell>
        </row>
        <row r="321">
          <cell r="A321" t="str">
            <v>5551</v>
          </cell>
        </row>
        <row r="322">
          <cell r="A322" t="str">
            <v>5556</v>
          </cell>
        </row>
        <row r="323">
          <cell r="A323" t="str">
            <v>5566</v>
          </cell>
        </row>
        <row r="324">
          <cell r="A324" t="str">
            <v>5576</v>
          </cell>
        </row>
        <row r="325">
          <cell r="A325" t="str">
            <v>5596</v>
          </cell>
        </row>
        <row r="326">
          <cell r="A326" t="str">
            <v>5596</v>
          </cell>
        </row>
        <row r="327">
          <cell r="A327" t="str">
            <v>5596</v>
          </cell>
        </row>
        <row r="328">
          <cell r="A328" t="str">
            <v>5596</v>
          </cell>
        </row>
        <row r="329">
          <cell r="A329" t="str">
            <v>5596</v>
          </cell>
        </row>
        <row r="330">
          <cell r="A330" t="str">
            <v>5596</v>
          </cell>
        </row>
        <row r="331">
          <cell r="A331" t="str">
            <v>5601</v>
          </cell>
        </row>
        <row r="332">
          <cell r="A332" t="str">
            <v>5631</v>
          </cell>
        </row>
        <row r="333">
          <cell r="A333" t="str">
            <v>5661</v>
          </cell>
        </row>
        <row r="334">
          <cell r="A334" t="str">
            <v>5661</v>
          </cell>
        </row>
        <row r="335">
          <cell r="A335" t="str">
            <v>5661</v>
          </cell>
        </row>
        <row r="336">
          <cell r="A336" t="str">
            <v>5701</v>
          </cell>
        </row>
        <row r="337">
          <cell r="A337" t="str">
            <v>5706</v>
          </cell>
        </row>
        <row r="338">
          <cell r="A338" t="str">
            <v>5711</v>
          </cell>
        </row>
        <row r="339">
          <cell r="A339" t="str">
            <v>5721</v>
          </cell>
        </row>
        <row r="340">
          <cell r="A340" t="str">
            <v>5726</v>
          </cell>
        </row>
        <row r="341">
          <cell r="A341" t="str">
            <v>5731</v>
          </cell>
        </row>
        <row r="342">
          <cell r="A342" t="str">
            <v>5741</v>
          </cell>
        </row>
        <row r="343">
          <cell r="A343" t="str">
            <v>5756</v>
          </cell>
        </row>
        <row r="344">
          <cell r="A344" t="str">
            <v>5791</v>
          </cell>
        </row>
        <row r="345">
          <cell r="A345" t="str">
            <v>5861</v>
          </cell>
        </row>
        <row r="346">
          <cell r="A346" t="str">
            <v>5924</v>
          </cell>
        </row>
        <row r="347">
          <cell r="A347" t="str">
            <v>1001</v>
          </cell>
        </row>
        <row r="348">
          <cell r="A348" t="str">
            <v>1005</v>
          </cell>
        </row>
        <row r="349">
          <cell r="A349" t="str">
            <v>1021</v>
          </cell>
        </row>
        <row r="350">
          <cell r="A350" t="str">
            <v>1041</v>
          </cell>
        </row>
        <row r="351">
          <cell r="A351" t="str">
            <v>1151</v>
          </cell>
        </row>
        <row r="352">
          <cell r="A352" t="str">
            <v>1152</v>
          </cell>
        </row>
        <row r="353">
          <cell r="A353" t="str">
            <v>1301</v>
          </cell>
        </row>
        <row r="354">
          <cell r="A354" t="str">
            <v>1302</v>
          </cell>
        </row>
        <row r="355">
          <cell r="A355" t="str">
            <v>1306</v>
          </cell>
        </row>
        <row r="356">
          <cell r="A356" t="str">
            <v>1310</v>
          </cell>
        </row>
        <row r="357">
          <cell r="A357" t="str">
            <v>1602</v>
          </cell>
        </row>
        <row r="358">
          <cell r="A358" t="str">
            <v>1622</v>
          </cell>
        </row>
        <row r="359">
          <cell r="A359" t="str">
            <v>2211</v>
          </cell>
        </row>
        <row r="360">
          <cell r="A360" t="str">
            <v>3001</v>
          </cell>
        </row>
        <row r="361">
          <cell r="A361" t="str">
            <v>3201</v>
          </cell>
        </row>
        <row r="362">
          <cell r="A362" t="str">
            <v>3201</v>
          </cell>
        </row>
        <row r="363">
          <cell r="A363" t="str">
            <v>5101</v>
          </cell>
        </row>
        <row r="364">
          <cell r="A364" t="str">
            <v>5101</v>
          </cell>
        </row>
        <row r="365">
          <cell r="A365" t="str">
            <v>5101</v>
          </cell>
        </row>
        <row r="366">
          <cell r="A366" t="str">
            <v>5101</v>
          </cell>
        </row>
        <row r="367">
          <cell r="A367" t="str">
            <v>5101</v>
          </cell>
        </row>
        <row r="368">
          <cell r="A368" t="str">
            <v>5101</v>
          </cell>
        </row>
        <row r="369">
          <cell r="A369" t="str">
            <v>5101</v>
          </cell>
        </row>
        <row r="370">
          <cell r="A370" t="str">
            <v>5121</v>
          </cell>
        </row>
        <row r="371">
          <cell r="A371" t="str">
            <v>5121</v>
          </cell>
        </row>
        <row r="372">
          <cell r="A372" t="str">
            <v>5132</v>
          </cell>
        </row>
        <row r="373">
          <cell r="A373" t="str">
            <v>5121</v>
          </cell>
        </row>
        <row r="374">
          <cell r="A374" t="str">
            <v>5121</v>
          </cell>
        </row>
        <row r="375">
          <cell r="A375" t="str">
            <v>5121</v>
          </cell>
        </row>
        <row r="376">
          <cell r="A376" t="str">
            <v>5121</v>
          </cell>
        </row>
        <row r="377">
          <cell r="A377" t="str">
            <v>5141</v>
          </cell>
        </row>
        <row r="378">
          <cell r="A378" t="str">
            <v>5151</v>
          </cell>
        </row>
        <row r="379">
          <cell r="A379" t="str">
            <v>5151</v>
          </cell>
        </row>
        <row r="380">
          <cell r="A380" t="str">
            <v>5151</v>
          </cell>
        </row>
        <row r="381">
          <cell r="A381" t="str">
            <v>5151</v>
          </cell>
        </row>
        <row r="382">
          <cell r="A382" t="str">
            <v>5151</v>
          </cell>
        </row>
        <row r="383">
          <cell r="A383" t="str">
            <v>5156</v>
          </cell>
        </row>
        <row r="384">
          <cell r="A384" t="str">
            <v>5161</v>
          </cell>
        </row>
        <row r="385">
          <cell r="A385" t="str">
            <v>5166</v>
          </cell>
        </row>
        <row r="386">
          <cell r="A386" t="str">
            <v>5166</v>
          </cell>
        </row>
        <row r="387">
          <cell r="A387" t="str">
            <v>5166</v>
          </cell>
        </row>
        <row r="388">
          <cell r="A388" t="str">
            <v>5176</v>
          </cell>
        </row>
        <row r="389">
          <cell r="A389" t="str">
            <v>5201</v>
          </cell>
        </row>
        <row r="390">
          <cell r="A390" t="str">
            <v>5211</v>
          </cell>
        </row>
        <row r="391">
          <cell r="A391" t="str">
            <v>5211</v>
          </cell>
        </row>
        <row r="392">
          <cell r="A392" t="str">
            <v>5301</v>
          </cell>
        </row>
        <row r="393">
          <cell r="A393" t="str">
            <v>5301</v>
          </cell>
        </row>
        <row r="394">
          <cell r="A394" t="str">
            <v>5301</v>
          </cell>
        </row>
        <row r="395">
          <cell r="A395" t="str">
            <v>5301</v>
          </cell>
        </row>
        <row r="396">
          <cell r="A396" t="str">
            <v>5301</v>
          </cell>
        </row>
        <row r="397">
          <cell r="A397" t="str">
            <v>5301</v>
          </cell>
        </row>
        <row r="398">
          <cell r="A398" t="str">
            <v>5311</v>
          </cell>
        </row>
        <row r="399">
          <cell r="A399" t="str">
            <v>5311</v>
          </cell>
        </row>
        <row r="400">
          <cell r="A400" t="str">
            <v>5311</v>
          </cell>
        </row>
        <row r="401">
          <cell r="A401" t="str">
            <v>5311</v>
          </cell>
        </row>
        <row r="402">
          <cell r="A402" t="str">
            <v>5311</v>
          </cell>
        </row>
        <row r="403">
          <cell r="A403" t="str">
            <v>5311</v>
          </cell>
        </row>
        <row r="404">
          <cell r="A404" t="str">
            <v>5321</v>
          </cell>
        </row>
        <row r="405">
          <cell r="A405" t="str">
            <v>5321</v>
          </cell>
        </row>
        <row r="406">
          <cell r="A406" t="str">
            <v>5321</v>
          </cell>
        </row>
        <row r="407">
          <cell r="A407" t="str">
            <v>5321</v>
          </cell>
        </row>
        <row r="408">
          <cell r="A408" t="str">
            <v>5321</v>
          </cell>
        </row>
        <row r="409">
          <cell r="A409" t="str">
            <v>5321</v>
          </cell>
        </row>
        <row r="410">
          <cell r="A410" t="str">
            <v>5331</v>
          </cell>
        </row>
        <row r="411">
          <cell r="A411" t="str">
            <v>5331</v>
          </cell>
        </row>
        <row r="412">
          <cell r="A412" t="str">
            <v>5331</v>
          </cell>
        </row>
        <row r="413">
          <cell r="A413" t="str">
            <v>5331</v>
          </cell>
        </row>
        <row r="414">
          <cell r="A414" t="str">
            <v>5331</v>
          </cell>
        </row>
        <row r="415">
          <cell r="A415" t="str">
            <v>5331</v>
          </cell>
        </row>
        <row r="416">
          <cell r="A416" t="str">
            <v>5341</v>
          </cell>
        </row>
        <row r="417">
          <cell r="A417" t="str">
            <v>5341</v>
          </cell>
        </row>
        <row r="418">
          <cell r="A418" t="str">
            <v>5401</v>
          </cell>
        </row>
        <row r="419">
          <cell r="A419" t="str">
            <v>5406</v>
          </cell>
        </row>
        <row r="420">
          <cell r="A420" t="str">
            <v>5416</v>
          </cell>
        </row>
        <row r="421">
          <cell r="A421" t="str">
            <v>5426</v>
          </cell>
        </row>
        <row r="422">
          <cell r="A422" t="str">
            <v>5441</v>
          </cell>
        </row>
        <row r="423">
          <cell r="A423" t="str">
            <v>5451</v>
          </cell>
        </row>
        <row r="424">
          <cell r="A424" t="str">
            <v>5461</v>
          </cell>
        </row>
        <row r="425">
          <cell r="A425" t="str">
            <v>5466</v>
          </cell>
        </row>
        <row r="426">
          <cell r="A426" t="str">
            <v>5486</v>
          </cell>
        </row>
        <row r="427">
          <cell r="A427" t="str">
            <v>5496</v>
          </cell>
        </row>
        <row r="428">
          <cell r="A428" t="str">
            <v>5496</v>
          </cell>
        </row>
        <row r="429">
          <cell r="A429" t="str">
            <v>5496</v>
          </cell>
        </row>
        <row r="430">
          <cell r="A430" t="str">
            <v>5496</v>
          </cell>
        </row>
        <row r="431">
          <cell r="A431" t="str">
            <v>5496</v>
          </cell>
        </row>
        <row r="432">
          <cell r="A432" t="str">
            <v>5496</v>
          </cell>
        </row>
        <row r="433">
          <cell r="A433" t="str">
            <v>5511</v>
          </cell>
        </row>
        <row r="434">
          <cell r="A434" t="str">
            <v>5536</v>
          </cell>
        </row>
        <row r="435">
          <cell r="A435" t="str">
            <v>5546</v>
          </cell>
        </row>
        <row r="436">
          <cell r="A436" t="str">
            <v>5551</v>
          </cell>
        </row>
        <row r="437">
          <cell r="A437" t="str">
            <v>5556</v>
          </cell>
        </row>
        <row r="438">
          <cell r="A438" t="str">
            <v>5566</v>
          </cell>
        </row>
        <row r="439">
          <cell r="A439" t="str">
            <v>5576</v>
          </cell>
        </row>
        <row r="440">
          <cell r="A440" t="str">
            <v>5596</v>
          </cell>
        </row>
        <row r="441">
          <cell r="A441" t="str">
            <v>5596</v>
          </cell>
        </row>
        <row r="442">
          <cell r="A442" t="str">
            <v>5596</v>
          </cell>
        </row>
        <row r="443">
          <cell r="A443" t="str">
            <v>5596</v>
          </cell>
        </row>
        <row r="444">
          <cell r="A444" t="str">
            <v>5596</v>
          </cell>
        </row>
        <row r="445">
          <cell r="A445" t="str">
            <v>5596</v>
          </cell>
        </row>
        <row r="446">
          <cell r="A446" t="str">
            <v>5601</v>
          </cell>
        </row>
        <row r="447">
          <cell r="A447" t="str">
            <v>5631</v>
          </cell>
        </row>
        <row r="448">
          <cell r="A448" t="str">
            <v>5661</v>
          </cell>
        </row>
        <row r="449">
          <cell r="A449" t="str">
            <v>5661</v>
          </cell>
        </row>
        <row r="450">
          <cell r="A450" t="str">
            <v>5661</v>
          </cell>
        </row>
        <row r="451">
          <cell r="A451" t="str">
            <v>5701</v>
          </cell>
        </row>
        <row r="452">
          <cell r="A452" t="str">
            <v>5706</v>
          </cell>
        </row>
        <row r="453">
          <cell r="A453" t="str">
            <v>5711</v>
          </cell>
        </row>
        <row r="454">
          <cell r="A454" t="str">
            <v>5721</v>
          </cell>
        </row>
        <row r="455">
          <cell r="A455" t="str">
            <v>5726</v>
          </cell>
        </row>
        <row r="456">
          <cell r="A456" t="str">
            <v>5731</v>
          </cell>
        </row>
        <row r="457">
          <cell r="A457" t="str">
            <v>5741</v>
          </cell>
        </row>
        <row r="458">
          <cell r="A458" t="str">
            <v>5756</v>
          </cell>
        </row>
        <row r="459">
          <cell r="A459" t="str">
            <v>5791</v>
          </cell>
        </row>
        <row r="460">
          <cell r="A460" t="str">
            <v>5861</v>
          </cell>
        </row>
        <row r="461">
          <cell r="A461" t="str">
            <v>5924</v>
          </cell>
        </row>
        <row r="462">
          <cell r="A462" t="str">
            <v>1001</v>
          </cell>
        </row>
        <row r="463">
          <cell r="A463" t="str">
            <v>1005</v>
          </cell>
        </row>
        <row r="464">
          <cell r="A464" t="str">
            <v>1021</v>
          </cell>
        </row>
        <row r="465">
          <cell r="A465" t="str">
            <v>1041</v>
          </cell>
        </row>
        <row r="466">
          <cell r="A466" t="str">
            <v>1151</v>
          </cell>
        </row>
        <row r="467">
          <cell r="A467" t="str">
            <v>1152</v>
          </cell>
        </row>
        <row r="468">
          <cell r="A468" t="str">
            <v>1301</v>
          </cell>
        </row>
        <row r="469">
          <cell r="A469" t="str">
            <v>1302</v>
          </cell>
        </row>
        <row r="470">
          <cell r="A470" t="str">
            <v>1306</v>
          </cell>
        </row>
        <row r="471">
          <cell r="A471" t="str">
            <v>1310</v>
          </cell>
        </row>
        <row r="472">
          <cell r="A472" t="str">
            <v>1602</v>
          </cell>
        </row>
        <row r="473">
          <cell r="A473" t="str">
            <v>1622</v>
          </cell>
        </row>
        <row r="474">
          <cell r="A474" t="str">
            <v>2211</v>
          </cell>
        </row>
        <row r="475">
          <cell r="A475" t="str">
            <v>3001</v>
          </cell>
        </row>
        <row r="476">
          <cell r="A476" t="str">
            <v>3201</v>
          </cell>
        </row>
        <row r="477">
          <cell r="A477" t="str">
            <v>3201</v>
          </cell>
        </row>
        <row r="478">
          <cell r="A478" t="str">
            <v>5101</v>
          </cell>
        </row>
        <row r="479">
          <cell r="A479" t="str">
            <v>5101</v>
          </cell>
        </row>
        <row r="480">
          <cell r="A480" t="str">
            <v>5101</v>
          </cell>
        </row>
        <row r="481">
          <cell r="A481" t="str">
            <v>5101</v>
          </cell>
        </row>
        <row r="482">
          <cell r="A482" t="str">
            <v>5101</v>
          </cell>
        </row>
        <row r="483">
          <cell r="A483" t="str">
            <v>5101</v>
          </cell>
        </row>
        <row r="484">
          <cell r="A484" t="str">
            <v>5101</v>
          </cell>
        </row>
        <row r="485">
          <cell r="A485" t="str">
            <v>5121</v>
          </cell>
        </row>
        <row r="486">
          <cell r="A486" t="str">
            <v>5121</v>
          </cell>
        </row>
        <row r="487">
          <cell r="A487" t="str">
            <v>5132</v>
          </cell>
        </row>
        <row r="488">
          <cell r="A488" t="str">
            <v>5121</v>
          </cell>
        </row>
        <row r="489">
          <cell r="A489" t="str">
            <v>5121</v>
          </cell>
        </row>
        <row r="490">
          <cell r="A490" t="str">
            <v>5121</v>
          </cell>
        </row>
        <row r="491">
          <cell r="A491" t="str">
            <v>5121</v>
          </cell>
        </row>
        <row r="492">
          <cell r="A492" t="str">
            <v>5141</v>
          </cell>
        </row>
        <row r="493">
          <cell r="A493" t="str">
            <v>5151</v>
          </cell>
        </row>
        <row r="494">
          <cell r="A494" t="str">
            <v>5151</v>
          </cell>
        </row>
        <row r="495">
          <cell r="A495" t="str">
            <v>5151</v>
          </cell>
        </row>
        <row r="496">
          <cell r="A496" t="str">
            <v>5151</v>
          </cell>
        </row>
        <row r="497">
          <cell r="A497" t="str">
            <v>5151</v>
          </cell>
        </row>
        <row r="498">
          <cell r="A498" t="str">
            <v>5156</v>
          </cell>
        </row>
        <row r="499">
          <cell r="A499" t="str">
            <v>5161</v>
          </cell>
        </row>
        <row r="500">
          <cell r="A500" t="str">
            <v>5166</v>
          </cell>
        </row>
        <row r="501">
          <cell r="A501" t="str">
            <v>5166</v>
          </cell>
        </row>
        <row r="502">
          <cell r="A502" t="str">
            <v>5166</v>
          </cell>
        </row>
        <row r="503">
          <cell r="A503" t="str">
            <v>5176</v>
          </cell>
        </row>
        <row r="504">
          <cell r="A504" t="str">
            <v>5201</v>
          </cell>
        </row>
        <row r="505">
          <cell r="A505" t="str">
            <v>5211</v>
          </cell>
        </row>
        <row r="506">
          <cell r="A506" t="str">
            <v>5211</v>
          </cell>
        </row>
        <row r="507">
          <cell r="A507" t="str">
            <v>5301</v>
          </cell>
        </row>
        <row r="508">
          <cell r="A508" t="str">
            <v>5301</v>
          </cell>
        </row>
        <row r="509">
          <cell r="A509" t="str">
            <v>5301</v>
          </cell>
        </row>
        <row r="510">
          <cell r="A510" t="str">
            <v>5301</v>
          </cell>
        </row>
        <row r="511">
          <cell r="A511" t="str">
            <v>5301</v>
          </cell>
        </row>
        <row r="512">
          <cell r="A512" t="str">
            <v>5301</v>
          </cell>
        </row>
        <row r="513">
          <cell r="A513" t="str">
            <v>5311</v>
          </cell>
        </row>
        <row r="514">
          <cell r="A514" t="str">
            <v>5311</v>
          </cell>
        </row>
        <row r="515">
          <cell r="A515" t="str">
            <v>5311</v>
          </cell>
        </row>
        <row r="516">
          <cell r="A516" t="str">
            <v>5311</v>
          </cell>
        </row>
        <row r="517">
          <cell r="A517" t="str">
            <v>5311</v>
          </cell>
        </row>
        <row r="518">
          <cell r="A518" t="str">
            <v>5311</v>
          </cell>
        </row>
        <row r="519">
          <cell r="A519" t="str">
            <v>5321</v>
          </cell>
        </row>
        <row r="520">
          <cell r="A520" t="str">
            <v>5321</v>
          </cell>
        </row>
        <row r="521">
          <cell r="A521" t="str">
            <v>5321</v>
          </cell>
        </row>
        <row r="522">
          <cell r="A522" t="str">
            <v>5321</v>
          </cell>
        </row>
        <row r="523">
          <cell r="A523" t="str">
            <v>5321</v>
          </cell>
        </row>
        <row r="524">
          <cell r="A524" t="str">
            <v>5321</v>
          </cell>
        </row>
        <row r="525">
          <cell r="A525" t="str">
            <v>5331</v>
          </cell>
        </row>
        <row r="526">
          <cell r="A526" t="str">
            <v>5331</v>
          </cell>
        </row>
        <row r="527">
          <cell r="A527" t="str">
            <v>5331</v>
          </cell>
        </row>
        <row r="528">
          <cell r="A528" t="str">
            <v>5331</v>
          </cell>
        </row>
        <row r="529">
          <cell r="A529" t="str">
            <v>5331</v>
          </cell>
        </row>
        <row r="530">
          <cell r="A530" t="str">
            <v>5331</v>
          </cell>
        </row>
        <row r="531">
          <cell r="A531" t="str">
            <v>5341</v>
          </cell>
        </row>
        <row r="532">
          <cell r="A532" t="str">
            <v>5341</v>
          </cell>
        </row>
        <row r="533">
          <cell r="A533" t="str">
            <v>5401</v>
          </cell>
        </row>
        <row r="534">
          <cell r="A534" t="str">
            <v>5406</v>
          </cell>
        </row>
        <row r="535">
          <cell r="A535" t="str">
            <v>5416</v>
          </cell>
        </row>
        <row r="536">
          <cell r="A536" t="str">
            <v>5426</v>
          </cell>
        </row>
        <row r="537">
          <cell r="A537" t="str">
            <v>5441</v>
          </cell>
        </row>
        <row r="538">
          <cell r="A538" t="str">
            <v>5451</v>
          </cell>
        </row>
        <row r="539">
          <cell r="A539" t="str">
            <v>5461</v>
          </cell>
        </row>
        <row r="540">
          <cell r="A540" t="str">
            <v>5466</v>
          </cell>
        </row>
        <row r="541">
          <cell r="A541" t="str">
            <v>5486</v>
          </cell>
        </row>
        <row r="542">
          <cell r="A542" t="str">
            <v>5496</v>
          </cell>
        </row>
        <row r="543">
          <cell r="A543" t="str">
            <v>5496</v>
          </cell>
        </row>
        <row r="544">
          <cell r="A544" t="str">
            <v>5496</v>
          </cell>
        </row>
        <row r="545">
          <cell r="A545" t="str">
            <v>5496</v>
          </cell>
        </row>
        <row r="546">
          <cell r="A546" t="str">
            <v>5496</v>
          </cell>
        </row>
        <row r="547">
          <cell r="A547" t="str">
            <v>5496</v>
          </cell>
        </row>
        <row r="548">
          <cell r="A548" t="str">
            <v>5511</v>
          </cell>
        </row>
        <row r="549">
          <cell r="A549" t="str">
            <v>5536</v>
          </cell>
        </row>
        <row r="550">
          <cell r="A550" t="str">
            <v>5546</v>
          </cell>
        </row>
        <row r="551">
          <cell r="A551" t="str">
            <v>5551</v>
          </cell>
        </row>
        <row r="552">
          <cell r="A552" t="str">
            <v>5556</v>
          </cell>
        </row>
        <row r="553">
          <cell r="A553" t="str">
            <v>5566</v>
          </cell>
        </row>
        <row r="554">
          <cell r="A554" t="str">
            <v>5576</v>
          </cell>
        </row>
        <row r="555">
          <cell r="A555" t="str">
            <v>5596</v>
          </cell>
        </row>
        <row r="556">
          <cell r="A556" t="str">
            <v>5596</v>
          </cell>
        </row>
        <row r="557">
          <cell r="A557" t="str">
            <v>5596</v>
          </cell>
        </row>
        <row r="558">
          <cell r="A558" t="str">
            <v>5596</v>
          </cell>
        </row>
        <row r="559">
          <cell r="A559" t="str">
            <v>5596</v>
          </cell>
        </row>
        <row r="560">
          <cell r="A560" t="str">
            <v>5596</v>
          </cell>
        </row>
        <row r="561">
          <cell r="A561" t="str">
            <v>5601</v>
          </cell>
        </row>
        <row r="562">
          <cell r="A562" t="str">
            <v>5631</v>
          </cell>
        </row>
        <row r="563">
          <cell r="A563" t="str">
            <v>5661</v>
          </cell>
        </row>
        <row r="564">
          <cell r="A564" t="str">
            <v>5661</v>
          </cell>
        </row>
        <row r="565">
          <cell r="A565" t="str">
            <v>5661</v>
          </cell>
        </row>
        <row r="566">
          <cell r="A566" t="str">
            <v>5701</v>
          </cell>
        </row>
        <row r="567">
          <cell r="A567" t="str">
            <v>5706</v>
          </cell>
        </row>
        <row r="568">
          <cell r="A568" t="str">
            <v>5711</v>
          </cell>
        </row>
        <row r="569">
          <cell r="A569" t="str">
            <v>5721</v>
          </cell>
        </row>
        <row r="570">
          <cell r="A570" t="str">
            <v>5726</v>
          </cell>
        </row>
        <row r="571">
          <cell r="A571" t="str">
            <v>5731</v>
          </cell>
        </row>
        <row r="572">
          <cell r="A572" t="str">
            <v>5741</v>
          </cell>
        </row>
        <row r="573">
          <cell r="A573" t="str">
            <v>5756</v>
          </cell>
        </row>
        <row r="574">
          <cell r="A574" t="str">
            <v>5791</v>
          </cell>
        </row>
        <row r="575">
          <cell r="A575" t="str">
            <v>5861</v>
          </cell>
        </row>
        <row r="576">
          <cell r="A576" t="str">
            <v>5924</v>
          </cell>
        </row>
        <row r="577">
          <cell r="A577" t="str">
            <v>1001</v>
          </cell>
        </row>
        <row r="578">
          <cell r="A578" t="str">
            <v>1005</v>
          </cell>
        </row>
        <row r="579">
          <cell r="A579" t="str">
            <v>1021</v>
          </cell>
        </row>
        <row r="580">
          <cell r="A580" t="str">
            <v>1032</v>
          </cell>
        </row>
        <row r="581">
          <cell r="A581" t="str">
            <v>1041</v>
          </cell>
        </row>
        <row r="582">
          <cell r="A582" t="str">
            <v>1151</v>
          </cell>
        </row>
        <row r="583">
          <cell r="A583" t="str">
            <v>1152</v>
          </cell>
        </row>
        <row r="584">
          <cell r="A584" t="str">
            <v>1301</v>
          </cell>
        </row>
        <row r="585">
          <cell r="A585" t="str">
            <v>1302</v>
          </cell>
        </row>
        <row r="586">
          <cell r="A586" t="str">
            <v>1306</v>
          </cell>
        </row>
        <row r="587">
          <cell r="A587" t="str">
            <v>1310</v>
          </cell>
        </row>
        <row r="588">
          <cell r="A588" t="str">
            <v>1302</v>
          </cell>
        </row>
        <row r="589">
          <cell r="A589" t="str">
            <v>1601</v>
          </cell>
        </row>
        <row r="590">
          <cell r="A590" t="str">
            <v>1602</v>
          </cell>
        </row>
        <row r="591">
          <cell r="A591" t="str">
            <v>1622</v>
          </cell>
        </row>
        <row r="592">
          <cell r="A592" t="str">
            <v>1632</v>
          </cell>
        </row>
        <row r="593">
          <cell r="A593" t="str">
            <v>1701</v>
          </cell>
        </row>
        <row r="594">
          <cell r="A594" t="str">
            <v>1721</v>
          </cell>
        </row>
        <row r="595">
          <cell r="A595" t="str">
            <v>2111</v>
          </cell>
        </row>
        <row r="596">
          <cell r="A596" t="str">
            <v>2121</v>
          </cell>
        </row>
        <row r="597">
          <cell r="A597" t="str">
            <v>2211</v>
          </cell>
        </row>
        <row r="598">
          <cell r="A598" t="str">
            <v>2211</v>
          </cell>
        </row>
        <row r="599">
          <cell r="A599" t="str">
            <v>2631</v>
          </cell>
        </row>
        <row r="600">
          <cell r="A600" t="str">
            <v>3001</v>
          </cell>
        </row>
        <row r="601">
          <cell r="A601" t="str">
            <v>3001</v>
          </cell>
        </row>
        <row r="602">
          <cell r="A602" t="str">
            <v>3201</v>
          </cell>
        </row>
        <row r="603">
          <cell r="A603" t="str">
            <v>3201</v>
          </cell>
        </row>
        <row r="604">
          <cell r="A604" t="str">
            <v>4001</v>
          </cell>
        </row>
        <row r="605">
          <cell r="A605" t="str">
            <v>4201</v>
          </cell>
        </row>
        <row r="606">
          <cell r="A606" t="str">
            <v>4401</v>
          </cell>
        </row>
        <row r="607">
          <cell r="A607" t="str">
            <v>4501</v>
          </cell>
        </row>
        <row r="608">
          <cell r="A608" t="str">
            <v>4801</v>
          </cell>
        </row>
        <row r="609">
          <cell r="A609" t="str">
            <v>4901</v>
          </cell>
        </row>
        <row r="610">
          <cell r="A610" t="str">
            <v>4941</v>
          </cell>
        </row>
        <row r="611">
          <cell r="A611" t="str">
            <v>4951</v>
          </cell>
        </row>
        <row r="612">
          <cell r="A612" t="str">
            <v>4961</v>
          </cell>
        </row>
        <row r="613">
          <cell r="A613" t="str">
            <v>4971</v>
          </cell>
        </row>
        <row r="614">
          <cell r="A614" t="str">
            <v>5101</v>
          </cell>
        </row>
        <row r="615">
          <cell r="A615" t="str">
            <v>5101</v>
          </cell>
        </row>
        <row r="616">
          <cell r="A616" t="str">
            <v>5101</v>
          </cell>
        </row>
        <row r="617">
          <cell r="A617" t="str">
            <v>5101</v>
          </cell>
        </row>
        <row r="618">
          <cell r="A618" t="str">
            <v>5101</v>
          </cell>
        </row>
        <row r="619">
          <cell r="A619" t="str">
            <v>5101</v>
          </cell>
        </row>
        <row r="620">
          <cell r="A620" t="str">
            <v>5101</v>
          </cell>
        </row>
        <row r="621">
          <cell r="A621" t="str">
            <v>5101</v>
          </cell>
        </row>
        <row r="622">
          <cell r="A622" t="str">
            <v>5101</v>
          </cell>
        </row>
        <row r="623">
          <cell r="A623" t="str">
            <v>5101</v>
          </cell>
        </row>
        <row r="624">
          <cell r="A624" t="str">
            <v>5101</v>
          </cell>
        </row>
        <row r="625">
          <cell r="A625" t="str">
            <v>5101</v>
          </cell>
        </row>
        <row r="626">
          <cell r="A626" t="str">
            <v>5101</v>
          </cell>
        </row>
        <row r="627">
          <cell r="A627" t="str">
            <v>5101</v>
          </cell>
        </row>
        <row r="628">
          <cell r="A628" t="str">
            <v>5116</v>
          </cell>
        </row>
        <row r="629">
          <cell r="A629" t="str">
            <v>5121</v>
          </cell>
        </row>
        <row r="630">
          <cell r="A630" t="str">
            <v>5121</v>
          </cell>
        </row>
        <row r="631">
          <cell r="A631" t="str">
            <v>5129</v>
          </cell>
        </row>
        <row r="632">
          <cell r="A632" t="str">
            <v>5132</v>
          </cell>
        </row>
        <row r="633">
          <cell r="A633" t="str">
            <v>5139</v>
          </cell>
        </row>
        <row r="634">
          <cell r="A634" t="str">
            <v>5121</v>
          </cell>
        </row>
        <row r="635">
          <cell r="A635" t="str">
            <v>5129</v>
          </cell>
        </row>
        <row r="636">
          <cell r="A636" t="str">
            <v>5132</v>
          </cell>
        </row>
        <row r="637">
          <cell r="A637" t="str">
            <v>5139</v>
          </cell>
        </row>
        <row r="638">
          <cell r="A638" t="str">
            <v>5121</v>
          </cell>
        </row>
        <row r="639">
          <cell r="A639" t="str">
            <v>5121</v>
          </cell>
        </row>
        <row r="640">
          <cell r="A640" t="str">
            <v>5121</v>
          </cell>
        </row>
        <row r="641">
          <cell r="A641" t="str">
            <v>5129</v>
          </cell>
        </row>
        <row r="642">
          <cell r="A642" t="str">
            <v>5132</v>
          </cell>
        </row>
        <row r="643">
          <cell r="A643" t="str">
            <v>5121</v>
          </cell>
        </row>
        <row r="644">
          <cell r="A644" t="str">
            <v>5129</v>
          </cell>
        </row>
        <row r="645">
          <cell r="A645" t="str">
            <v>5132</v>
          </cell>
        </row>
        <row r="646">
          <cell r="A646" t="str">
            <v>5139</v>
          </cell>
        </row>
        <row r="647">
          <cell r="A647" t="str">
            <v>5121</v>
          </cell>
        </row>
        <row r="648">
          <cell r="A648" t="str">
            <v>5129</v>
          </cell>
        </row>
        <row r="649">
          <cell r="A649" t="str">
            <v>5132</v>
          </cell>
        </row>
        <row r="650">
          <cell r="A650" t="str">
            <v>5121</v>
          </cell>
        </row>
        <row r="651">
          <cell r="A651" t="str">
            <v>5121</v>
          </cell>
        </row>
        <row r="652">
          <cell r="A652" t="str">
            <v>5129</v>
          </cell>
        </row>
        <row r="653">
          <cell r="A653" t="str">
            <v>5132</v>
          </cell>
        </row>
        <row r="654">
          <cell r="A654" t="str">
            <v>5121</v>
          </cell>
        </row>
        <row r="655">
          <cell r="A655" t="str">
            <v>5121</v>
          </cell>
        </row>
        <row r="656">
          <cell r="A656" t="str">
            <v>5121</v>
          </cell>
        </row>
        <row r="657">
          <cell r="A657" t="str">
            <v>5129</v>
          </cell>
        </row>
        <row r="658">
          <cell r="A658" t="str">
            <v>5132</v>
          </cell>
        </row>
        <row r="659">
          <cell r="A659" t="str">
            <v>5121</v>
          </cell>
        </row>
        <row r="660">
          <cell r="A660" t="str">
            <v>5141</v>
          </cell>
        </row>
        <row r="661">
          <cell r="A661" t="str">
            <v>5151</v>
          </cell>
        </row>
        <row r="662">
          <cell r="A662" t="str">
            <v>5151</v>
          </cell>
        </row>
        <row r="663">
          <cell r="A663" t="str">
            <v>5151</v>
          </cell>
        </row>
        <row r="664">
          <cell r="A664" t="str">
            <v>5151</v>
          </cell>
        </row>
        <row r="665">
          <cell r="A665" t="str">
            <v>5151</v>
          </cell>
        </row>
        <row r="666">
          <cell r="A666" t="str">
            <v>5151</v>
          </cell>
        </row>
        <row r="667">
          <cell r="A667" t="str">
            <v>5151</v>
          </cell>
        </row>
        <row r="668">
          <cell r="A668" t="str">
            <v>5151</v>
          </cell>
        </row>
        <row r="669">
          <cell r="A669" t="str">
            <v>5151</v>
          </cell>
        </row>
        <row r="670">
          <cell r="A670" t="str">
            <v>5151</v>
          </cell>
        </row>
        <row r="671">
          <cell r="A671" t="str">
            <v>5151</v>
          </cell>
        </row>
        <row r="672">
          <cell r="A672" t="str">
            <v>5151</v>
          </cell>
        </row>
        <row r="673">
          <cell r="A673" t="str">
            <v>5156</v>
          </cell>
        </row>
        <row r="674">
          <cell r="A674" t="str">
            <v>5161</v>
          </cell>
        </row>
        <row r="675">
          <cell r="A675" t="str">
            <v>5161</v>
          </cell>
        </row>
        <row r="676">
          <cell r="A676" t="str">
            <v>5166</v>
          </cell>
        </row>
        <row r="677">
          <cell r="A677" t="str">
            <v>5166</v>
          </cell>
        </row>
        <row r="678">
          <cell r="A678" t="str">
            <v>5166</v>
          </cell>
        </row>
        <row r="679">
          <cell r="A679" t="str">
            <v>5166</v>
          </cell>
        </row>
        <row r="680">
          <cell r="A680" t="str">
            <v>5166</v>
          </cell>
        </row>
        <row r="681">
          <cell r="A681" t="str">
            <v>5166</v>
          </cell>
        </row>
        <row r="682">
          <cell r="A682" t="str">
            <v>5166</v>
          </cell>
        </row>
        <row r="683">
          <cell r="A683" t="str">
            <v>5166</v>
          </cell>
        </row>
        <row r="684">
          <cell r="A684" t="str">
            <v>5176</v>
          </cell>
        </row>
        <row r="685">
          <cell r="A685" t="str">
            <v>5176</v>
          </cell>
        </row>
        <row r="686">
          <cell r="A686" t="str">
            <v>5176</v>
          </cell>
        </row>
        <row r="687">
          <cell r="A687" t="str">
            <v>5176</v>
          </cell>
        </row>
        <row r="688">
          <cell r="A688" t="str">
            <v>5176</v>
          </cell>
        </row>
        <row r="689">
          <cell r="A689" t="str">
            <v>5201</v>
          </cell>
        </row>
        <row r="690">
          <cell r="A690" t="str">
            <v>5201</v>
          </cell>
        </row>
        <row r="691">
          <cell r="A691" t="str">
            <v>5201</v>
          </cell>
        </row>
        <row r="692">
          <cell r="A692" t="str">
            <v>5201</v>
          </cell>
        </row>
        <row r="693">
          <cell r="A693" t="str">
            <v>5211</v>
          </cell>
        </row>
        <row r="694">
          <cell r="A694" t="str">
            <v>5211</v>
          </cell>
        </row>
        <row r="695">
          <cell r="A695" t="str">
            <v>5211</v>
          </cell>
        </row>
        <row r="696">
          <cell r="A696" t="str">
            <v>5211</v>
          </cell>
        </row>
        <row r="697">
          <cell r="A697" t="str">
            <v>5211</v>
          </cell>
        </row>
        <row r="698">
          <cell r="A698" t="str">
            <v>5301</v>
          </cell>
        </row>
        <row r="699">
          <cell r="A699" t="str">
            <v>5301</v>
          </cell>
        </row>
        <row r="700">
          <cell r="A700" t="str">
            <v>5301</v>
          </cell>
        </row>
        <row r="701">
          <cell r="A701" t="str">
            <v>5301</v>
          </cell>
        </row>
        <row r="702">
          <cell r="A702" t="str">
            <v>5301</v>
          </cell>
        </row>
        <row r="703">
          <cell r="A703" t="str">
            <v>5301</v>
          </cell>
        </row>
        <row r="704">
          <cell r="A704" t="str">
            <v>5301</v>
          </cell>
        </row>
        <row r="705">
          <cell r="A705" t="str">
            <v>5301</v>
          </cell>
        </row>
        <row r="706">
          <cell r="A706" t="str">
            <v>5301</v>
          </cell>
        </row>
        <row r="707">
          <cell r="A707" t="str">
            <v>5301</v>
          </cell>
        </row>
        <row r="708">
          <cell r="A708" t="str">
            <v>5301</v>
          </cell>
        </row>
        <row r="709">
          <cell r="A709" t="str">
            <v>5301</v>
          </cell>
        </row>
        <row r="710">
          <cell r="A710" t="str">
            <v>5311</v>
          </cell>
        </row>
        <row r="711">
          <cell r="A711" t="str">
            <v>5311</v>
          </cell>
        </row>
        <row r="712">
          <cell r="A712" t="str">
            <v>5311</v>
          </cell>
        </row>
        <row r="713">
          <cell r="A713" t="str">
            <v>5311</v>
          </cell>
        </row>
        <row r="714">
          <cell r="A714" t="str">
            <v>5311</v>
          </cell>
        </row>
        <row r="715">
          <cell r="A715" t="str">
            <v>5311</v>
          </cell>
        </row>
        <row r="716">
          <cell r="A716" t="str">
            <v>5311</v>
          </cell>
        </row>
        <row r="717">
          <cell r="A717" t="str">
            <v>5311</v>
          </cell>
        </row>
        <row r="718">
          <cell r="A718" t="str">
            <v>5311</v>
          </cell>
        </row>
        <row r="719">
          <cell r="A719" t="str">
            <v>5311</v>
          </cell>
        </row>
        <row r="720">
          <cell r="A720" t="str">
            <v>5311</v>
          </cell>
        </row>
        <row r="721">
          <cell r="A721" t="str">
            <v>5311</v>
          </cell>
        </row>
        <row r="722">
          <cell r="A722" t="str">
            <v>5321</v>
          </cell>
        </row>
        <row r="723">
          <cell r="A723" t="str">
            <v>5321</v>
          </cell>
        </row>
        <row r="724">
          <cell r="A724" t="str">
            <v>5321</v>
          </cell>
        </row>
        <row r="725">
          <cell r="A725" t="str">
            <v>5321</v>
          </cell>
        </row>
        <row r="726">
          <cell r="A726" t="str">
            <v>5321</v>
          </cell>
        </row>
        <row r="727">
          <cell r="A727" t="str">
            <v>5321</v>
          </cell>
        </row>
        <row r="728">
          <cell r="A728" t="str">
            <v>5321</v>
          </cell>
        </row>
        <row r="729">
          <cell r="A729" t="str">
            <v>5321</v>
          </cell>
        </row>
        <row r="730">
          <cell r="A730" t="str">
            <v>5321</v>
          </cell>
        </row>
        <row r="731">
          <cell r="A731" t="str">
            <v>5321</v>
          </cell>
        </row>
        <row r="732">
          <cell r="A732" t="str">
            <v>5321</v>
          </cell>
        </row>
        <row r="733">
          <cell r="A733" t="str">
            <v>5321</v>
          </cell>
        </row>
        <row r="734">
          <cell r="A734" t="str">
            <v>5331</v>
          </cell>
        </row>
        <row r="735">
          <cell r="A735" t="str">
            <v>5331</v>
          </cell>
        </row>
        <row r="736">
          <cell r="A736" t="str">
            <v>5331</v>
          </cell>
        </row>
        <row r="737">
          <cell r="A737" t="str">
            <v>5331</v>
          </cell>
        </row>
        <row r="738">
          <cell r="A738" t="str">
            <v>5331</v>
          </cell>
        </row>
        <row r="739">
          <cell r="A739" t="str">
            <v>5331</v>
          </cell>
        </row>
        <row r="740">
          <cell r="A740" t="str">
            <v>5331</v>
          </cell>
        </row>
        <row r="741">
          <cell r="A741" t="str">
            <v>5331</v>
          </cell>
        </row>
        <row r="742">
          <cell r="A742" t="str">
            <v>5331</v>
          </cell>
        </row>
        <row r="743">
          <cell r="A743" t="str">
            <v>5331</v>
          </cell>
        </row>
        <row r="744">
          <cell r="A744" t="str">
            <v>5331</v>
          </cell>
        </row>
        <row r="745">
          <cell r="A745" t="str">
            <v>5331</v>
          </cell>
        </row>
        <row r="746">
          <cell r="A746" t="str">
            <v>5341</v>
          </cell>
        </row>
        <row r="747">
          <cell r="A747" t="str">
            <v>5341</v>
          </cell>
        </row>
        <row r="748">
          <cell r="A748" t="str">
            <v>5341</v>
          </cell>
        </row>
        <row r="749">
          <cell r="A749" t="str">
            <v>5341</v>
          </cell>
        </row>
        <row r="750">
          <cell r="A750" t="str">
            <v>5401</v>
          </cell>
        </row>
        <row r="751">
          <cell r="A751" t="str">
            <v>5401</v>
          </cell>
        </row>
        <row r="752">
          <cell r="A752" t="str">
            <v>5401</v>
          </cell>
        </row>
        <row r="753">
          <cell r="A753" t="str">
            <v>5406</v>
          </cell>
        </row>
        <row r="754">
          <cell r="A754" t="str">
            <v>5416</v>
          </cell>
        </row>
        <row r="755">
          <cell r="A755" t="str">
            <v>5421</v>
          </cell>
        </row>
        <row r="756">
          <cell r="A756" t="str">
            <v>5426</v>
          </cell>
        </row>
        <row r="757">
          <cell r="A757" t="str">
            <v>5431</v>
          </cell>
        </row>
        <row r="758">
          <cell r="A758" t="str">
            <v>5436</v>
          </cell>
        </row>
        <row r="759">
          <cell r="A759" t="str">
            <v>5441</v>
          </cell>
        </row>
        <row r="760">
          <cell r="A760" t="str">
            <v>5451</v>
          </cell>
        </row>
        <row r="761">
          <cell r="A761" t="str">
            <v>5456</v>
          </cell>
        </row>
        <row r="762">
          <cell r="A762" t="str">
            <v>5461</v>
          </cell>
        </row>
        <row r="763">
          <cell r="A763" t="str">
            <v>5466</v>
          </cell>
        </row>
        <row r="764">
          <cell r="A764" t="str">
            <v>5471</v>
          </cell>
        </row>
        <row r="765">
          <cell r="A765" t="str">
            <v>5476</v>
          </cell>
        </row>
        <row r="766">
          <cell r="A766" t="str">
            <v>5481</v>
          </cell>
        </row>
        <row r="767">
          <cell r="A767" t="str">
            <v>5483</v>
          </cell>
        </row>
        <row r="768">
          <cell r="A768" t="str">
            <v>5486</v>
          </cell>
        </row>
        <row r="769">
          <cell r="A769" t="str">
            <v>5491</v>
          </cell>
        </row>
        <row r="770">
          <cell r="A770" t="str">
            <v>5496</v>
          </cell>
        </row>
        <row r="771">
          <cell r="A771" t="str">
            <v>5496</v>
          </cell>
        </row>
        <row r="772">
          <cell r="A772" t="str">
            <v>5496</v>
          </cell>
        </row>
        <row r="773">
          <cell r="A773" t="str">
            <v>5496</v>
          </cell>
        </row>
        <row r="774">
          <cell r="A774" t="str">
            <v>5496</v>
          </cell>
        </row>
        <row r="775">
          <cell r="A775" t="str">
            <v>5496</v>
          </cell>
        </row>
        <row r="776">
          <cell r="A776" t="str">
            <v>5496</v>
          </cell>
        </row>
        <row r="777">
          <cell r="A777" t="str">
            <v>5496</v>
          </cell>
        </row>
        <row r="778">
          <cell r="A778" t="str">
            <v>5496</v>
          </cell>
        </row>
        <row r="779">
          <cell r="A779" t="str">
            <v>5496</v>
          </cell>
        </row>
        <row r="780">
          <cell r="A780" t="str">
            <v>5496</v>
          </cell>
        </row>
        <row r="781">
          <cell r="A781" t="str">
            <v>5496</v>
          </cell>
        </row>
        <row r="782">
          <cell r="A782" t="str">
            <v>5496</v>
          </cell>
        </row>
        <row r="783">
          <cell r="A783" t="str">
            <v>5501</v>
          </cell>
        </row>
        <row r="784">
          <cell r="A784" t="str">
            <v>5511</v>
          </cell>
        </row>
        <row r="785">
          <cell r="A785" t="str">
            <v>5521</v>
          </cell>
        </row>
        <row r="786">
          <cell r="A786" t="str">
            <v>5526</v>
          </cell>
        </row>
        <row r="787">
          <cell r="A787" t="str">
            <v>5531</v>
          </cell>
        </row>
        <row r="788">
          <cell r="A788" t="str">
            <v>5536</v>
          </cell>
        </row>
        <row r="789">
          <cell r="A789" t="str">
            <v>5541</v>
          </cell>
        </row>
        <row r="790">
          <cell r="A790" t="str">
            <v>5546</v>
          </cell>
        </row>
        <row r="791">
          <cell r="A791" t="str">
            <v>5551</v>
          </cell>
        </row>
        <row r="792">
          <cell r="A792" t="str">
            <v>5556</v>
          </cell>
        </row>
        <row r="793">
          <cell r="A793" t="str">
            <v>5566</v>
          </cell>
        </row>
        <row r="794">
          <cell r="A794" t="str">
            <v>5571</v>
          </cell>
        </row>
        <row r="795">
          <cell r="A795" t="str">
            <v>5576</v>
          </cell>
        </row>
        <row r="796">
          <cell r="A796" t="str">
            <v>5596</v>
          </cell>
        </row>
        <row r="797">
          <cell r="A797" t="str">
            <v>5596</v>
          </cell>
        </row>
        <row r="798">
          <cell r="A798" t="str">
            <v>5596</v>
          </cell>
        </row>
        <row r="799">
          <cell r="A799" t="str">
            <v>5596</v>
          </cell>
        </row>
        <row r="800">
          <cell r="A800" t="str">
            <v>5596</v>
          </cell>
        </row>
        <row r="801">
          <cell r="A801" t="str">
            <v>5596</v>
          </cell>
        </row>
        <row r="802">
          <cell r="A802" t="str">
            <v>5596</v>
          </cell>
        </row>
        <row r="803">
          <cell r="A803" t="str">
            <v>5596</v>
          </cell>
        </row>
        <row r="804">
          <cell r="A804" t="str">
            <v>5596</v>
          </cell>
        </row>
        <row r="805">
          <cell r="A805" t="str">
            <v>5596</v>
          </cell>
        </row>
        <row r="806">
          <cell r="A806" t="str">
            <v>5596</v>
          </cell>
        </row>
        <row r="807">
          <cell r="A807" t="str">
            <v>5596</v>
          </cell>
        </row>
        <row r="808">
          <cell r="A808" t="str">
            <v>5596</v>
          </cell>
        </row>
        <row r="809">
          <cell r="A809" t="str">
            <v>5601</v>
          </cell>
        </row>
        <row r="810">
          <cell r="A810" t="str">
            <v>5631</v>
          </cell>
        </row>
        <row r="811">
          <cell r="A811" t="str">
            <v>5661</v>
          </cell>
        </row>
        <row r="812">
          <cell r="A812" t="str">
            <v>5661</v>
          </cell>
        </row>
        <row r="813">
          <cell r="A813" t="str">
            <v>5661</v>
          </cell>
        </row>
        <row r="814">
          <cell r="A814" t="str">
            <v>5671</v>
          </cell>
        </row>
        <row r="815">
          <cell r="A815" t="str">
            <v>5671</v>
          </cell>
        </row>
        <row r="816">
          <cell r="A816" t="str">
            <v>5701</v>
          </cell>
        </row>
        <row r="817">
          <cell r="A817" t="str">
            <v>5706</v>
          </cell>
        </row>
        <row r="818">
          <cell r="A818" t="str">
            <v>5711</v>
          </cell>
        </row>
        <row r="819">
          <cell r="A819" t="str">
            <v>5721</v>
          </cell>
        </row>
        <row r="820">
          <cell r="A820" t="str">
            <v>5726</v>
          </cell>
        </row>
        <row r="821">
          <cell r="A821" t="str">
            <v>5731</v>
          </cell>
        </row>
        <row r="822">
          <cell r="A822" t="str">
            <v>5736</v>
          </cell>
        </row>
        <row r="823">
          <cell r="A823" t="str">
            <v>5741</v>
          </cell>
        </row>
        <row r="824">
          <cell r="A824" t="str">
            <v>5756</v>
          </cell>
        </row>
        <row r="825">
          <cell r="A825" t="str">
            <v>5791</v>
          </cell>
        </row>
        <row r="826">
          <cell r="A826" t="str">
            <v>5801</v>
          </cell>
        </row>
        <row r="827">
          <cell r="A827" t="str">
            <v>5861</v>
          </cell>
        </row>
        <row r="828">
          <cell r="A828" t="str">
            <v>5924</v>
          </cell>
        </row>
        <row r="829">
          <cell r="A829" t="str">
            <v>1001</v>
          </cell>
        </row>
        <row r="830">
          <cell r="A830" t="str">
            <v>1005</v>
          </cell>
        </row>
        <row r="831">
          <cell r="A831" t="str">
            <v>1021</v>
          </cell>
        </row>
        <row r="832">
          <cell r="A832" t="str">
            <v>1032</v>
          </cell>
        </row>
        <row r="833">
          <cell r="A833" t="str">
            <v>1041</v>
          </cell>
        </row>
        <row r="834">
          <cell r="A834" t="str">
            <v>1101</v>
          </cell>
        </row>
        <row r="835">
          <cell r="A835" t="str">
            <v>1121</v>
          </cell>
        </row>
        <row r="836">
          <cell r="A836" t="str">
            <v>1126</v>
          </cell>
        </row>
        <row r="837">
          <cell r="A837" t="str">
            <v>1151</v>
          </cell>
        </row>
        <row r="838">
          <cell r="A838" t="str">
            <v>1152</v>
          </cell>
        </row>
        <row r="839">
          <cell r="A839" t="str">
            <v>1301</v>
          </cell>
        </row>
        <row r="840">
          <cell r="A840" t="str">
            <v>1302</v>
          </cell>
        </row>
        <row r="841">
          <cell r="A841" t="str">
            <v>1306</v>
          </cell>
        </row>
        <row r="842">
          <cell r="A842" t="str">
            <v>1310</v>
          </cell>
        </row>
        <row r="843">
          <cell r="A843" t="str">
            <v>1302</v>
          </cell>
        </row>
        <row r="844">
          <cell r="A844" t="str">
            <v>1306</v>
          </cell>
        </row>
        <row r="845">
          <cell r="A845" t="str">
            <v>1302</v>
          </cell>
        </row>
        <row r="846">
          <cell r="A846" t="str">
            <v>1601</v>
          </cell>
        </row>
        <row r="847">
          <cell r="A847" t="str">
            <v>1602</v>
          </cell>
        </row>
        <row r="848">
          <cell r="A848" t="str">
            <v>1621</v>
          </cell>
        </row>
        <row r="849">
          <cell r="A849" t="str">
            <v>1622</v>
          </cell>
        </row>
        <row r="850">
          <cell r="A850" t="str">
            <v>1642</v>
          </cell>
        </row>
        <row r="851">
          <cell r="A851" t="str">
            <v>1632</v>
          </cell>
        </row>
        <row r="852">
          <cell r="A852" t="str">
            <v>1701</v>
          </cell>
        </row>
        <row r="853">
          <cell r="A853" t="str">
            <v>1721</v>
          </cell>
        </row>
        <row r="854">
          <cell r="A854" t="str">
            <v>1722</v>
          </cell>
        </row>
        <row r="855">
          <cell r="A855" t="str">
            <v>2111</v>
          </cell>
        </row>
        <row r="856">
          <cell r="A856" t="str">
            <v>2121</v>
          </cell>
        </row>
        <row r="857">
          <cell r="A857" t="str">
            <v>2111</v>
          </cell>
        </row>
        <row r="858">
          <cell r="A858" t="str">
            <v>2121</v>
          </cell>
        </row>
        <row r="859">
          <cell r="A859" t="str">
            <v>2111</v>
          </cell>
        </row>
        <row r="860">
          <cell r="A860" t="str">
            <v>2121</v>
          </cell>
        </row>
        <row r="861">
          <cell r="A861" t="str">
            <v>2111</v>
          </cell>
        </row>
        <row r="862">
          <cell r="A862" t="str">
            <v>2121</v>
          </cell>
        </row>
        <row r="863">
          <cell r="A863" t="str">
            <v>2211</v>
          </cell>
        </row>
        <row r="864">
          <cell r="A864" t="str">
            <v>2211</v>
          </cell>
        </row>
        <row r="865">
          <cell r="A865" t="str">
            <v>2211</v>
          </cell>
        </row>
        <row r="866">
          <cell r="A866" t="str">
            <v>2281</v>
          </cell>
        </row>
        <row r="867">
          <cell r="A867" t="str">
            <v>2631</v>
          </cell>
        </row>
        <row r="868">
          <cell r="A868" t="str">
            <v>2901</v>
          </cell>
        </row>
        <row r="869">
          <cell r="A869" t="str">
            <v>3001</v>
          </cell>
        </row>
        <row r="870">
          <cell r="A870" t="str">
            <v>3001</v>
          </cell>
        </row>
        <row r="871">
          <cell r="A871" t="str">
            <v>3201</v>
          </cell>
        </row>
        <row r="872">
          <cell r="A872" t="str">
            <v>3201</v>
          </cell>
        </row>
        <row r="873">
          <cell r="A873" t="str">
            <v>4001</v>
          </cell>
        </row>
        <row r="874">
          <cell r="A874" t="str">
            <v>4201</v>
          </cell>
        </row>
        <row r="875">
          <cell r="A875" t="str">
            <v>4401</v>
          </cell>
        </row>
        <row r="876">
          <cell r="A876" t="str">
            <v>4501</v>
          </cell>
        </row>
        <row r="877">
          <cell r="A877" t="str">
            <v>4801</v>
          </cell>
        </row>
        <row r="878">
          <cell r="A878" t="str">
            <v>4901</v>
          </cell>
        </row>
        <row r="879">
          <cell r="A879" t="str">
            <v>4941</v>
          </cell>
        </row>
        <row r="880">
          <cell r="A880" t="str">
            <v>4951</v>
          </cell>
        </row>
        <row r="881">
          <cell r="A881" t="str">
            <v>4961</v>
          </cell>
        </row>
        <row r="882">
          <cell r="A882" t="str">
            <v>4971</v>
          </cell>
        </row>
        <row r="883">
          <cell r="A883" t="str">
            <v>5101</v>
          </cell>
        </row>
        <row r="884">
          <cell r="A884" t="str">
            <v>5101</v>
          </cell>
        </row>
        <row r="885">
          <cell r="A885" t="str">
            <v>5101</v>
          </cell>
        </row>
        <row r="886">
          <cell r="A886" t="str">
            <v>5101</v>
          </cell>
        </row>
        <row r="887">
          <cell r="A887" t="str">
            <v>5101</v>
          </cell>
        </row>
        <row r="888">
          <cell r="A888" t="str">
            <v>5101</v>
          </cell>
        </row>
        <row r="889">
          <cell r="A889" t="str">
            <v>5101</v>
          </cell>
        </row>
        <row r="890">
          <cell r="A890" t="str">
            <v>5101</v>
          </cell>
        </row>
        <row r="891">
          <cell r="A891" t="str">
            <v>5101</v>
          </cell>
        </row>
        <row r="892">
          <cell r="A892" t="str">
            <v>5101</v>
          </cell>
        </row>
        <row r="893">
          <cell r="A893" t="str">
            <v>5101</v>
          </cell>
        </row>
        <row r="894">
          <cell r="A894" t="str">
            <v>5101</v>
          </cell>
        </row>
        <row r="895">
          <cell r="A895" t="str">
            <v>5101</v>
          </cell>
        </row>
        <row r="896">
          <cell r="A896" t="str">
            <v>5101</v>
          </cell>
        </row>
        <row r="897">
          <cell r="A897" t="str">
            <v>5101</v>
          </cell>
        </row>
        <row r="898">
          <cell r="A898" t="str">
            <v>5101</v>
          </cell>
        </row>
        <row r="899">
          <cell r="A899" t="str">
            <v>5101</v>
          </cell>
        </row>
        <row r="900">
          <cell r="A900" t="str">
            <v>5101</v>
          </cell>
        </row>
        <row r="901">
          <cell r="A901" t="str">
            <v>5101</v>
          </cell>
        </row>
        <row r="902">
          <cell r="A902" t="str">
            <v>5101</v>
          </cell>
        </row>
        <row r="903">
          <cell r="A903" t="str">
            <v>5101</v>
          </cell>
        </row>
        <row r="904">
          <cell r="A904" t="str">
            <v>5101</v>
          </cell>
        </row>
        <row r="905">
          <cell r="A905" t="str">
            <v>5116</v>
          </cell>
        </row>
        <row r="906">
          <cell r="A906" t="str">
            <v>5116</v>
          </cell>
        </row>
        <row r="907">
          <cell r="A907" t="str">
            <v>5116</v>
          </cell>
        </row>
        <row r="908">
          <cell r="A908" t="str">
            <v>5116</v>
          </cell>
        </row>
        <row r="909">
          <cell r="A909" t="str">
            <v>5121</v>
          </cell>
        </row>
        <row r="910">
          <cell r="A910" t="str">
            <v>5121</v>
          </cell>
        </row>
        <row r="911">
          <cell r="A911" t="str">
            <v>5129</v>
          </cell>
        </row>
        <row r="912">
          <cell r="A912" t="str">
            <v>5132</v>
          </cell>
        </row>
        <row r="913">
          <cell r="A913" t="str">
            <v>5139</v>
          </cell>
        </row>
        <row r="914">
          <cell r="A914" t="str">
            <v>5129</v>
          </cell>
        </row>
        <row r="915">
          <cell r="A915" t="str">
            <v>5132</v>
          </cell>
        </row>
        <row r="916">
          <cell r="A916" t="str">
            <v>5139</v>
          </cell>
        </row>
        <row r="917">
          <cell r="A917" t="str">
            <v>5139</v>
          </cell>
        </row>
        <row r="918">
          <cell r="A918" t="str">
            <v>5121</v>
          </cell>
        </row>
        <row r="919">
          <cell r="A919" t="str">
            <v>5129</v>
          </cell>
        </row>
        <row r="920">
          <cell r="A920" t="str">
            <v>5132</v>
          </cell>
        </row>
        <row r="921">
          <cell r="A921" t="str">
            <v>5139</v>
          </cell>
        </row>
        <row r="922">
          <cell r="A922" t="str">
            <v>5121</v>
          </cell>
        </row>
        <row r="923">
          <cell r="A923" t="str">
            <v>5121</v>
          </cell>
        </row>
        <row r="924">
          <cell r="A924" t="str">
            <v>5129</v>
          </cell>
        </row>
        <row r="925">
          <cell r="A925" t="str">
            <v>5132</v>
          </cell>
        </row>
        <row r="926">
          <cell r="A926" t="str">
            <v>5129</v>
          </cell>
        </row>
        <row r="927">
          <cell r="A927" t="str">
            <v>5132</v>
          </cell>
        </row>
        <row r="928">
          <cell r="A928" t="str">
            <v>5129</v>
          </cell>
        </row>
        <row r="929">
          <cell r="A929" t="str">
            <v>5132</v>
          </cell>
        </row>
        <row r="930">
          <cell r="A930" t="str">
            <v>5129</v>
          </cell>
        </row>
        <row r="931">
          <cell r="A931" t="str">
            <v>5132</v>
          </cell>
        </row>
        <row r="932">
          <cell r="A932" t="str">
            <v>5121</v>
          </cell>
        </row>
        <row r="933">
          <cell r="A933" t="str">
            <v>5129</v>
          </cell>
        </row>
        <row r="934">
          <cell r="A934" t="str">
            <v>5132</v>
          </cell>
        </row>
        <row r="935">
          <cell r="A935" t="str">
            <v>5139</v>
          </cell>
        </row>
        <row r="936">
          <cell r="A936" t="str">
            <v>5129</v>
          </cell>
        </row>
        <row r="937">
          <cell r="A937" t="str">
            <v>5132</v>
          </cell>
        </row>
        <row r="938">
          <cell r="A938" t="str">
            <v>5139</v>
          </cell>
        </row>
        <row r="939">
          <cell r="A939" t="str">
            <v>5129</v>
          </cell>
        </row>
        <row r="940">
          <cell r="A940" t="str">
            <v>5132</v>
          </cell>
        </row>
        <row r="941">
          <cell r="A941" t="str">
            <v>5121</v>
          </cell>
        </row>
        <row r="942">
          <cell r="A942" t="str">
            <v>5129</v>
          </cell>
        </row>
        <row r="943">
          <cell r="A943" t="str">
            <v>5132</v>
          </cell>
        </row>
        <row r="944">
          <cell r="A944" t="str">
            <v>5139</v>
          </cell>
        </row>
        <row r="945">
          <cell r="A945" t="str">
            <v>5121</v>
          </cell>
        </row>
        <row r="946">
          <cell r="A946" t="str">
            <v>5129</v>
          </cell>
        </row>
        <row r="947">
          <cell r="A947" t="str">
            <v>5132</v>
          </cell>
        </row>
        <row r="948">
          <cell r="A948" t="str">
            <v>5121</v>
          </cell>
        </row>
        <row r="949">
          <cell r="A949" t="str">
            <v>5121</v>
          </cell>
        </row>
        <row r="950">
          <cell r="A950" t="str">
            <v>5129</v>
          </cell>
        </row>
        <row r="951">
          <cell r="A951" t="str">
            <v>5132</v>
          </cell>
        </row>
        <row r="952">
          <cell r="A952" t="str">
            <v>5121</v>
          </cell>
        </row>
        <row r="953">
          <cell r="A953" t="str">
            <v>5129</v>
          </cell>
        </row>
        <row r="954">
          <cell r="A954" t="str">
            <v>5132</v>
          </cell>
        </row>
        <row r="955">
          <cell r="A955" t="str">
            <v>5139</v>
          </cell>
        </row>
        <row r="956">
          <cell r="A956" t="str">
            <v>5121</v>
          </cell>
        </row>
        <row r="957">
          <cell r="A957" t="str">
            <v>5129</v>
          </cell>
        </row>
        <row r="958">
          <cell r="A958" t="str">
            <v>5132</v>
          </cell>
        </row>
        <row r="959">
          <cell r="A959" t="str">
            <v>5121</v>
          </cell>
        </row>
        <row r="960">
          <cell r="A960" t="str">
            <v>5129</v>
          </cell>
        </row>
        <row r="961">
          <cell r="A961" t="str">
            <v>5132</v>
          </cell>
        </row>
        <row r="962">
          <cell r="A962" t="str">
            <v>5121</v>
          </cell>
        </row>
        <row r="963">
          <cell r="A963" t="str">
            <v>5141</v>
          </cell>
        </row>
        <row r="964">
          <cell r="A964" t="str">
            <v>5151</v>
          </cell>
        </row>
        <row r="965">
          <cell r="A965" t="str">
            <v>5151</v>
          </cell>
        </row>
        <row r="966">
          <cell r="A966" t="str">
            <v>5151</v>
          </cell>
        </row>
        <row r="967">
          <cell r="A967" t="str">
            <v>5151</v>
          </cell>
        </row>
        <row r="968">
          <cell r="A968" t="str">
            <v>5151</v>
          </cell>
        </row>
        <row r="969">
          <cell r="A969" t="str">
            <v>5151</v>
          </cell>
        </row>
        <row r="970">
          <cell r="A970" t="str">
            <v>5151</v>
          </cell>
        </row>
        <row r="971">
          <cell r="A971" t="str">
            <v>5151</v>
          </cell>
        </row>
        <row r="972">
          <cell r="A972" t="str">
            <v>5151</v>
          </cell>
        </row>
        <row r="973">
          <cell r="A973" t="str">
            <v>5151</v>
          </cell>
        </row>
        <row r="974">
          <cell r="A974" t="str">
            <v>5151</v>
          </cell>
        </row>
        <row r="975">
          <cell r="A975" t="str">
            <v>5151</v>
          </cell>
        </row>
        <row r="976">
          <cell r="A976" t="str">
            <v>5156</v>
          </cell>
        </row>
        <row r="977">
          <cell r="A977" t="str">
            <v>5161</v>
          </cell>
        </row>
        <row r="978">
          <cell r="A978" t="str">
            <v>5161</v>
          </cell>
        </row>
        <row r="979">
          <cell r="A979" t="str">
            <v>5161</v>
          </cell>
        </row>
        <row r="980">
          <cell r="A980" t="str">
            <v>5166</v>
          </cell>
        </row>
        <row r="981">
          <cell r="A981" t="str">
            <v>5166</v>
          </cell>
        </row>
        <row r="982">
          <cell r="A982" t="str">
            <v>5166</v>
          </cell>
        </row>
        <row r="983">
          <cell r="A983" t="str">
            <v>5166</v>
          </cell>
        </row>
        <row r="984">
          <cell r="A984" t="str">
            <v>5166</v>
          </cell>
        </row>
        <row r="985">
          <cell r="A985" t="str">
            <v>5166</v>
          </cell>
        </row>
        <row r="986">
          <cell r="A986" t="str">
            <v>5166</v>
          </cell>
        </row>
        <row r="987">
          <cell r="A987" t="str">
            <v>5166</v>
          </cell>
        </row>
        <row r="988">
          <cell r="A988" t="str">
            <v>5166</v>
          </cell>
        </row>
        <row r="989">
          <cell r="A989" t="str">
            <v>5166</v>
          </cell>
        </row>
        <row r="990">
          <cell r="A990" t="str">
            <v>5166</v>
          </cell>
        </row>
        <row r="991">
          <cell r="A991" t="str">
            <v>5166</v>
          </cell>
        </row>
        <row r="992">
          <cell r="A992" t="str">
            <v>5166</v>
          </cell>
        </row>
        <row r="993">
          <cell r="A993" t="str">
            <v>5166</v>
          </cell>
        </row>
        <row r="994">
          <cell r="A994" t="str">
            <v>5166</v>
          </cell>
        </row>
        <row r="995">
          <cell r="A995" t="str">
            <v>5166</v>
          </cell>
        </row>
        <row r="996">
          <cell r="A996" t="str">
            <v>5166</v>
          </cell>
        </row>
        <row r="997">
          <cell r="A997" t="str">
            <v>5176</v>
          </cell>
        </row>
        <row r="998">
          <cell r="A998" t="str">
            <v>5176</v>
          </cell>
        </row>
        <row r="999">
          <cell r="A999" t="str">
            <v>5181</v>
          </cell>
        </row>
        <row r="1000">
          <cell r="A1000" t="str">
            <v>5176</v>
          </cell>
        </row>
        <row r="1001">
          <cell r="A1001" t="str">
            <v>5176</v>
          </cell>
        </row>
        <row r="1002">
          <cell r="A1002" t="str">
            <v>5176</v>
          </cell>
        </row>
        <row r="1003">
          <cell r="A1003" t="str">
            <v>5176</v>
          </cell>
        </row>
        <row r="1004">
          <cell r="A1004" t="str">
            <v>5201</v>
          </cell>
        </row>
        <row r="1005">
          <cell r="A1005" t="str">
            <v>5201</v>
          </cell>
        </row>
        <row r="1006">
          <cell r="A1006" t="str">
            <v>5201</v>
          </cell>
        </row>
        <row r="1007">
          <cell r="A1007" t="str">
            <v>5201</v>
          </cell>
        </row>
        <row r="1008">
          <cell r="A1008" t="str">
            <v>5201</v>
          </cell>
        </row>
        <row r="1009">
          <cell r="A1009" t="str">
            <v>5211</v>
          </cell>
        </row>
        <row r="1010">
          <cell r="A1010" t="str">
            <v>5211</v>
          </cell>
        </row>
        <row r="1011">
          <cell r="A1011" t="str">
            <v>5211</v>
          </cell>
        </row>
        <row r="1012">
          <cell r="A1012" t="str">
            <v>5211</v>
          </cell>
        </row>
        <row r="1013">
          <cell r="A1013" t="str">
            <v>5211</v>
          </cell>
        </row>
        <row r="1014">
          <cell r="A1014" t="str">
            <v>5301</v>
          </cell>
        </row>
        <row r="1015">
          <cell r="A1015" t="str">
            <v>5301</v>
          </cell>
        </row>
        <row r="1016">
          <cell r="A1016" t="str">
            <v>5301</v>
          </cell>
        </row>
        <row r="1017">
          <cell r="A1017" t="str">
            <v>5301</v>
          </cell>
        </row>
        <row r="1018">
          <cell r="A1018" t="str">
            <v>5301</v>
          </cell>
        </row>
        <row r="1019">
          <cell r="A1019" t="str">
            <v>5301</v>
          </cell>
        </row>
        <row r="1020">
          <cell r="A1020" t="str">
            <v>5301</v>
          </cell>
        </row>
        <row r="1021">
          <cell r="A1021" t="str">
            <v>5301</v>
          </cell>
        </row>
        <row r="1022">
          <cell r="A1022" t="str">
            <v>5301</v>
          </cell>
        </row>
        <row r="1023">
          <cell r="A1023" t="str">
            <v>5301</v>
          </cell>
        </row>
        <row r="1024">
          <cell r="A1024" t="str">
            <v>5301</v>
          </cell>
        </row>
        <row r="1025">
          <cell r="A1025" t="str">
            <v>5301</v>
          </cell>
        </row>
        <row r="1026">
          <cell r="A1026" t="str">
            <v>5301</v>
          </cell>
        </row>
        <row r="1027">
          <cell r="A1027" t="str">
            <v>5301</v>
          </cell>
        </row>
        <row r="1028">
          <cell r="A1028" t="str">
            <v>5301</v>
          </cell>
        </row>
        <row r="1029">
          <cell r="A1029" t="str">
            <v>5301</v>
          </cell>
        </row>
        <row r="1030">
          <cell r="A1030" t="str">
            <v>5301</v>
          </cell>
        </row>
        <row r="1031">
          <cell r="A1031" t="str">
            <v>5301</v>
          </cell>
        </row>
        <row r="1032">
          <cell r="A1032" t="str">
            <v>5311</v>
          </cell>
        </row>
        <row r="1033">
          <cell r="A1033" t="str">
            <v>5311</v>
          </cell>
        </row>
        <row r="1034">
          <cell r="A1034" t="str">
            <v>5311</v>
          </cell>
        </row>
        <row r="1035">
          <cell r="A1035" t="str">
            <v>5311</v>
          </cell>
        </row>
        <row r="1036">
          <cell r="A1036" t="str">
            <v>5311</v>
          </cell>
        </row>
        <row r="1037">
          <cell r="A1037" t="str">
            <v>5311</v>
          </cell>
        </row>
        <row r="1038">
          <cell r="A1038" t="str">
            <v>5311</v>
          </cell>
        </row>
        <row r="1039">
          <cell r="A1039" t="str">
            <v>5311</v>
          </cell>
        </row>
        <row r="1040">
          <cell r="A1040" t="str">
            <v>5311</v>
          </cell>
        </row>
        <row r="1041">
          <cell r="A1041" t="str">
            <v>5311</v>
          </cell>
        </row>
        <row r="1042">
          <cell r="A1042" t="str">
            <v>5311</v>
          </cell>
        </row>
        <row r="1043">
          <cell r="A1043" t="str">
            <v>5311</v>
          </cell>
        </row>
        <row r="1044">
          <cell r="A1044" t="str">
            <v>5311</v>
          </cell>
        </row>
        <row r="1045">
          <cell r="A1045" t="str">
            <v>5311</v>
          </cell>
        </row>
        <row r="1046">
          <cell r="A1046" t="str">
            <v>5311</v>
          </cell>
        </row>
        <row r="1047">
          <cell r="A1047" t="str">
            <v>5311</v>
          </cell>
        </row>
        <row r="1048">
          <cell r="A1048" t="str">
            <v>5311</v>
          </cell>
        </row>
        <row r="1049">
          <cell r="A1049" t="str">
            <v>5321</v>
          </cell>
        </row>
        <row r="1050">
          <cell r="A1050" t="str">
            <v>5321</v>
          </cell>
        </row>
        <row r="1051">
          <cell r="A1051" t="str">
            <v>5321</v>
          </cell>
        </row>
        <row r="1052">
          <cell r="A1052" t="str">
            <v>5321</v>
          </cell>
        </row>
        <row r="1053">
          <cell r="A1053" t="str">
            <v>5321</v>
          </cell>
        </row>
        <row r="1054">
          <cell r="A1054" t="str">
            <v>5321</v>
          </cell>
        </row>
        <row r="1055">
          <cell r="A1055" t="str">
            <v>5321</v>
          </cell>
        </row>
        <row r="1056">
          <cell r="A1056" t="str">
            <v>5321</v>
          </cell>
        </row>
        <row r="1057">
          <cell r="A1057" t="str">
            <v>5321</v>
          </cell>
        </row>
        <row r="1058">
          <cell r="A1058" t="str">
            <v>5321</v>
          </cell>
        </row>
        <row r="1059">
          <cell r="A1059" t="str">
            <v>5321</v>
          </cell>
        </row>
        <row r="1060">
          <cell r="A1060" t="str">
            <v>5321</v>
          </cell>
        </row>
        <row r="1061">
          <cell r="A1061" t="str">
            <v>5321</v>
          </cell>
        </row>
        <row r="1062">
          <cell r="A1062" t="str">
            <v>5321</v>
          </cell>
        </row>
        <row r="1063">
          <cell r="A1063" t="str">
            <v>5321</v>
          </cell>
        </row>
        <row r="1064">
          <cell r="A1064" t="str">
            <v>5331</v>
          </cell>
        </row>
        <row r="1065">
          <cell r="A1065" t="str">
            <v>5331</v>
          </cell>
        </row>
        <row r="1066">
          <cell r="A1066" t="str">
            <v>5331</v>
          </cell>
        </row>
        <row r="1067">
          <cell r="A1067" t="str">
            <v>5331</v>
          </cell>
        </row>
        <row r="1068">
          <cell r="A1068" t="str">
            <v>5331</v>
          </cell>
        </row>
        <row r="1069">
          <cell r="A1069" t="str">
            <v>5331</v>
          </cell>
        </row>
        <row r="1070">
          <cell r="A1070" t="str">
            <v>5331</v>
          </cell>
        </row>
        <row r="1071">
          <cell r="A1071" t="str">
            <v>5331</v>
          </cell>
        </row>
        <row r="1072">
          <cell r="A1072" t="str">
            <v>5331</v>
          </cell>
        </row>
        <row r="1073">
          <cell r="A1073" t="str">
            <v>5331</v>
          </cell>
        </row>
        <row r="1074">
          <cell r="A1074" t="str">
            <v>5331</v>
          </cell>
        </row>
        <row r="1075">
          <cell r="A1075" t="str">
            <v>5331</v>
          </cell>
        </row>
        <row r="1076">
          <cell r="A1076" t="str">
            <v>5331</v>
          </cell>
        </row>
        <row r="1077">
          <cell r="A1077" t="str">
            <v>5331</v>
          </cell>
        </row>
        <row r="1078">
          <cell r="A1078" t="str">
            <v>5331</v>
          </cell>
        </row>
        <row r="1079">
          <cell r="A1079" t="str">
            <v>5341</v>
          </cell>
        </row>
        <row r="1080">
          <cell r="A1080" t="str">
            <v>5341</v>
          </cell>
        </row>
        <row r="1081">
          <cell r="A1081" t="str">
            <v>5341</v>
          </cell>
        </row>
        <row r="1082">
          <cell r="A1082" t="str">
            <v>5341</v>
          </cell>
        </row>
        <row r="1083">
          <cell r="A1083" t="str">
            <v>5341</v>
          </cell>
        </row>
        <row r="1084">
          <cell r="A1084" t="str">
            <v>5391</v>
          </cell>
        </row>
        <row r="1085">
          <cell r="A1085" t="str">
            <v>5391</v>
          </cell>
        </row>
        <row r="1086">
          <cell r="A1086" t="str">
            <v>5391</v>
          </cell>
        </row>
        <row r="1087">
          <cell r="A1087" t="str">
            <v>5401</v>
          </cell>
        </row>
        <row r="1088">
          <cell r="A1088" t="str">
            <v>5401</v>
          </cell>
        </row>
        <row r="1089">
          <cell r="A1089" t="str">
            <v>5401</v>
          </cell>
        </row>
        <row r="1090">
          <cell r="A1090" t="str">
            <v>5406</v>
          </cell>
        </row>
        <row r="1091">
          <cell r="A1091" t="str">
            <v>5406</v>
          </cell>
        </row>
        <row r="1092">
          <cell r="A1092" t="str">
            <v>5416</v>
          </cell>
        </row>
        <row r="1093">
          <cell r="A1093" t="str">
            <v>5421</v>
          </cell>
        </row>
        <row r="1094">
          <cell r="A1094" t="str">
            <v>5426</v>
          </cell>
        </row>
        <row r="1095">
          <cell r="A1095" t="str">
            <v>5431</v>
          </cell>
        </row>
        <row r="1096">
          <cell r="A1096" t="str">
            <v>5431</v>
          </cell>
        </row>
        <row r="1097">
          <cell r="A1097" t="str">
            <v>5436</v>
          </cell>
        </row>
        <row r="1098">
          <cell r="A1098" t="str">
            <v>5441</v>
          </cell>
        </row>
        <row r="1099">
          <cell r="A1099" t="str">
            <v>5451</v>
          </cell>
        </row>
        <row r="1100">
          <cell r="A1100" t="str">
            <v>5456</v>
          </cell>
        </row>
        <row r="1101">
          <cell r="A1101" t="str">
            <v>5461</v>
          </cell>
        </row>
        <row r="1102">
          <cell r="A1102" t="str">
            <v>5466</v>
          </cell>
        </row>
        <row r="1103">
          <cell r="A1103" t="str">
            <v>5466</v>
          </cell>
        </row>
        <row r="1104">
          <cell r="A1104" t="str">
            <v>5471</v>
          </cell>
        </row>
        <row r="1105">
          <cell r="A1105" t="str">
            <v>5476</v>
          </cell>
        </row>
        <row r="1106">
          <cell r="A1106" t="str">
            <v>5481</v>
          </cell>
        </row>
        <row r="1107">
          <cell r="A1107" t="str">
            <v>5483</v>
          </cell>
        </row>
        <row r="1108">
          <cell r="A1108" t="str">
            <v>5486</v>
          </cell>
        </row>
        <row r="1109">
          <cell r="A1109" t="str">
            <v>5491</v>
          </cell>
        </row>
        <row r="1110">
          <cell r="A1110" t="str">
            <v>5496</v>
          </cell>
        </row>
        <row r="1111">
          <cell r="A1111" t="str">
            <v>5496</v>
          </cell>
        </row>
        <row r="1112">
          <cell r="A1112" t="str">
            <v>5496</v>
          </cell>
        </row>
        <row r="1113">
          <cell r="A1113" t="str">
            <v>5496</v>
          </cell>
        </row>
        <row r="1114">
          <cell r="A1114" t="str">
            <v>5496</v>
          </cell>
        </row>
        <row r="1115">
          <cell r="A1115" t="str">
            <v>5496</v>
          </cell>
        </row>
        <row r="1116">
          <cell r="A1116" t="str">
            <v>5496</v>
          </cell>
        </row>
        <row r="1117">
          <cell r="A1117" t="str">
            <v>5496</v>
          </cell>
        </row>
        <row r="1118">
          <cell r="A1118" t="str">
            <v>5496</v>
          </cell>
        </row>
        <row r="1119">
          <cell r="A1119" t="str">
            <v>5496</v>
          </cell>
        </row>
        <row r="1120">
          <cell r="A1120" t="str">
            <v>5496</v>
          </cell>
        </row>
        <row r="1121">
          <cell r="A1121" t="str">
            <v>5496</v>
          </cell>
        </row>
        <row r="1122">
          <cell r="A1122" t="str">
            <v>5496</v>
          </cell>
        </row>
        <row r="1123">
          <cell r="A1123" t="str">
            <v>5496</v>
          </cell>
        </row>
        <row r="1124">
          <cell r="A1124" t="str">
            <v>5496</v>
          </cell>
        </row>
        <row r="1125">
          <cell r="A1125" t="str">
            <v>5496</v>
          </cell>
        </row>
        <row r="1126">
          <cell r="A1126" t="str">
            <v>5496</v>
          </cell>
        </row>
        <row r="1127">
          <cell r="A1127" t="str">
            <v>5496</v>
          </cell>
        </row>
        <row r="1128">
          <cell r="A1128" t="str">
            <v>5496</v>
          </cell>
        </row>
        <row r="1129">
          <cell r="A1129" t="str">
            <v>5496</v>
          </cell>
        </row>
        <row r="1130">
          <cell r="A1130" t="str">
            <v>5496</v>
          </cell>
        </row>
        <row r="1131">
          <cell r="A1131" t="str">
            <v>5496</v>
          </cell>
        </row>
        <row r="1132">
          <cell r="A1132" t="str">
            <v>5496</v>
          </cell>
        </row>
        <row r="1133">
          <cell r="A1133" t="str">
            <v>5496</v>
          </cell>
        </row>
        <row r="1134">
          <cell r="A1134" t="str">
            <v>5501</v>
          </cell>
        </row>
        <row r="1135">
          <cell r="A1135" t="str">
            <v>5511</v>
          </cell>
        </row>
        <row r="1136">
          <cell r="A1136" t="str">
            <v>5521</v>
          </cell>
        </row>
        <row r="1137">
          <cell r="A1137" t="str">
            <v>5526</v>
          </cell>
        </row>
        <row r="1138">
          <cell r="A1138" t="str">
            <v>5531</v>
          </cell>
        </row>
        <row r="1139">
          <cell r="A1139" t="str">
            <v>5536</v>
          </cell>
        </row>
        <row r="1140">
          <cell r="A1140" t="str">
            <v>5541</v>
          </cell>
        </row>
        <row r="1141">
          <cell r="A1141" t="str">
            <v>5546</v>
          </cell>
        </row>
        <row r="1142">
          <cell r="A1142" t="str">
            <v>5546</v>
          </cell>
        </row>
        <row r="1143">
          <cell r="A1143" t="str">
            <v>5551</v>
          </cell>
        </row>
        <row r="1144">
          <cell r="A1144" t="str">
            <v>5556</v>
          </cell>
        </row>
        <row r="1145">
          <cell r="A1145" t="str">
            <v>5566</v>
          </cell>
        </row>
        <row r="1146">
          <cell r="A1146" t="str">
            <v>5566</v>
          </cell>
        </row>
        <row r="1147">
          <cell r="A1147" t="str">
            <v>5571</v>
          </cell>
        </row>
        <row r="1148">
          <cell r="A1148" t="str">
            <v>5576</v>
          </cell>
        </row>
        <row r="1149">
          <cell r="A1149" t="str">
            <v>5596</v>
          </cell>
        </row>
        <row r="1150">
          <cell r="A1150" t="str">
            <v>5596</v>
          </cell>
        </row>
        <row r="1151">
          <cell r="A1151" t="str">
            <v>5596</v>
          </cell>
        </row>
        <row r="1152">
          <cell r="A1152" t="str">
            <v>5596</v>
          </cell>
        </row>
        <row r="1153">
          <cell r="A1153" t="str">
            <v>5596</v>
          </cell>
        </row>
        <row r="1154">
          <cell r="A1154" t="str">
            <v>5596</v>
          </cell>
        </row>
        <row r="1155">
          <cell r="A1155" t="str">
            <v>5596</v>
          </cell>
        </row>
        <row r="1156">
          <cell r="A1156" t="str">
            <v>5596</v>
          </cell>
        </row>
        <row r="1157">
          <cell r="A1157" t="str">
            <v>5596</v>
          </cell>
        </row>
        <row r="1158">
          <cell r="A1158" t="str">
            <v>5596</v>
          </cell>
        </row>
        <row r="1159">
          <cell r="A1159" t="str">
            <v>5596</v>
          </cell>
        </row>
        <row r="1160">
          <cell r="A1160" t="str">
            <v>5596</v>
          </cell>
        </row>
        <row r="1161">
          <cell r="A1161" t="str">
            <v>5596</v>
          </cell>
        </row>
        <row r="1162">
          <cell r="A1162" t="str">
            <v>5596</v>
          </cell>
        </row>
        <row r="1163">
          <cell r="A1163" t="str">
            <v>5596</v>
          </cell>
        </row>
        <row r="1164">
          <cell r="A1164" t="str">
            <v>5596</v>
          </cell>
        </row>
        <row r="1165">
          <cell r="A1165" t="str">
            <v>5596</v>
          </cell>
        </row>
        <row r="1166">
          <cell r="A1166" t="str">
            <v>5596</v>
          </cell>
        </row>
        <row r="1167">
          <cell r="A1167" t="str">
            <v>5596</v>
          </cell>
        </row>
        <row r="1168">
          <cell r="A1168" t="str">
            <v>5596</v>
          </cell>
        </row>
        <row r="1169">
          <cell r="A1169" t="str">
            <v>5596</v>
          </cell>
        </row>
        <row r="1170">
          <cell r="A1170" t="str">
            <v>5596</v>
          </cell>
        </row>
        <row r="1171">
          <cell r="A1171" t="str">
            <v>5596</v>
          </cell>
        </row>
        <row r="1172">
          <cell r="A1172" t="str">
            <v>5596</v>
          </cell>
        </row>
        <row r="1173">
          <cell r="A1173" t="str">
            <v>5601</v>
          </cell>
        </row>
        <row r="1174">
          <cell r="A1174" t="str">
            <v>5631</v>
          </cell>
        </row>
        <row r="1175">
          <cell r="A1175" t="str">
            <v>5661</v>
          </cell>
        </row>
        <row r="1176">
          <cell r="A1176" t="str">
            <v>5661</v>
          </cell>
        </row>
        <row r="1177">
          <cell r="A1177" t="str">
            <v>5661</v>
          </cell>
        </row>
        <row r="1178">
          <cell r="A1178" t="str">
            <v>5671</v>
          </cell>
        </row>
        <row r="1179">
          <cell r="A1179" t="str">
            <v>5671</v>
          </cell>
        </row>
        <row r="1180">
          <cell r="A1180" t="str">
            <v>5701</v>
          </cell>
        </row>
        <row r="1181">
          <cell r="A1181" t="str">
            <v>5706</v>
          </cell>
        </row>
        <row r="1182">
          <cell r="A1182" t="str">
            <v>5711</v>
          </cell>
        </row>
        <row r="1183">
          <cell r="A1183" t="str">
            <v>5721</v>
          </cell>
        </row>
        <row r="1184">
          <cell r="A1184" t="str">
            <v>5726</v>
          </cell>
        </row>
        <row r="1185">
          <cell r="A1185" t="str">
            <v>5731</v>
          </cell>
        </row>
        <row r="1186">
          <cell r="A1186" t="str">
            <v>5736</v>
          </cell>
        </row>
        <row r="1187">
          <cell r="A1187" t="str">
            <v>5741</v>
          </cell>
        </row>
        <row r="1188">
          <cell r="A1188" t="str">
            <v>5756</v>
          </cell>
        </row>
        <row r="1189">
          <cell r="A1189" t="str">
            <v>5791</v>
          </cell>
        </row>
        <row r="1190">
          <cell r="A1190" t="str">
            <v>5766</v>
          </cell>
        </row>
        <row r="1191">
          <cell r="A1191" t="str">
            <v>5801</v>
          </cell>
        </row>
        <row r="1192">
          <cell r="A1192" t="str">
            <v>5861</v>
          </cell>
        </row>
        <row r="1193">
          <cell r="A1193" t="str">
            <v>5921</v>
          </cell>
        </row>
        <row r="1194">
          <cell r="A1194" t="str">
            <v>5924</v>
          </cell>
        </row>
        <row r="1195">
          <cell r="A1195" t="str">
            <v>5971</v>
          </cell>
        </row>
        <row r="1196">
          <cell r="A1196" t="str">
            <v>1001</v>
          </cell>
        </row>
        <row r="1197">
          <cell r="A1197" t="str">
            <v>1005</v>
          </cell>
        </row>
        <row r="1198">
          <cell r="A1198" t="str">
            <v>1007</v>
          </cell>
        </row>
        <row r="1199">
          <cell r="A1199" t="str">
            <v>1021</v>
          </cell>
        </row>
        <row r="1200">
          <cell r="A1200" t="str">
            <v>1032</v>
          </cell>
        </row>
        <row r="1201">
          <cell r="A1201" t="str">
            <v>1041</v>
          </cell>
        </row>
        <row r="1202">
          <cell r="A1202" t="str">
            <v>1048</v>
          </cell>
        </row>
        <row r="1203">
          <cell r="A1203" t="str">
            <v>1043</v>
          </cell>
        </row>
        <row r="1204">
          <cell r="A1204" t="str">
            <v>1047</v>
          </cell>
        </row>
        <row r="1205">
          <cell r="A1205" t="str">
            <v>1101</v>
          </cell>
        </row>
        <row r="1206">
          <cell r="A1206" t="str">
            <v>1121</v>
          </cell>
        </row>
        <row r="1207">
          <cell r="A1207" t="str">
            <v>1126</v>
          </cell>
        </row>
        <row r="1208">
          <cell r="A1208" t="str">
            <v>1151</v>
          </cell>
        </row>
        <row r="1209">
          <cell r="A1209" t="str">
            <v>1152</v>
          </cell>
        </row>
        <row r="1210">
          <cell r="A1210" t="str">
            <v>1301</v>
          </cell>
        </row>
        <row r="1211">
          <cell r="A1211" t="str">
            <v>1302</v>
          </cell>
        </row>
        <row r="1212">
          <cell r="A1212" t="str">
            <v>1306</v>
          </cell>
        </row>
        <row r="1213">
          <cell r="A1213" t="str">
            <v>1310</v>
          </cell>
        </row>
        <row r="1214">
          <cell r="A1214" t="str">
            <v>1301</v>
          </cell>
        </row>
        <row r="1215">
          <cell r="A1215" t="str">
            <v>1302</v>
          </cell>
        </row>
        <row r="1216">
          <cell r="A1216" t="str">
            <v>1306</v>
          </cell>
        </row>
        <row r="1217">
          <cell r="A1217" t="str">
            <v>1302</v>
          </cell>
        </row>
        <row r="1218">
          <cell r="A1218" t="str">
            <v>1601</v>
          </cell>
        </row>
        <row r="1219">
          <cell r="A1219" t="str">
            <v>1602</v>
          </cell>
        </row>
        <row r="1220">
          <cell r="A1220" t="str">
            <v>1621</v>
          </cell>
        </row>
        <row r="1221">
          <cell r="A1221" t="str">
            <v>1622</v>
          </cell>
        </row>
        <row r="1222">
          <cell r="A1222" t="str">
            <v>1642</v>
          </cell>
        </row>
        <row r="1223">
          <cell r="A1223" t="str">
            <v>1622</v>
          </cell>
        </row>
        <row r="1224">
          <cell r="A1224" t="str">
            <v>1622</v>
          </cell>
        </row>
        <row r="1225">
          <cell r="A1225" t="str">
            <v>1642</v>
          </cell>
        </row>
        <row r="1226">
          <cell r="A1226" t="str">
            <v>1632</v>
          </cell>
        </row>
        <row r="1227">
          <cell r="A1227" t="str">
            <v>1701</v>
          </cell>
        </row>
        <row r="1228">
          <cell r="A1228" t="str">
            <v>1701</v>
          </cell>
        </row>
        <row r="1229">
          <cell r="A1229" t="str">
            <v>1701</v>
          </cell>
        </row>
        <row r="1230">
          <cell r="A1230" t="str">
            <v>1701</v>
          </cell>
        </row>
        <row r="1231">
          <cell r="A1231" t="str">
            <v>1701</v>
          </cell>
        </row>
        <row r="1232">
          <cell r="A1232" t="str">
            <v>1721</v>
          </cell>
        </row>
        <row r="1233">
          <cell r="A1233" t="str">
            <v>1722</v>
          </cell>
        </row>
        <row r="1234">
          <cell r="A1234" t="str">
            <v>1741</v>
          </cell>
        </row>
        <row r="1235">
          <cell r="A1235" t="str">
            <v>1721</v>
          </cell>
        </row>
        <row r="1236">
          <cell r="A1236" t="str">
            <v>1721</v>
          </cell>
        </row>
        <row r="1237">
          <cell r="A1237" t="str">
            <v>1741</v>
          </cell>
        </row>
        <row r="1238">
          <cell r="A1238" t="str">
            <v>2011</v>
          </cell>
        </row>
        <row r="1239">
          <cell r="A1239" t="str">
            <v>2111</v>
          </cell>
        </row>
        <row r="1240">
          <cell r="A1240" t="str">
            <v>2121</v>
          </cell>
        </row>
        <row r="1241">
          <cell r="A1241" t="str">
            <v>2111</v>
          </cell>
        </row>
        <row r="1242">
          <cell r="A1242" t="str">
            <v>2121</v>
          </cell>
        </row>
        <row r="1243">
          <cell r="A1243" t="str">
            <v>2111</v>
          </cell>
        </row>
        <row r="1244">
          <cell r="A1244" t="str">
            <v>2121</v>
          </cell>
        </row>
        <row r="1245">
          <cell r="A1245" t="str">
            <v>2111</v>
          </cell>
        </row>
        <row r="1246">
          <cell r="A1246" t="str">
            <v>2121</v>
          </cell>
        </row>
        <row r="1247">
          <cell r="A1247" t="str">
            <v>2161</v>
          </cell>
        </row>
        <row r="1248">
          <cell r="A1248" t="str">
            <v>2161</v>
          </cell>
        </row>
        <row r="1249">
          <cell r="A1249" t="str">
            <v>2141</v>
          </cell>
        </row>
        <row r="1250">
          <cell r="A1250" t="str">
            <v>2151</v>
          </cell>
        </row>
        <row r="1251">
          <cell r="A1251" t="str">
            <v>2211</v>
          </cell>
        </row>
        <row r="1252">
          <cell r="A1252" t="str">
            <v>2225</v>
          </cell>
        </row>
        <row r="1253">
          <cell r="A1253" t="str">
            <v>2211</v>
          </cell>
        </row>
        <row r="1254">
          <cell r="A1254" t="str">
            <v>2211</v>
          </cell>
        </row>
        <row r="1255">
          <cell r="A1255" t="str">
            <v>2211</v>
          </cell>
        </row>
        <row r="1256">
          <cell r="A1256" t="str">
            <v>2281</v>
          </cell>
        </row>
        <row r="1257">
          <cell r="A1257" t="str">
            <v>2321</v>
          </cell>
        </row>
        <row r="1258">
          <cell r="A1258" t="str">
            <v>2321</v>
          </cell>
        </row>
        <row r="1259">
          <cell r="A1259" t="str">
            <v>2611</v>
          </cell>
        </row>
        <row r="1260">
          <cell r="A1260" t="str">
            <v>2621</v>
          </cell>
        </row>
        <row r="1261">
          <cell r="A1261" t="str">
            <v>2631</v>
          </cell>
        </row>
        <row r="1262">
          <cell r="A1262" t="str">
            <v>2901</v>
          </cell>
        </row>
        <row r="1263">
          <cell r="A1263" t="str">
            <v>3001</v>
          </cell>
        </row>
        <row r="1264">
          <cell r="A1264" t="str">
            <v>3001</v>
          </cell>
        </row>
        <row r="1265">
          <cell r="A1265" t="str">
            <v>3201</v>
          </cell>
        </row>
        <row r="1266">
          <cell r="A1266" t="str">
            <v>3201</v>
          </cell>
        </row>
        <row r="1267">
          <cell r="A1267" t="str">
            <v>4001</v>
          </cell>
        </row>
        <row r="1268">
          <cell r="A1268" t="str">
            <v>4201</v>
          </cell>
        </row>
        <row r="1269">
          <cell r="A1269" t="str">
            <v>4401</v>
          </cell>
        </row>
        <row r="1270">
          <cell r="A1270" t="str">
            <v>4501</v>
          </cell>
        </row>
        <row r="1271">
          <cell r="A1271" t="str">
            <v>4801</v>
          </cell>
        </row>
        <row r="1272">
          <cell r="A1272" t="str">
            <v>4901</v>
          </cell>
        </row>
        <row r="1273">
          <cell r="A1273" t="str">
            <v>4921</v>
          </cell>
        </row>
        <row r="1274">
          <cell r="A1274" t="str">
            <v>4921</v>
          </cell>
        </row>
        <row r="1275">
          <cell r="A1275" t="str">
            <v>4941</v>
          </cell>
        </row>
        <row r="1276">
          <cell r="A1276" t="str">
            <v>4951</v>
          </cell>
        </row>
        <row r="1277">
          <cell r="A1277" t="str">
            <v>4961</v>
          </cell>
        </row>
        <row r="1278">
          <cell r="A1278" t="str">
            <v>4971</v>
          </cell>
        </row>
        <row r="1279">
          <cell r="A1279" t="str">
            <v>5101</v>
          </cell>
        </row>
        <row r="1280">
          <cell r="A1280" t="str">
            <v>5101</v>
          </cell>
        </row>
        <row r="1281">
          <cell r="A1281" t="str">
            <v>5101</v>
          </cell>
        </row>
        <row r="1282">
          <cell r="A1282" t="str">
            <v>5101</v>
          </cell>
        </row>
        <row r="1283">
          <cell r="A1283" t="str">
            <v>5101</v>
          </cell>
        </row>
        <row r="1284">
          <cell r="A1284" t="str">
            <v>5101</v>
          </cell>
        </row>
        <row r="1285">
          <cell r="A1285" t="str">
            <v>5101</v>
          </cell>
        </row>
        <row r="1286">
          <cell r="A1286" t="str">
            <v>5101</v>
          </cell>
        </row>
        <row r="1287">
          <cell r="A1287" t="str">
            <v>5101</v>
          </cell>
        </row>
        <row r="1288">
          <cell r="A1288" t="str">
            <v>5101</v>
          </cell>
        </row>
        <row r="1289">
          <cell r="A1289" t="str">
            <v>5101</v>
          </cell>
        </row>
        <row r="1290">
          <cell r="A1290" t="str">
            <v>5101</v>
          </cell>
        </row>
        <row r="1291">
          <cell r="A1291" t="str">
            <v>5101</v>
          </cell>
        </row>
        <row r="1292">
          <cell r="A1292" t="str">
            <v>5101</v>
          </cell>
        </row>
        <row r="1293">
          <cell r="A1293" t="str">
            <v>5101</v>
          </cell>
        </row>
        <row r="1294">
          <cell r="A1294" t="str">
            <v>5101</v>
          </cell>
        </row>
        <row r="1295">
          <cell r="A1295" t="str">
            <v>5101</v>
          </cell>
        </row>
        <row r="1296">
          <cell r="A1296" t="str">
            <v>5101</v>
          </cell>
        </row>
        <row r="1297">
          <cell r="A1297" t="str">
            <v>5101</v>
          </cell>
        </row>
        <row r="1298">
          <cell r="A1298" t="str">
            <v>5101</v>
          </cell>
        </row>
        <row r="1299">
          <cell r="A1299" t="str">
            <v>5101</v>
          </cell>
        </row>
        <row r="1300">
          <cell r="A1300" t="str">
            <v>5101</v>
          </cell>
        </row>
        <row r="1301">
          <cell r="A1301" t="str">
            <v>5101</v>
          </cell>
        </row>
        <row r="1302">
          <cell r="A1302" t="str">
            <v>5101</v>
          </cell>
        </row>
        <row r="1303">
          <cell r="A1303" t="str">
            <v>5116</v>
          </cell>
        </row>
        <row r="1304">
          <cell r="A1304" t="str">
            <v>5116</v>
          </cell>
        </row>
        <row r="1305">
          <cell r="A1305" t="str">
            <v>5116</v>
          </cell>
        </row>
        <row r="1306">
          <cell r="A1306" t="str">
            <v>5116</v>
          </cell>
        </row>
        <row r="1307">
          <cell r="A1307" t="str">
            <v>5121</v>
          </cell>
        </row>
        <row r="1308">
          <cell r="A1308" t="str">
            <v>5121</v>
          </cell>
        </row>
        <row r="1309">
          <cell r="A1309" t="str">
            <v>5123</v>
          </cell>
        </row>
        <row r="1310">
          <cell r="A1310" t="str">
            <v>5129</v>
          </cell>
        </row>
        <row r="1311">
          <cell r="A1311" t="str">
            <v>5132</v>
          </cell>
        </row>
        <row r="1312">
          <cell r="A1312" t="str">
            <v>5139</v>
          </cell>
        </row>
        <row r="1313">
          <cell r="A1313" t="str">
            <v>5121</v>
          </cell>
        </row>
        <row r="1314">
          <cell r="A1314" t="str">
            <v>5123</v>
          </cell>
        </row>
        <row r="1315">
          <cell r="A1315" t="str">
            <v>5129</v>
          </cell>
        </row>
        <row r="1316">
          <cell r="A1316" t="str">
            <v>5132</v>
          </cell>
        </row>
        <row r="1317">
          <cell r="A1317" t="str">
            <v>5139</v>
          </cell>
        </row>
        <row r="1318">
          <cell r="A1318" t="str">
            <v>5139</v>
          </cell>
        </row>
        <row r="1319">
          <cell r="A1319" t="str">
            <v>5121</v>
          </cell>
        </row>
        <row r="1320">
          <cell r="A1320" t="str">
            <v>5123</v>
          </cell>
        </row>
        <row r="1321">
          <cell r="A1321" t="str">
            <v>5129</v>
          </cell>
        </row>
        <row r="1322">
          <cell r="A1322" t="str">
            <v>5132</v>
          </cell>
        </row>
        <row r="1323">
          <cell r="A1323" t="str">
            <v>5139</v>
          </cell>
        </row>
        <row r="1324">
          <cell r="A1324" t="str">
            <v>5121</v>
          </cell>
        </row>
        <row r="1325">
          <cell r="A1325" t="str">
            <v>5121</v>
          </cell>
        </row>
        <row r="1326">
          <cell r="A1326" t="str">
            <v>5123</v>
          </cell>
        </row>
        <row r="1327">
          <cell r="A1327" t="str">
            <v>5129</v>
          </cell>
        </row>
        <row r="1328">
          <cell r="A1328" t="str">
            <v>5132</v>
          </cell>
        </row>
        <row r="1329">
          <cell r="A1329" t="str">
            <v>5129</v>
          </cell>
        </row>
        <row r="1330">
          <cell r="A1330" t="str">
            <v>5132</v>
          </cell>
        </row>
        <row r="1331">
          <cell r="A1331" t="str">
            <v>5121</v>
          </cell>
        </row>
        <row r="1332">
          <cell r="A1332" t="str">
            <v>5123</v>
          </cell>
        </row>
        <row r="1333">
          <cell r="A1333" t="str">
            <v>5129</v>
          </cell>
        </row>
        <row r="1334">
          <cell r="A1334" t="str">
            <v>5132</v>
          </cell>
        </row>
        <row r="1335">
          <cell r="A1335" t="str">
            <v>5121</v>
          </cell>
        </row>
        <row r="1336">
          <cell r="A1336" t="str">
            <v>5123</v>
          </cell>
        </row>
        <row r="1337">
          <cell r="A1337" t="str">
            <v>5129</v>
          </cell>
        </row>
        <row r="1338">
          <cell r="A1338" t="str">
            <v>5132</v>
          </cell>
        </row>
        <row r="1339">
          <cell r="A1339" t="str">
            <v>5121</v>
          </cell>
        </row>
        <row r="1340">
          <cell r="A1340" t="str">
            <v>5123</v>
          </cell>
        </row>
        <row r="1341">
          <cell r="A1341" t="str">
            <v>5129</v>
          </cell>
        </row>
        <row r="1342">
          <cell r="A1342" t="str">
            <v>5132</v>
          </cell>
        </row>
        <row r="1343">
          <cell r="A1343" t="str">
            <v>5139</v>
          </cell>
        </row>
        <row r="1344">
          <cell r="A1344" t="str">
            <v>5121</v>
          </cell>
        </row>
        <row r="1345">
          <cell r="A1345" t="str">
            <v>5123</v>
          </cell>
        </row>
        <row r="1346">
          <cell r="A1346" t="str">
            <v>5129</v>
          </cell>
        </row>
        <row r="1347">
          <cell r="A1347" t="str">
            <v>5132</v>
          </cell>
        </row>
        <row r="1348">
          <cell r="A1348" t="str">
            <v>5139</v>
          </cell>
        </row>
        <row r="1349">
          <cell r="A1349" t="str">
            <v>5129</v>
          </cell>
        </row>
        <row r="1350">
          <cell r="A1350" t="str">
            <v>5132</v>
          </cell>
        </row>
        <row r="1351">
          <cell r="A1351" t="str">
            <v>5121</v>
          </cell>
        </row>
        <row r="1352">
          <cell r="A1352" t="str">
            <v>5123</v>
          </cell>
        </row>
        <row r="1353">
          <cell r="A1353" t="str">
            <v>5129</v>
          </cell>
        </row>
        <row r="1354">
          <cell r="A1354" t="str">
            <v>5132</v>
          </cell>
        </row>
        <row r="1355">
          <cell r="A1355" t="str">
            <v>5139</v>
          </cell>
        </row>
        <row r="1356">
          <cell r="A1356" t="str">
            <v>5121</v>
          </cell>
        </row>
        <row r="1357">
          <cell r="A1357" t="str">
            <v>5123</v>
          </cell>
        </row>
        <row r="1358">
          <cell r="A1358" t="str">
            <v>5129</v>
          </cell>
        </row>
        <row r="1359">
          <cell r="A1359" t="str">
            <v>5132</v>
          </cell>
        </row>
        <row r="1360">
          <cell r="A1360" t="str">
            <v>5139</v>
          </cell>
        </row>
        <row r="1361">
          <cell r="A1361" t="str">
            <v>5121</v>
          </cell>
        </row>
        <row r="1362">
          <cell r="A1362" t="str">
            <v>5121</v>
          </cell>
        </row>
        <row r="1363">
          <cell r="A1363" t="str">
            <v>5123</v>
          </cell>
        </row>
        <row r="1364">
          <cell r="A1364" t="str">
            <v>5126</v>
          </cell>
        </row>
        <row r="1365">
          <cell r="A1365" t="str">
            <v>5129</v>
          </cell>
        </row>
        <row r="1366">
          <cell r="A1366" t="str">
            <v>5132</v>
          </cell>
        </row>
        <row r="1367">
          <cell r="A1367" t="str">
            <v>5121</v>
          </cell>
        </row>
        <row r="1368">
          <cell r="A1368" t="str">
            <v>5123</v>
          </cell>
        </row>
        <row r="1369">
          <cell r="A1369" t="str">
            <v>5129</v>
          </cell>
        </row>
        <row r="1370">
          <cell r="A1370" t="str">
            <v>5132</v>
          </cell>
        </row>
        <row r="1371">
          <cell r="A1371" t="str">
            <v>5139</v>
          </cell>
        </row>
        <row r="1372">
          <cell r="A1372" t="str">
            <v>5121</v>
          </cell>
        </row>
        <row r="1373">
          <cell r="A1373" t="str">
            <v>5121</v>
          </cell>
        </row>
        <row r="1374">
          <cell r="A1374" t="str">
            <v>5123</v>
          </cell>
        </row>
        <row r="1375">
          <cell r="A1375" t="str">
            <v>5129</v>
          </cell>
        </row>
        <row r="1376">
          <cell r="A1376" t="str">
            <v>5132</v>
          </cell>
        </row>
        <row r="1377">
          <cell r="A1377" t="str">
            <v>5121</v>
          </cell>
        </row>
        <row r="1378">
          <cell r="A1378" t="str">
            <v>5123</v>
          </cell>
        </row>
        <row r="1379">
          <cell r="A1379" t="str">
            <v>5129</v>
          </cell>
        </row>
        <row r="1380">
          <cell r="A1380" t="str">
            <v>5132</v>
          </cell>
        </row>
        <row r="1381">
          <cell r="A1381" t="str">
            <v>5121</v>
          </cell>
        </row>
        <row r="1382">
          <cell r="A1382" t="str">
            <v>5141</v>
          </cell>
        </row>
        <row r="1383">
          <cell r="A1383" t="str">
            <v>5151</v>
          </cell>
        </row>
        <row r="1384">
          <cell r="A1384" t="str">
            <v>5151</v>
          </cell>
        </row>
        <row r="1385">
          <cell r="A1385" t="str">
            <v>5151</v>
          </cell>
        </row>
        <row r="1386">
          <cell r="A1386" t="str">
            <v>5151</v>
          </cell>
        </row>
        <row r="1387">
          <cell r="A1387" t="str">
            <v>5151</v>
          </cell>
        </row>
        <row r="1388">
          <cell r="A1388" t="str">
            <v>5151</v>
          </cell>
        </row>
        <row r="1389">
          <cell r="A1389" t="str">
            <v>5151</v>
          </cell>
        </row>
        <row r="1390">
          <cell r="A1390" t="str">
            <v>5151</v>
          </cell>
        </row>
        <row r="1391">
          <cell r="A1391" t="str">
            <v>5151</v>
          </cell>
        </row>
        <row r="1392">
          <cell r="A1392" t="str">
            <v>5151</v>
          </cell>
        </row>
        <row r="1393">
          <cell r="A1393" t="str">
            <v>5151</v>
          </cell>
        </row>
        <row r="1394">
          <cell r="A1394" t="str">
            <v>5151</v>
          </cell>
        </row>
        <row r="1395">
          <cell r="A1395" t="str">
            <v>5156</v>
          </cell>
        </row>
        <row r="1396">
          <cell r="A1396" t="str">
            <v>5161</v>
          </cell>
        </row>
        <row r="1397">
          <cell r="A1397" t="str">
            <v>5161</v>
          </cell>
        </row>
        <row r="1398">
          <cell r="A1398" t="str">
            <v>5161</v>
          </cell>
        </row>
        <row r="1399">
          <cell r="A1399" t="str">
            <v>5161</v>
          </cell>
        </row>
        <row r="1400">
          <cell r="A1400" t="str">
            <v>5166</v>
          </cell>
        </row>
        <row r="1401">
          <cell r="A1401" t="str">
            <v>5166</v>
          </cell>
        </row>
        <row r="1402">
          <cell r="A1402" t="str">
            <v>5166</v>
          </cell>
        </row>
        <row r="1403">
          <cell r="A1403" t="str">
            <v>5166</v>
          </cell>
        </row>
        <row r="1404">
          <cell r="A1404" t="str">
            <v>5166</v>
          </cell>
        </row>
        <row r="1405">
          <cell r="A1405" t="str">
            <v>5166</v>
          </cell>
        </row>
        <row r="1406">
          <cell r="A1406" t="str">
            <v>5166</v>
          </cell>
        </row>
        <row r="1407">
          <cell r="A1407" t="str">
            <v>5166</v>
          </cell>
        </row>
        <row r="1408">
          <cell r="A1408" t="str">
            <v>5166</v>
          </cell>
        </row>
        <row r="1409">
          <cell r="A1409" t="str">
            <v>5166</v>
          </cell>
        </row>
        <row r="1410">
          <cell r="A1410" t="str">
            <v>5166</v>
          </cell>
        </row>
        <row r="1411">
          <cell r="A1411" t="str">
            <v>5166</v>
          </cell>
        </row>
        <row r="1412">
          <cell r="A1412" t="str">
            <v>5166</v>
          </cell>
        </row>
        <row r="1413">
          <cell r="A1413" t="str">
            <v>5166</v>
          </cell>
        </row>
        <row r="1414">
          <cell r="A1414" t="str">
            <v>5166</v>
          </cell>
        </row>
        <row r="1415">
          <cell r="A1415" t="str">
            <v>5166</v>
          </cell>
        </row>
        <row r="1416">
          <cell r="A1416" t="str">
            <v>5166</v>
          </cell>
        </row>
        <row r="1417">
          <cell r="A1417" t="str">
            <v>5166</v>
          </cell>
        </row>
        <row r="1418">
          <cell r="A1418" t="str">
            <v>5166</v>
          </cell>
        </row>
        <row r="1419">
          <cell r="A1419" t="str">
            <v>5176</v>
          </cell>
        </row>
        <row r="1420">
          <cell r="A1420" t="str">
            <v>5176</v>
          </cell>
        </row>
        <row r="1421">
          <cell r="A1421" t="str">
            <v>5176</v>
          </cell>
        </row>
        <row r="1422">
          <cell r="A1422" t="str">
            <v>5176</v>
          </cell>
        </row>
        <row r="1423">
          <cell r="A1423" t="str">
            <v>5181</v>
          </cell>
        </row>
        <row r="1424">
          <cell r="A1424" t="str">
            <v>5176</v>
          </cell>
        </row>
        <row r="1425">
          <cell r="A1425" t="str">
            <v>5176</v>
          </cell>
        </row>
        <row r="1426">
          <cell r="A1426" t="str">
            <v>5176</v>
          </cell>
        </row>
        <row r="1427">
          <cell r="A1427" t="str">
            <v>5191</v>
          </cell>
        </row>
        <row r="1428">
          <cell r="A1428" t="str">
            <v>5176</v>
          </cell>
        </row>
        <row r="1429">
          <cell r="A1429" t="str">
            <v>5201</v>
          </cell>
        </row>
        <row r="1430">
          <cell r="A1430" t="str">
            <v>5201</v>
          </cell>
        </row>
        <row r="1431">
          <cell r="A1431" t="str">
            <v>5201</v>
          </cell>
        </row>
        <row r="1432">
          <cell r="A1432" t="str">
            <v>5201</v>
          </cell>
        </row>
        <row r="1433">
          <cell r="A1433" t="str">
            <v>5201</v>
          </cell>
        </row>
        <row r="1434">
          <cell r="A1434" t="str">
            <v>5201</v>
          </cell>
        </row>
        <row r="1435">
          <cell r="A1435" t="str">
            <v>5201</v>
          </cell>
        </row>
        <row r="1436">
          <cell r="A1436" t="str">
            <v>5201</v>
          </cell>
        </row>
        <row r="1437">
          <cell r="A1437" t="str">
            <v>5201</v>
          </cell>
        </row>
        <row r="1438">
          <cell r="A1438" t="str">
            <v>5201</v>
          </cell>
        </row>
        <row r="1439">
          <cell r="A1439" t="str">
            <v>5201</v>
          </cell>
        </row>
        <row r="1440">
          <cell r="A1440" t="str">
            <v>5201</v>
          </cell>
        </row>
        <row r="1441">
          <cell r="A1441" t="str">
            <v>5211</v>
          </cell>
        </row>
        <row r="1442">
          <cell r="A1442" t="str">
            <v>5211</v>
          </cell>
        </row>
        <row r="1443">
          <cell r="A1443" t="str">
            <v>5211</v>
          </cell>
        </row>
        <row r="1444">
          <cell r="A1444" t="str">
            <v>5211</v>
          </cell>
        </row>
        <row r="1445">
          <cell r="A1445" t="str">
            <v>5211</v>
          </cell>
        </row>
        <row r="1446">
          <cell r="A1446" t="str">
            <v>5211</v>
          </cell>
        </row>
        <row r="1447">
          <cell r="A1447" t="str">
            <v>5301</v>
          </cell>
        </row>
        <row r="1448">
          <cell r="A1448" t="str">
            <v>5301</v>
          </cell>
        </row>
        <row r="1449">
          <cell r="A1449" t="str">
            <v>5301</v>
          </cell>
        </row>
        <row r="1450">
          <cell r="A1450" t="str">
            <v>5301</v>
          </cell>
        </row>
        <row r="1451">
          <cell r="A1451" t="str">
            <v>5301</v>
          </cell>
        </row>
        <row r="1452">
          <cell r="A1452" t="str">
            <v>5301</v>
          </cell>
        </row>
        <row r="1453">
          <cell r="A1453" t="str">
            <v>5301</v>
          </cell>
        </row>
        <row r="1454">
          <cell r="A1454" t="str">
            <v>5301</v>
          </cell>
        </row>
        <row r="1455">
          <cell r="A1455" t="str">
            <v>5301</v>
          </cell>
        </row>
        <row r="1456">
          <cell r="A1456" t="str">
            <v>5301</v>
          </cell>
        </row>
        <row r="1457">
          <cell r="A1457" t="str">
            <v>5301</v>
          </cell>
        </row>
        <row r="1458">
          <cell r="A1458" t="str">
            <v>5301</v>
          </cell>
        </row>
        <row r="1459">
          <cell r="A1459" t="str">
            <v>5301</v>
          </cell>
        </row>
        <row r="1460">
          <cell r="A1460" t="str">
            <v>5301</v>
          </cell>
        </row>
        <row r="1461">
          <cell r="A1461" t="str">
            <v>5301</v>
          </cell>
        </row>
        <row r="1462">
          <cell r="A1462" t="str">
            <v>5301</v>
          </cell>
        </row>
        <row r="1463">
          <cell r="A1463" t="str">
            <v>5301</v>
          </cell>
        </row>
        <row r="1464">
          <cell r="A1464" t="str">
            <v>5301</v>
          </cell>
        </row>
        <row r="1465">
          <cell r="A1465" t="str">
            <v>5311</v>
          </cell>
        </row>
        <row r="1466">
          <cell r="A1466" t="str">
            <v>5311</v>
          </cell>
        </row>
        <row r="1467">
          <cell r="A1467" t="str">
            <v>5311</v>
          </cell>
        </row>
        <row r="1468">
          <cell r="A1468" t="str">
            <v>5311</v>
          </cell>
        </row>
        <row r="1469">
          <cell r="A1469" t="str">
            <v>5311</v>
          </cell>
        </row>
        <row r="1470">
          <cell r="A1470" t="str">
            <v>5311</v>
          </cell>
        </row>
        <row r="1471">
          <cell r="A1471" t="str">
            <v>5311</v>
          </cell>
        </row>
        <row r="1472">
          <cell r="A1472" t="str">
            <v>5311</v>
          </cell>
        </row>
        <row r="1473">
          <cell r="A1473" t="str">
            <v>5311</v>
          </cell>
        </row>
        <row r="1474">
          <cell r="A1474" t="str">
            <v>5311</v>
          </cell>
        </row>
        <row r="1475">
          <cell r="A1475" t="str">
            <v>5311</v>
          </cell>
        </row>
        <row r="1476">
          <cell r="A1476" t="str">
            <v>5311</v>
          </cell>
        </row>
        <row r="1477">
          <cell r="A1477" t="str">
            <v>5311</v>
          </cell>
        </row>
        <row r="1478">
          <cell r="A1478" t="str">
            <v>5311</v>
          </cell>
        </row>
        <row r="1479">
          <cell r="A1479" t="str">
            <v>5311</v>
          </cell>
        </row>
        <row r="1480">
          <cell r="A1480" t="str">
            <v>5311</v>
          </cell>
        </row>
        <row r="1481">
          <cell r="A1481" t="str">
            <v>5311</v>
          </cell>
        </row>
        <row r="1482">
          <cell r="A1482" t="str">
            <v>5311</v>
          </cell>
        </row>
        <row r="1483">
          <cell r="A1483" t="str">
            <v>5321</v>
          </cell>
        </row>
        <row r="1484">
          <cell r="A1484" t="str">
            <v>5321</v>
          </cell>
        </row>
        <row r="1485">
          <cell r="A1485" t="str">
            <v>5321</v>
          </cell>
        </row>
        <row r="1486">
          <cell r="A1486" t="str">
            <v>5321</v>
          </cell>
        </row>
        <row r="1487">
          <cell r="A1487" t="str">
            <v>5321</v>
          </cell>
        </row>
        <row r="1488">
          <cell r="A1488" t="str">
            <v>5321</v>
          </cell>
        </row>
        <row r="1489">
          <cell r="A1489" t="str">
            <v>5321</v>
          </cell>
        </row>
        <row r="1490">
          <cell r="A1490" t="str">
            <v>5321</v>
          </cell>
        </row>
        <row r="1491">
          <cell r="A1491" t="str">
            <v>5321</v>
          </cell>
        </row>
        <row r="1492">
          <cell r="A1492" t="str">
            <v>5321</v>
          </cell>
        </row>
        <row r="1493">
          <cell r="A1493" t="str">
            <v>5321</v>
          </cell>
        </row>
        <row r="1494">
          <cell r="A1494" t="str">
            <v>5321</v>
          </cell>
        </row>
        <row r="1495">
          <cell r="A1495" t="str">
            <v>5321</v>
          </cell>
        </row>
        <row r="1496">
          <cell r="A1496" t="str">
            <v>5321</v>
          </cell>
        </row>
        <row r="1497">
          <cell r="A1497" t="str">
            <v>5321</v>
          </cell>
        </row>
        <row r="1498">
          <cell r="A1498" t="str">
            <v>5321</v>
          </cell>
        </row>
        <row r="1499">
          <cell r="A1499" t="str">
            <v>5321</v>
          </cell>
        </row>
        <row r="1500">
          <cell r="A1500" t="str">
            <v>5321</v>
          </cell>
        </row>
        <row r="1501">
          <cell r="A1501" t="str">
            <v>5321</v>
          </cell>
        </row>
        <row r="1502">
          <cell r="A1502" t="str">
            <v>5331</v>
          </cell>
        </row>
        <row r="1503">
          <cell r="A1503" t="str">
            <v>5331</v>
          </cell>
        </row>
        <row r="1504">
          <cell r="A1504" t="str">
            <v>5331</v>
          </cell>
        </row>
        <row r="1505">
          <cell r="A1505" t="str">
            <v>5331</v>
          </cell>
        </row>
        <row r="1506">
          <cell r="A1506" t="str">
            <v>5331</v>
          </cell>
        </row>
        <row r="1507">
          <cell r="A1507" t="str">
            <v>5331</v>
          </cell>
        </row>
        <row r="1508">
          <cell r="A1508" t="str">
            <v>5331</v>
          </cell>
        </row>
        <row r="1509">
          <cell r="A1509" t="str">
            <v>5331</v>
          </cell>
        </row>
        <row r="1510">
          <cell r="A1510" t="str">
            <v>5331</v>
          </cell>
        </row>
        <row r="1511">
          <cell r="A1511" t="str">
            <v>5331</v>
          </cell>
        </row>
        <row r="1512">
          <cell r="A1512" t="str">
            <v>5331</v>
          </cell>
        </row>
        <row r="1513">
          <cell r="A1513" t="str">
            <v>5331</v>
          </cell>
        </row>
        <row r="1514">
          <cell r="A1514" t="str">
            <v>5331</v>
          </cell>
        </row>
        <row r="1515">
          <cell r="A1515" t="str">
            <v>5331</v>
          </cell>
        </row>
        <row r="1516">
          <cell r="A1516" t="str">
            <v>5331</v>
          </cell>
        </row>
        <row r="1517">
          <cell r="A1517" t="str">
            <v>5331</v>
          </cell>
        </row>
        <row r="1518">
          <cell r="A1518" t="str">
            <v>5331</v>
          </cell>
        </row>
        <row r="1519">
          <cell r="A1519" t="str">
            <v>5331</v>
          </cell>
        </row>
        <row r="1520">
          <cell r="A1520" t="str">
            <v>5331</v>
          </cell>
        </row>
        <row r="1521">
          <cell r="A1521" t="str">
            <v>5331</v>
          </cell>
        </row>
        <row r="1522">
          <cell r="A1522" t="str">
            <v>5331</v>
          </cell>
        </row>
        <row r="1523">
          <cell r="A1523" t="str">
            <v>5331</v>
          </cell>
        </row>
        <row r="1524">
          <cell r="A1524" t="str">
            <v>5341</v>
          </cell>
        </row>
        <row r="1525">
          <cell r="A1525" t="str">
            <v>5341</v>
          </cell>
        </row>
        <row r="1526">
          <cell r="A1526" t="str">
            <v>5341</v>
          </cell>
        </row>
        <row r="1527">
          <cell r="A1527" t="str">
            <v>5341</v>
          </cell>
        </row>
        <row r="1528">
          <cell r="A1528" t="str">
            <v>5341</v>
          </cell>
        </row>
        <row r="1529">
          <cell r="A1529" t="str">
            <v>5341</v>
          </cell>
        </row>
        <row r="1530">
          <cell r="A1530" t="str">
            <v>5391</v>
          </cell>
        </row>
        <row r="1531">
          <cell r="A1531" t="str">
            <v>5391</v>
          </cell>
        </row>
        <row r="1532">
          <cell r="A1532" t="str">
            <v>5391</v>
          </cell>
        </row>
        <row r="1533">
          <cell r="A1533" t="str">
            <v>5391</v>
          </cell>
        </row>
        <row r="1534">
          <cell r="A1534" t="str">
            <v>5391</v>
          </cell>
        </row>
        <row r="1535">
          <cell r="A1535" t="str">
            <v>5391</v>
          </cell>
        </row>
        <row r="1536">
          <cell r="A1536" t="str">
            <v>5401</v>
          </cell>
        </row>
        <row r="1537">
          <cell r="A1537" t="str">
            <v>5401</v>
          </cell>
        </row>
        <row r="1538">
          <cell r="A1538" t="str">
            <v>5401</v>
          </cell>
        </row>
        <row r="1539">
          <cell r="A1539" t="str">
            <v>5406</v>
          </cell>
        </row>
        <row r="1540">
          <cell r="A1540" t="str">
            <v>5406</v>
          </cell>
        </row>
        <row r="1541">
          <cell r="A1541" t="str">
            <v>5406</v>
          </cell>
        </row>
        <row r="1542">
          <cell r="A1542" t="str">
            <v>5406</v>
          </cell>
        </row>
        <row r="1543">
          <cell r="A1543" t="str">
            <v>5416</v>
          </cell>
        </row>
        <row r="1544">
          <cell r="A1544" t="str">
            <v>5421</v>
          </cell>
        </row>
        <row r="1545">
          <cell r="A1545" t="str">
            <v>5426</v>
          </cell>
        </row>
        <row r="1546">
          <cell r="A1546" t="str">
            <v>5426</v>
          </cell>
        </row>
        <row r="1547">
          <cell r="A1547" t="str">
            <v>5431</v>
          </cell>
        </row>
        <row r="1548">
          <cell r="A1548" t="str">
            <v>5431</v>
          </cell>
        </row>
        <row r="1549">
          <cell r="A1549" t="str">
            <v>5436</v>
          </cell>
        </row>
        <row r="1550">
          <cell r="A1550" t="str">
            <v>5441</v>
          </cell>
        </row>
        <row r="1551">
          <cell r="A1551" t="str">
            <v>5451</v>
          </cell>
        </row>
        <row r="1552">
          <cell r="A1552" t="str">
            <v>5456</v>
          </cell>
        </row>
        <row r="1553">
          <cell r="A1553" t="str">
            <v>5461</v>
          </cell>
        </row>
        <row r="1554">
          <cell r="A1554" t="str">
            <v>5461</v>
          </cell>
        </row>
        <row r="1555">
          <cell r="A1555" t="str">
            <v>5466</v>
          </cell>
        </row>
        <row r="1556">
          <cell r="A1556" t="str">
            <v>5466</v>
          </cell>
        </row>
        <row r="1557">
          <cell r="A1557" t="str">
            <v>5466</v>
          </cell>
        </row>
        <row r="1558">
          <cell r="A1558" t="str">
            <v>5471</v>
          </cell>
        </row>
        <row r="1559">
          <cell r="A1559" t="str">
            <v>5471</v>
          </cell>
        </row>
        <row r="1560">
          <cell r="A1560" t="str">
            <v>5476</v>
          </cell>
        </row>
        <row r="1561">
          <cell r="A1561" t="str">
            <v>5481</v>
          </cell>
        </row>
        <row r="1562">
          <cell r="A1562" t="str">
            <v>5483</v>
          </cell>
        </row>
        <row r="1563">
          <cell r="A1563" t="str">
            <v>5483</v>
          </cell>
        </row>
        <row r="1564">
          <cell r="A1564" t="str">
            <v>5486</v>
          </cell>
        </row>
        <row r="1565">
          <cell r="A1565" t="str">
            <v>5483</v>
          </cell>
        </row>
        <row r="1566">
          <cell r="A1566" t="str">
            <v>5483</v>
          </cell>
        </row>
        <row r="1567">
          <cell r="A1567" t="str">
            <v>5491</v>
          </cell>
        </row>
        <row r="1568">
          <cell r="A1568" t="str">
            <v>5496</v>
          </cell>
        </row>
        <row r="1569">
          <cell r="A1569" t="str">
            <v>5496</v>
          </cell>
        </row>
        <row r="1570">
          <cell r="A1570" t="str">
            <v>5496</v>
          </cell>
        </row>
        <row r="1571">
          <cell r="A1571" t="str">
            <v>5496</v>
          </cell>
        </row>
        <row r="1572">
          <cell r="A1572" t="str">
            <v>5496</v>
          </cell>
        </row>
        <row r="1573">
          <cell r="A1573" t="str">
            <v>5496</v>
          </cell>
        </row>
        <row r="1574">
          <cell r="A1574" t="str">
            <v>5496</v>
          </cell>
        </row>
        <row r="1575">
          <cell r="A1575" t="str">
            <v>5496</v>
          </cell>
        </row>
        <row r="1576">
          <cell r="A1576" t="str">
            <v>5496</v>
          </cell>
        </row>
        <row r="1577">
          <cell r="A1577" t="str">
            <v>5496</v>
          </cell>
        </row>
        <row r="1578">
          <cell r="A1578" t="str">
            <v>5496</v>
          </cell>
        </row>
        <row r="1579">
          <cell r="A1579" t="str">
            <v>5496</v>
          </cell>
        </row>
        <row r="1580">
          <cell r="A1580" t="str">
            <v>5496</v>
          </cell>
        </row>
        <row r="1581">
          <cell r="A1581" t="str">
            <v>5496</v>
          </cell>
        </row>
        <row r="1582">
          <cell r="A1582" t="str">
            <v>5496</v>
          </cell>
        </row>
        <row r="1583">
          <cell r="A1583" t="str">
            <v>5496</v>
          </cell>
        </row>
        <row r="1584">
          <cell r="A1584" t="str">
            <v>5496</v>
          </cell>
        </row>
        <row r="1585">
          <cell r="A1585" t="str">
            <v>5496</v>
          </cell>
        </row>
        <row r="1586">
          <cell r="A1586" t="str">
            <v>5496</v>
          </cell>
        </row>
        <row r="1587">
          <cell r="A1587" t="str">
            <v>5496</v>
          </cell>
        </row>
        <row r="1588">
          <cell r="A1588" t="str">
            <v>5496</v>
          </cell>
        </row>
        <row r="1589">
          <cell r="A1589" t="str">
            <v>5496</v>
          </cell>
        </row>
        <row r="1590">
          <cell r="A1590" t="str">
            <v>5496</v>
          </cell>
        </row>
        <row r="1591">
          <cell r="A1591" t="str">
            <v>5496</v>
          </cell>
        </row>
        <row r="1592">
          <cell r="A1592" t="str">
            <v>5501</v>
          </cell>
        </row>
        <row r="1593">
          <cell r="A1593" t="str">
            <v>5511</v>
          </cell>
        </row>
        <row r="1594">
          <cell r="A1594" t="str">
            <v>5521</v>
          </cell>
        </row>
        <row r="1595">
          <cell r="A1595" t="str">
            <v>5521</v>
          </cell>
        </row>
        <row r="1596">
          <cell r="A1596" t="str">
            <v>5521</v>
          </cell>
        </row>
        <row r="1597">
          <cell r="A1597" t="str">
            <v>5526</v>
          </cell>
        </row>
        <row r="1598">
          <cell r="A1598" t="str">
            <v>5531</v>
          </cell>
        </row>
        <row r="1599">
          <cell r="A1599" t="str">
            <v>5536</v>
          </cell>
        </row>
        <row r="1600">
          <cell r="A1600" t="str">
            <v>5541</v>
          </cell>
        </row>
        <row r="1601">
          <cell r="A1601" t="str">
            <v>5546</v>
          </cell>
        </row>
        <row r="1602">
          <cell r="A1602" t="str">
            <v>5546</v>
          </cell>
        </row>
        <row r="1603">
          <cell r="A1603" t="str">
            <v>5546</v>
          </cell>
        </row>
        <row r="1604">
          <cell r="A1604" t="str">
            <v>5546</v>
          </cell>
        </row>
        <row r="1605">
          <cell r="A1605" t="str">
            <v>5551</v>
          </cell>
        </row>
        <row r="1606">
          <cell r="A1606" t="str">
            <v>5551</v>
          </cell>
        </row>
        <row r="1607">
          <cell r="A1607" t="str">
            <v>5551</v>
          </cell>
        </row>
        <row r="1608">
          <cell r="A1608" t="str">
            <v>5551</v>
          </cell>
        </row>
        <row r="1609">
          <cell r="A1609" t="str">
            <v>5556</v>
          </cell>
        </row>
        <row r="1610">
          <cell r="A1610" t="str">
            <v>5566</v>
          </cell>
        </row>
        <row r="1611">
          <cell r="A1611" t="str">
            <v>5566</v>
          </cell>
        </row>
        <row r="1612">
          <cell r="A1612" t="str">
            <v>5571</v>
          </cell>
        </row>
        <row r="1613">
          <cell r="A1613" t="str">
            <v>5576</v>
          </cell>
        </row>
        <row r="1614">
          <cell r="A1614" t="str">
            <v>5576</v>
          </cell>
        </row>
        <row r="1615">
          <cell r="A1615" t="str">
            <v>5576</v>
          </cell>
        </row>
        <row r="1616">
          <cell r="A1616" t="str">
            <v>5576</v>
          </cell>
        </row>
        <row r="1617">
          <cell r="A1617" t="str">
            <v>5596</v>
          </cell>
        </row>
        <row r="1618">
          <cell r="A1618" t="str">
            <v>5596</v>
          </cell>
        </row>
        <row r="1619">
          <cell r="A1619" t="str">
            <v>5596</v>
          </cell>
        </row>
        <row r="1620">
          <cell r="A1620" t="str">
            <v>5596</v>
          </cell>
        </row>
        <row r="1621">
          <cell r="A1621" t="str">
            <v>5596</v>
          </cell>
        </row>
        <row r="1622">
          <cell r="A1622" t="str">
            <v>5596</v>
          </cell>
        </row>
        <row r="1623">
          <cell r="A1623" t="str">
            <v>5596</v>
          </cell>
        </row>
        <row r="1624">
          <cell r="A1624" t="str">
            <v>5596</v>
          </cell>
        </row>
        <row r="1625">
          <cell r="A1625" t="str">
            <v>5596</v>
          </cell>
        </row>
        <row r="1626">
          <cell r="A1626" t="str">
            <v>5596</v>
          </cell>
        </row>
        <row r="1627">
          <cell r="A1627" t="str">
            <v>5596</v>
          </cell>
        </row>
        <row r="1628">
          <cell r="A1628" t="str">
            <v>5596</v>
          </cell>
        </row>
        <row r="1629">
          <cell r="A1629" t="str">
            <v>5596</v>
          </cell>
        </row>
        <row r="1630">
          <cell r="A1630" t="str">
            <v>5596</v>
          </cell>
        </row>
        <row r="1631">
          <cell r="A1631" t="str">
            <v>5596</v>
          </cell>
        </row>
        <row r="1632">
          <cell r="A1632" t="str">
            <v>5596</v>
          </cell>
        </row>
        <row r="1633">
          <cell r="A1633" t="str">
            <v>5596</v>
          </cell>
        </row>
        <row r="1634">
          <cell r="A1634" t="str">
            <v>5596</v>
          </cell>
        </row>
        <row r="1635">
          <cell r="A1635" t="str">
            <v>5596</v>
          </cell>
        </row>
        <row r="1636">
          <cell r="A1636" t="str">
            <v>5596</v>
          </cell>
        </row>
        <row r="1637">
          <cell r="A1637" t="str">
            <v>5596</v>
          </cell>
        </row>
        <row r="1638">
          <cell r="A1638" t="str">
            <v>5596</v>
          </cell>
        </row>
        <row r="1639">
          <cell r="A1639" t="str">
            <v>5596</v>
          </cell>
        </row>
        <row r="1640">
          <cell r="A1640" t="str">
            <v>5596</v>
          </cell>
        </row>
        <row r="1641">
          <cell r="A1641" t="str">
            <v>5601</v>
          </cell>
        </row>
        <row r="1642">
          <cell r="A1642" t="str">
            <v>5631</v>
          </cell>
        </row>
        <row r="1643">
          <cell r="A1643" t="str">
            <v>5661</v>
          </cell>
        </row>
        <row r="1644">
          <cell r="A1644" t="str">
            <v>5661</v>
          </cell>
        </row>
        <row r="1645">
          <cell r="A1645" t="str">
            <v>5661</v>
          </cell>
        </row>
        <row r="1646">
          <cell r="A1646" t="str">
            <v>5661</v>
          </cell>
        </row>
        <row r="1647">
          <cell r="A1647" t="str">
            <v>5661</v>
          </cell>
        </row>
        <row r="1648">
          <cell r="A1648" t="str">
            <v>5671</v>
          </cell>
        </row>
        <row r="1649">
          <cell r="A1649" t="str">
            <v>5671</v>
          </cell>
        </row>
        <row r="1650">
          <cell r="A1650" t="str">
            <v>5701</v>
          </cell>
        </row>
        <row r="1651">
          <cell r="A1651" t="str">
            <v>5706</v>
          </cell>
        </row>
        <row r="1652">
          <cell r="A1652" t="str">
            <v>5711</v>
          </cell>
        </row>
        <row r="1653">
          <cell r="A1653" t="str">
            <v>5721</v>
          </cell>
        </row>
        <row r="1654">
          <cell r="A1654" t="str">
            <v>5726</v>
          </cell>
        </row>
        <row r="1655">
          <cell r="A1655" t="str">
            <v>5731</v>
          </cell>
        </row>
        <row r="1656">
          <cell r="A1656" t="str">
            <v>5736</v>
          </cell>
        </row>
        <row r="1657">
          <cell r="A1657" t="str">
            <v>5741</v>
          </cell>
        </row>
        <row r="1658">
          <cell r="A1658" t="str">
            <v>5756</v>
          </cell>
        </row>
        <row r="1659">
          <cell r="A1659" t="str">
            <v>5791</v>
          </cell>
        </row>
        <row r="1660">
          <cell r="A1660" t="str">
            <v>5766</v>
          </cell>
        </row>
        <row r="1661">
          <cell r="A1661" t="str">
            <v>5801</v>
          </cell>
        </row>
        <row r="1662">
          <cell r="A1662" t="str">
            <v>5861</v>
          </cell>
        </row>
        <row r="1663">
          <cell r="A1663" t="str">
            <v>5861</v>
          </cell>
        </row>
        <row r="1664">
          <cell r="A1664" t="str">
            <v>5861</v>
          </cell>
        </row>
        <row r="1665">
          <cell r="A1665" t="str">
            <v>5861</v>
          </cell>
        </row>
        <row r="1666">
          <cell r="A1666" t="str">
            <v>5861</v>
          </cell>
        </row>
        <row r="1667">
          <cell r="A1667" t="str">
            <v>5881</v>
          </cell>
        </row>
        <row r="1668">
          <cell r="A1668" t="str">
            <v>5921</v>
          </cell>
        </row>
        <row r="1669">
          <cell r="A1669" t="str">
            <v>5924</v>
          </cell>
        </row>
        <row r="1670">
          <cell r="A1670" t="str">
            <v>5924</v>
          </cell>
        </row>
        <row r="1671">
          <cell r="A1671" t="str">
            <v>5971</v>
          </cell>
        </row>
        <row r="1672">
          <cell r="A1672" t="str">
            <v>5971</v>
          </cell>
        </row>
        <row r="1673">
          <cell r="A1673" t="str">
            <v>5971</v>
          </cell>
        </row>
        <row r="1674">
          <cell r="A1674" t="str">
            <v>6001</v>
          </cell>
        </row>
        <row r="1675">
          <cell r="A1675" t="str">
            <v>1001</v>
          </cell>
        </row>
        <row r="1676">
          <cell r="A1676" t="str">
            <v>1005</v>
          </cell>
        </row>
        <row r="1677">
          <cell r="A1677" t="str">
            <v>1007</v>
          </cell>
        </row>
        <row r="1678">
          <cell r="A1678" t="str">
            <v>1021</v>
          </cell>
        </row>
        <row r="1679">
          <cell r="A1679" t="str">
            <v>1032</v>
          </cell>
        </row>
        <row r="1680">
          <cell r="A1680" t="str">
            <v>1041</v>
          </cell>
        </row>
        <row r="1681">
          <cell r="A1681" t="str">
            <v>1048</v>
          </cell>
        </row>
        <row r="1682">
          <cell r="A1682" t="str">
            <v>1043</v>
          </cell>
        </row>
        <row r="1683">
          <cell r="A1683" t="str">
            <v>1047</v>
          </cell>
        </row>
        <row r="1684">
          <cell r="A1684" t="str">
            <v>1101</v>
          </cell>
        </row>
        <row r="1685">
          <cell r="A1685" t="str">
            <v>1101</v>
          </cell>
        </row>
        <row r="1686">
          <cell r="A1686" t="str">
            <v>1121</v>
          </cell>
        </row>
        <row r="1687">
          <cell r="A1687" t="str">
            <v>1126</v>
          </cell>
        </row>
        <row r="1688">
          <cell r="A1688" t="str">
            <v>1151</v>
          </cell>
        </row>
        <row r="1689">
          <cell r="A1689" t="str">
            <v>1152</v>
          </cell>
        </row>
        <row r="1690">
          <cell r="A1690" t="str">
            <v>1301</v>
          </cell>
        </row>
        <row r="1691">
          <cell r="A1691" t="str">
            <v>1302</v>
          </cell>
        </row>
        <row r="1692">
          <cell r="A1692" t="str">
            <v>1306</v>
          </cell>
        </row>
        <row r="1693">
          <cell r="A1693" t="str">
            <v>1310</v>
          </cell>
        </row>
        <row r="1694">
          <cell r="A1694" t="str">
            <v>1301</v>
          </cell>
        </row>
        <row r="1695">
          <cell r="A1695" t="str">
            <v>1302</v>
          </cell>
        </row>
        <row r="1696">
          <cell r="A1696" t="str">
            <v>1306</v>
          </cell>
        </row>
        <row r="1697">
          <cell r="A1697" t="str">
            <v>1302</v>
          </cell>
        </row>
        <row r="1698">
          <cell r="A1698" t="str">
            <v>1601</v>
          </cell>
        </row>
        <row r="1699">
          <cell r="A1699" t="str">
            <v>1602</v>
          </cell>
        </row>
        <row r="1700">
          <cell r="A1700" t="str">
            <v>1621</v>
          </cell>
        </row>
        <row r="1701">
          <cell r="A1701" t="str">
            <v>1622</v>
          </cell>
        </row>
        <row r="1702">
          <cell r="A1702" t="str">
            <v>1642</v>
          </cell>
        </row>
        <row r="1703">
          <cell r="A1703" t="str">
            <v>1622</v>
          </cell>
        </row>
        <row r="1704">
          <cell r="A1704" t="str">
            <v>1622</v>
          </cell>
        </row>
        <row r="1705">
          <cell r="A1705" t="str">
            <v>1642</v>
          </cell>
        </row>
        <row r="1706">
          <cell r="A1706" t="str">
            <v>1632</v>
          </cell>
        </row>
        <row r="1707">
          <cell r="A1707" t="str">
            <v>1701</v>
          </cell>
        </row>
        <row r="1708">
          <cell r="A1708" t="str">
            <v>1701</v>
          </cell>
        </row>
        <row r="1709">
          <cell r="A1709" t="str">
            <v>1701</v>
          </cell>
        </row>
        <row r="1710">
          <cell r="A1710" t="str">
            <v>1701</v>
          </cell>
        </row>
        <row r="1711">
          <cell r="A1711" t="str">
            <v>1701</v>
          </cell>
        </row>
        <row r="1712">
          <cell r="A1712" t="str">
            <v>1721</v>
          </cell>
        </row>
        <row r="1713">
          <cell r="A1713" t="str">
            <v>1722</v>
          </cell>
        </row>
        <row r="1714">
          <cell r="A1714" t="str">
            <v>1741</v>
          </cell>
        </row>
        <row r="1715">
          <cell r="A1715" t="str">
            <v>1721</v>
          </cell>
        </row>
        <row r="1716">
          <cell r="A1716" t="str">
            <v>1721</v>
          </cell>
        </row>
        <row r="1717">
          <cell r="A1717" t="str">
            <v>1741</v>
          </cell>
        </row>
        <row r="1718">
          <cell r="A1718" t="str">
            <v>2011</v>
          </cell>
        </row>
        <row r="1719">
          <cell r="A1719" t="str">
            <v>2111</v>
          </cell>
        </row>
        <row r="1720">
          <cell r="A1720" t="str">
            <v>2121</v>
          </cell>
        </row>
        <row r="1721">
          <cell r="A1721" t="str">
            <v>2111</v>
          </cell>
        </row>
        <row r="1722">
          <cell r="A1722" t="str">
            <v>2121</v>
          </cell>
        </row>
        <row r="1723">
          <cell r="A1723" t="str">
            <v>2111</v>
          </cell>
        </row>
        <row r="1724">
          <cell r="A1724" t="str">
            <v>2121</v>
          </cell>
        </row>
        <row r="1725">
          <cell r="A1725" t="str">
            <v>2111</v>
          </cell>
        </row>
        <row r="1726">
          <cell r="A1726" t="str">
            <v>2121</v>
          </cell>
        </row>
        <row r="1727">
          <cell r="A1727" t="str">
            <v>2161</v>
          </cell>
        </row>
        <row r="1728">
          <cell r="A1728" t="str">
            <v>2161</v>
          </cell>
        </row>
        <row r="1729">
          <cell r="A1729" t="str">
            <v>2141</v>
          </cell>
        </row>
        <row r="1730">
          <cell r="A1730" t="str">
            <v>2151</v>
          </cell>
        </row>
        <row r="1731">
          <cell r="A1731" t="str">
            <v>2211</v>
          </cell>
        </row>
        <row r="1732">
          <cell r="A1732" t="str">
            <v>2221</v>
          </cell>
        </row>
        <row r="1733">
          <cell r="A1733" t="str">
            <v>2225</v>
          </cell>
        </row>
        <row r="1734">
          <cell r="A1734" t="str">
            <v>2211</v>
          </cell>
        </row>
        <row r="1735">
          <cell r="A1735" t="str">
            <v>2211</v>
          </cell>
        </row>
        <row r="1736">
          <cell r="A1736" t="str">
            <v>2211</v>
          </cell>
        </row>
        <row r="1737">
          <cell r="A1737" t="str">
            <v>2281</v>
          </cell>
        </row>
        <row r="1738">
          <cell r="A1738" t="str">
            <v>2311</v>
          </cell>
        </row>
        <row r="1739">
          <cell r="A1739" t="str">
            <v>2321</v>
          </cell>
        </row>
        <row r="1740">
          <cell r="A1740" t="str">
            <v>2321</v>
          </cell>
        </row>
        <row r="1741">
          <cell r="A1741" t="str">
            <v>2611</v>
          </cell>
        </row>
        <row r="1742">
          <cell r="A1742" t="str">
            <v>2621</v>
          </cell>
        </row>
        <row r="1743">
          <cell r="A1743" t="str">
            <v>2631</v>
          </cell>
        </row>
        <row r="1744">
          <cell r="A1744" t="str">
            <v>2901</v>
          </cell>
        </row>
        <row r="1745">
          <cell r="A1745" t="str">
            <v>2981</v>
          </cell>
        </row>
        <row r="1746">
          <cell r="A1746" t="str">
            <v>3001</v>
          </cell>
        </row>
        <row r="1747">
          <cell r="A1747" t="str">
            <v>3001</v>
          </cell>
        </row>
        <row r="1748">
          <cell r="A1748" t="str">
            <v>3201</v>
          </cell>
        </row>
        <row r="1749">
          <cell r="A1749" t="str">
            <v>3201</v>
          </cell>
        </row>
        <row r="1750">
          <cell r="A1750" t="str">
            <v>4001</v>
          </cell>
        </row>
        <row r="1751">
          <cell r="A1751" t="str">
            <v>4001</v>
          </cell>
        </row>
        <row r="1752">
          <cell r="A1752" t="str">
            <v>4201</v>
          </cell>
        </row>
        <row r="1753">
          <cell r="A1753" t="str">
            <v>4401</v>
          </cell>
        </row>
        <row r="1754">
          <cell r="A1754" t="str">
            <v>4501</v>
          </cell>
        </row>
        <row r="1755">
          <cell r="A1755" t="str">
            <v>4801</v>
          </cell>
        </row>
        <row r="1756">
          <cell r="A1756" t="str">
            <v>4901</v>
          </cell>
        </row>
        <row r="1757">
          <cell r="A1757" t="str">
            <v>4921</v>
          </cell>
        </row>
        <row r="1758">
          <cell r="A1758" t="str">
            <v>4921</v>
          </cell>
        </row>
        <row r="1759">
          <cell r="A1759" t="str">
            <v>4941</v>
          </cell>
        </row>
        <row r="1760">
          <cell r="A1760" t="str">
            <v>4951</v>
          </cell>
        </row>
        <row r="1761">
          <cell r="A1761" t="str">
            <v>4961</v>
          </cell>
        </row>
        <row r="1762">
          <cell r="A1762" t="str">
            <v>4971</v>
          </cell>
        </row>
        <row r="1763">
          <cell r="A1763" t="str">
            <v>5101</v>
          </cell>
        </row>
        <row r="1764">
          <cell r="A1764" t="str">
            <v>5101</v>
          </cell>
        </row>
        <row r="1765">
          <cell r="A1765" t="str">
            <v>5101</v>
          </cell>
        </row>
        <row r="1766">
          <cell r="A1766" t="str">
            <v>5101</v>
          </cell>
        </row>
        <row r="1767">
          <cell r="A1767" t="str">
            <v>5101</v>
          </cell>
        </row>
        <row r="1768">
          <cell r="A1768" t="str">
            <v>5101</v>
          </cell>
        </row>
        <row r="1769">
          <cell r="A1769" t="str">
            <v>5101</v>
          </cell>
        </row>
        <row r="1770">
          <cell r="A1770" t="str">
            <v>5101</v>
          </cell>
        </row>
        <row r="1771">
          <cell r="A1771" t="str">
            <v>5101</v>
          </cell>
        </row>
        <row r="1772">
          <cell r="A1772" t="str">
            <v>5101</v>
          </cell>
        </row>
        <row r="1773">
          <cell r="A1773" t="str">
            <v>5101</v>
          </cell>
        </row>
        <row r="1774">
          <cell r="A1774" t="str">
            <v>5101</v>
          </cell>
        </row>
        <row r="1775">
          <cell r="A1775" t="str">
            <v>5101</v>
          </cell>
        </row>
        <row r="1776">
          <cell r="A1776" t="str">
            <v>5101</v>
          </cell>
        </row>
        <row r="1777">
          <cell r="A1777" t="str">
            <v>5101</v>
          </cell>
        </row>
        <row r="1778">
          <cell r="A1778" t="str">
            <v>5101</v>
          </cell>
        </row>
        <row r="1779">
          <cell r="A1779" t="str">
            <v>5101</v>
          </cell>
        </row>
        <row r="1780">
          <cell r="A1780" t="str">
            <v>5101</v>
          </cell>
        </row>
        <row r="1781">
          <cell r="A1781" t="str">
            <v>5101</v>
          </cell>
        </row>
        <row r="1782">
          <cell r="A1782" t="str">
            <v>5101</v>
          </cell>
        </row>
        <row r="1783">
          <cell r="A1783" t="str">
            <v>5101</v>
          </cell>
        </row>
        <row r="1784">
          <cell r="A1784" t="str">
            <v>5101</v>
          </cell>
        </row>
        <row r="1785">
          <cell r="A1785" t="str">
            <v>5101</v>
          </cell>
        </row>
        <row r="1786">
          <cell r="A1786" t="str">
            <v>5101</v>
          </cell>
        </row>
        <row r="1787">
          <cell r="A1787" t="str">
            <v>5116</v>
          </cell>
        </row>
        <row r="1788">
          <cell r="A1788" t="str">
            <v>5116</v>
          </cell>
        </row>
        <row r="1789">
          <cell r="A1789" t="str">
            <v>5116</v>
          </cell>
        </row>
        <row r="1790">
          <cell r="A1790" t="str">
            <v>5116</v>
          </cell>
        </row>
        <row r="1791">
          <cell r="A1791" t="str">
            <v>5121</v>
          </cell>
        </row>
        <row r="1792">
          <cell r="A1792" t="str">
            <v>5121</v>
          </cell>
        </row>
        <row r="1793">
          <cell r="A1793" t="str">
            <v>5123</v>
          </cell>
        </row>
        <row r="1794">
          <cell r="A1794" t="str">
            <v>5129</v>
          </cell>
        </row>
        <row r="1795">
          <cell r="A1795" t="str">
            <v>5132</v>
          </cell>
        </row>
        <row r="1796">
          <cell r="A1796" t="str">
            <v>5139</v>
          </cell>
        </row>
        <row r="1797">
          <cell r="A1797" t="str">
            <v>5121</v>
          </cell>
        </row>
        <row r="1798">
          <cell r="A1798" t="str">
            <v>5123</v>
          </cell>
        </row>
        <row r="1799">
          <cell r="A1799" t="str">
            <v>5129</v>
          </cell>
        </row>
        <row r="1800">
          <cell r="A1800" t="str">
            <v>5132</v>
          </cell>
        </row>
        <row r="1801">
          <cell r="A1801" t="str">
            <v>5133</v>
          </cell>
        </row>
        <row r="1802">
          <cell r="A1802" t="str">
            <v>5139</v>
          </cell>
        </row>
        <row r="1803">
          <cell r="A1803" t="str">
            <v>5139</v>
          </cell>
        </row>
        <row r="1804">
          <cell r="A1804" t="str">
            <v>5121</v>
          </cell>
        </row>
        <row r="1805">
          <cell r="A1805" t="str">
            <v>5123</v>
          </cell>
        </row>
        <row r="1806">
          <cell r="A1806" t="str">
            <v>5129</v>
          </cell>
        </row>
        <row r="1807">
          <cell r="A1807" t="str">
            <v>5132</v>
          </cell>
        </row>
        <row r="1808">
          <cell r="A1808" t="str">
            <v>5139</v>
          </cell>
        </row>
        <row r="1809">
          <cell r="A1809" t="str">
            <v>5121</v>
          </cell>
        </row>
        <row r="1810">
          <cell r="A1810" t="str">
            <v>5121</v>
          </cell>
        </row>
        <row r="1811">
          <cell r="A1811" t="str">
            <v>5123</v>
          </cell>
        </row>
        <row r="1812">
          <cell r="A1812" t="str">
            <v>5129</v>
          </cell>
        </row>
        <row r="1813">
          <cell r="A1813" t="str">
            <v>5132</v>
          </cell>
        </row>
        <row r="1814">
          <cell r="A1814" t="str">
            <v>5129</v>
          </cell>
        </row>
        <row r="1815">
          <cell r="A1815" t="str">
            <v>5132</v>
          </cell>
        </row>
        <row r="1816">
          <cell r="A1816" t="str">
            <v>5121</v>
          </cell>
        </row>
        <row r="1817">
          <cell r="A1817" t="str">
            <v>5123</v>
          </cell>
        </row>
        <row r="1818">
          <cell r="A1818" t="str">
            <v>5129</v>
          </cell>
        </row>
        <row r="1819">
          <cell r="A1819" t="str">
            <v>5132</v>
          </cell>
        </row>
        <row r="1820">
          <cell r="A1820" t="str">
            <v>5133</v>
          </cell>
        </row>
        <row r="1821">
          <cell r="A1821" t="str">
            <v>5121</v>
          </cell>
        </row>
        <row r="1822">
          <cell r="A1822" t="str">
            <v>5123</v>
          </cell>
        </row>
        <row r="1823">
          <cell r="A1823" t="str">
            <v>5129</v>
          </cell>
        </row>
        <row r="1824">
          <cell r="A1824" t="str">
            <v>5132</v>
          </cell>
        </row>
        <row r="1825">
          <cell r="A1825" t="str">
            <v>5133</v>
          </cell>
        </row>
        <row r="1826">
          <cell r="A1826" t="str">
            <v>5121</v>
          </cell>
        </row>
        <row r="1827">
          <cell r="A1827" t="str">
            <v>5123</v>
          </cell>
        </row>
        <row r="1828">
          <cell r="A1828" t="str">
            <v>5129</v>
          </cell>
        </row>
        <row r="1829">
          <cell r="A1829" t="str">
            <v>5132</v>
          </cell>
        </row>
        <row r="1830">
          <cell r="A1830" t="str">
            <v>5139</v>
          </cell>
        </row>
        <row r="1831">
          <cell r="A1831" t="str">
            <v>5121</v>
          </cell>
        </row>
        <row r="1832">
          <cell r="A1832" t="str">
            <v>5123</v>
          </cell>
        </row>
        <row r="1833">
          <cell r="A1833" t="str">
            <v>5129</v>
          </cell>
        </row>
        <row r="1834">
          <cell r="A1834" t="str">
            <v>5132</v>
          </cell>
        </row>
        <row r="1835">
          <cell r="A1835" t="str">
            <v>5133</v>
          </cell>
        </row>
        <row r="1836">
          <cell r="A1836" t="str">
            <v>5139</v>
          </cell>
        </row>
        <row r="1837">
          <cell r="A1837" t="str">
            <v>5129</v>
          </cell>
        </row>
        <row r="1838">
          <cell r="A1838" t="str">
            <v>5132</v>
          </cell>
        </row>
        <row r="1839">
          <cell r="A1839" t="str">
            <v>5133</v>
          </cell>
        </row>
        <row r="1840">
          <cell r="A1840" t="str">
            <v>5121</v>
          </cell>
        </row>
        <row r="1841">
          <cell r="A1841" t="str">
            <v>5123</v>
          </cell>
        </row>
        <row r="1842">
          <cell r="A1842" t="str">
            <v>5129</v>
          </cell>
        </row>
        <row r="1843">
          <cell r="A1843" t="str">
            <v>5132</v>
          </cell>
        </row>
        <row r="1844">
          <cell r="A1844" t="str">
            <v>5139</v>
          </cell>
        </row>
        <row r="1845">
          <cell r="A1845" t="str">
            <v>5121</v>
          </cell>
        </row>
        <row r="1846">
          <cell r="A1846" t="str">
            <v>5123</v>
          </cell>
        </row>
        <row r="1847">
          <cell r="A1847" t="str">
            <v>5129</v>
          </cell>
        </row>
        <row r="1848">
          <cell r="A1848" t="str">
            <v>5132</v>
          </cell>
        </row>
        <row r="1849">
          <cell r="A1849" t="str">
            <v>5139</v>
          </cell>
        </row>
        <row r="1850">
          <cell r="A1850" t="str">
            <v>5121</v>
          </cell>
        </row>
        <row r="1851">
          <cell r="A1851" t="str">
            <v>5121</v>
          </cell>
        </row>
        <row r="1852">
          <cell r="A1852" t="str">
            <v>5123</v>
          </cell>
        </row>
        <row r="1853">
          <cell r="A1853" t="str">
            <v>5126</v>
          </cell>
        </row>
        <row r="1854">
          <cell r="A1854" t="str">
            <v>5129</v>
          </cell>
        </row>
        <row r="1855">
          <cell r="A1855" t="str">
            <v>5132</v>
          </cell>
        </row>
        <row r="1856">
          <cell r="A1856" t="str">
            <v>5121</v>
          </cell>
        </row>
        <row r="1857">
          <cell r="A1857" t="str">
            <v>5123</v>
          </cell>
        </row>
        <row r="1858">
          <cell r="A1858" t="str">
            <v>5129</v>
          </cell>
        </row>
        <row r="1859">
          <cell r="A1859" t="str">
            <v>5132</v>
          </cell>
        </row>
        <row r="1860">
          <cell r="A1860" t="str">
            <v>5139</v>
          </cell>
        </row>
        <row r="1861">
          <cell r="A1861" t="str">
            <v>5121</v>
          </cell>
        </row>
        <row r="1862">
          <cell r="A1862" t="str">
            <v>5121</v>
          </cell>
        </row>
        <row r="1863">
          <cell r="A1863" t="str">
            <v>5123</v>
          </cell>
        </row>
        <row r="1864">
          <cell r="A1864" t="str">
            <v>5129</v>
          </cell>
        </row>
        <row r="1865">
          <cell r="A1865" t="str">
            <v>5132</v>
          </cell>
        </row>
        <row r="1866">
          <cell r="A1866" t="str">
            <v>5133</v>
          </cell>
        </row>
        <row r="1867">
          <cell r="A1867" t="str">
            <v>5121</v>
          </cell>
        </row>
        <row r="1868">
          <cell r="A1868" t="str">
            <v>5123</v>
          </cell>
        </row>
        <row r="1869">
          <cell r="A1869" t="str">
            <v>5129</v>
          </cell>
        </row>
        <row r="1870">
          <cell r="A1870" t="str">
            <v>5132</v>
          </cell>
        </row>
        <row r="1871">
          <cell r="A1871" t="str">
            <v>5121</v>
          </cell>
        </row>
        <row r="1872">
          <cell r="A1872" t="str">
            <v>5141</v>
          </cell>
        </row>
        <row r="1873">
          <cell r="A1873" t="str">
            <v>5151</v>
          </cell>
        </row>
        <row r="1874">
          <cell r="A1874" t="str">
            <v>5151</v>
          </cell>
        </row>
        <row r="1875">
          <cell r="A1875" t="str">
            <v>5151</v>
          </cell>
        </row>
        <row r="1876">
          <cell r="A1876" t="str">
            <v>5151</v>
          </cell>
        </row>
        <row r="1877">
          <cell r="A1877" t="str">
            <v>5151</v>
          </cell>
        </row>
        <row r="1878">
          <cell r="A1878" t="str">
            <v>5151</v>
          </cell>
        </row>
        <row r="1879">
          <cell r="A1879" t="str">
            <v>5151</v>
          </cell>
        </row>
        <row r="1880">
          <cell r="A1880" t="str">
            <v>5151</v>
          </cell>
        </row>
        <row r="1881">
          <cell r="A1881" t="str">
            <v>5151</v>
          </cell>
        </row>
        <row r="1882">
          <cell r="A1882" t="str">
            <v>5151</v>
          </cell>
        </row>
        <row r="1883">
          <cell r="A1883" t="str">
            <v>5151</v>
          </cell>
        </row>
        <row r="1884">
          <cell r="A1884" t="str">
            <v>5151</v>
          </cell>
        </row>
        <row r="1885">
          <cell r="A1885" t="str">
            <v>5156</v>
          </cell>
        </row>
        <row r="1886">
          <cell r="A1886" t="str">
            <v>5161</v>
          </cell>
        </row>
        <row r="1887">
          <cell r="A1887" t="str">
            <v>5161</v>
          </cell>
        </row>
        <row r="1888">
          <cell r="A1888" t="str">
            <v>5161</v>
          </cell>
        </row>
        <row r="1889">
          <cell r="A1889" t="str">
            <v>5161</v>
          </cell>
        </row>
        <row r="1890">
          <cell r="A1890" t="str">
            <v>5166</v>
          </cell>
        </row>
        <row r="1891">
          <cell r="A1891" t="str">
            <v>5166</v>
          </cell>
        </row>
        <row r="1892">
          <cell r="A1892" t="str">
            <v>5166</v>
          </cell>
        </row>
        <row r="1893">
          <cell r="A1893" t="str">
            <v>5166</v>
          </cell>
        </row>
        <row r="1894">
          <cell r="A1894" t="str">
            <v>5166</v>
          </cell>
        </row>
        <row r="1895">
          <cell r="A1895" t="str">
            <v>5166</v>
          </cell>
        </row>
        <row r="1896">
          <cell r="A1896" t="str">
            <v>5166</v>
          </cell>
        </row>
        <row r="1897">
          <cell r="A1897" t="str">
            <v>5166</v>
          </cell>
        </row>
        <row r="1898">
          <cell r="A1898" t="str">
            <v>5166</v>
          </cell>
        </row>
        <row r="1899">
          <cell r="A1899" t="str">
            <v>5166</v>
          </cell>
        </row>
        <row r="1900">
          <cell r="A1900" t="str">
            <v>5166</v>
          </cell>
        </row>
        <row r="1901">
          <cell r="A1901" t="str">
            <v>5166</v>
          </cell>
        </row>
        <row r="1902">
          <cell r="A1902" t="str">
            <v>5166</v>
          </cell>
        </row>
        <row r="1903">
          <cell r="A1903" t="str">
            <v>5166</v>
          </cell>
        </row>
        <row r="1904">
          <cell r="A1904" t="str">
            <v>5166</v>
          </cell>
        </row>
        <row r="1905">
          <cell r="A1905" t="str">
            <v>5166</v>
          </cell>
        </row>
        <row r="1906">
          <cell r="A1906" t="str">
            <v>5166</v>
          </cell>
        </row>
        <row r="1907">
          <cell r="A1907" t="str">
            <v>5166</v>
          </cell>
        </row>
        <row r="1908">
          <cell r="A1908" t="str">
            <v>5166</v>
          </cell>
        </row>
        <row r="1909">
          <cell r="A1909" t="str">
            <v>5176</v>
          </cell>
        </row>
        <row r="1910">
          <cell r="A1910" t="str">
            <v>5176</v>
          </cell>
        </row>
        <row r="1911">
          <cell r="A1911" t="str">
            <v>5176</v>
          </cell>
        </row>
        <row r="1912">
          <cell r="A1912" t="str">
            <v>5176</v>
          </cell>
        </row>
        <row r="1913">
          <cell r="A1913" t="str">
            <v>5181</v>
          </cell>
        </row>
        <row r="1914">
          <cell r="A1914" t="str">
            <v>5176</v>
          </cell>
        </row>
        <row r="1915">
          <cell r="A1915" t="str">
            <v>5176</v>
          </cell>
        </row>
        <row r="1916">
          <cell r="A1916" t="str">
            <v>5176</v>
          </cell>
        </row>
        <row r="1917">
          <cell r="A1917" t="str">
            <v>5191</v>
          </cell>
        </row>
        <row r="1918">
          <cell r="A1918" t="str">
            <v>5176</v>
          </cell>
        </row>
        <row r="1919">
          <cell r="A1919" t="str">
            <v>5191</v>
          </cell>
        </row>
        <row r="1920">
          <cell r="A1920" t="str">
            <v>5191</v>
          </cell>
        </row>
        <row r="1921">
          <cell r="A1921" t="str">
            <v>5201</v>
          </cell>
        </row>
        <row r="1922">
          <cell r="A1922" t="str">
            <v>5201</v>
          </cell>
        </row>
        <row r="1923">
          <cell r="A1923" t="str">
            <v>5201</v>
          </cell>
        </row>
        <row r="1924">
          <cell r="A1924" t="str">
            <v>5201</v>
          </cell>
        </row>
        <row r="1925">
          <cell r="A1925" t="str">
            <v>5201</v>
          </cell>
        </row>
        <row r="1926">
          <cell r="A1926" t="str">
            <v>5201</v>
          </cell>
        </row>
        <row r="1927">
          <cell r="A1927" t="str">
            <v>5201</v>
          </cell>
        </row>
        <row r="1928">
          <cell r="A1928" t="str">
            <v>5201</v>
          </cell>
        </row>
        <row r="1929">
          <cell r="A1929" t="str">
            <v>5201</v>
          </cell>
        </row>
        <row r="1930">
          <cell r="A1930" t="str">
            <v>5201</v>
          </cell>
        </row>
        <row r="1931">
          <cell r="A1931" t="str">
            <v>5201</v>
          </cell>
        </row>
        <row r="1932">
          <cell r="A1932" t="str">
            <v>5201</v>
          </cell>
        </row>
        <row r="1933">
          <cell r="A1933" t="str">
            <v>5211</v>
          </cell>
        </row>
        <row r="1934">
          <cell r="A1934" t="str">
            <v>5211</v>
          </cell>
        </row>
        <row r="1935">
          <cell r="A1935" t="str">
            <v>5211</v>
          </cell>
        </row>
        <row r="1936">
          <cell r="A1936" t="str">
            <v>5211</v>
          </cell>
        </row>
        <row r="1937">
          <cell r="A1937" t="str">
            <v>5211</v>
          </cell>
        </row>
        <row r="1938">
          <cell r="A1938" t="str">
            <v>5211</v>
          </cell>
        </row>
        <row r="1939">
          <cell r="A1939" t="str">
            <v>5301</v>
          </cell>
        </row>
        <row r="1940">
          <cell r="A1940" t="str">
            <v>5301</v>
          </cell>
        </row>
        <row r="1941">
          <cell r="A1941" t="str">
            <v>5301</v>
          </cell>
        </row>
        <row r="1942">
          <cell r="A1942" t="str">
            <v>5301</v>
          </cell>
        </row>
        <row r="1943">
          <cell r="A1943" t="str">
            <v>5301</v>
          </cell>
        </row>
        <row r="1944">
          <cell r="A1944" t="str">
            <v>5301</v>
          </cell>
        </row>
        <row r="1945">
          <cell r="A1945" t="str">
            <v>5301</v>
          </cell>
        </row>
        <row r="1946">
          <cell r="A1946" t="str">
            <v>5301</v>
          </cell>
        </row>
        <row r="1947">
          <cell r="A1947" t="str">
            <v>5301</v>
          </cell>
        </row>
        <row r="1948">
          <cell r="A1948" t="str">
            <v>5301</v>
          </cell>
        </row>
        <row r="1949">
          <cell r="A1949" t="str">
            <v>5301</v>
          </cell>
        </row>
        <row r="1950">
          <cell r="A1950" t="str">
            <v>5301</v>
          </cell>
        </row>
        <row r="1951">
          <cell r="A1951" t="str">
            <v>5301</v>
          </cell>
        </row>
        <row r="1952">
          <cell r="A1952" t="str">
            <v>5301</v>
          </cell>
        </row>
        <row r="1953">
          <cell r="A1953" t="str">
            <v>5301</v>
          </cell>
        </row>
        <row r="1954">
          <cell r="A1954" t="str">
            <v>5301</v>
          </cell>
        </row>
        <row r="1955">
          <cell r="A1955" t="str">
            <v>5301</v>
          </cell>
        </row>
        <row r="1956">
          <cell r="A1956" t="str">
            <v>5301</v>
          </cell>
        </row>
        <row r="1957">
          <cell r="A1957" t="str">
            <v>5311</v>
          </cell>
        </row>
        <row r="1958">
          <cell r="A1958" t="str">
            <v>5311</v>
          </cell>
        </row>
        <row r="1959">
          <cell r="A1959" t="str">
            <v>5311</v>
          </cell>
        </row>
        <row r="1960">
          <cell r="A1960" t="str">
            <v>5311</v>
          </cell>
        </row>
        <row r="1961">
          <cell r="A1961" t="str">
            <v>5311</v>
          </cell>
        </row>
        <row r="1962">
          <cell r="A1962" t="str">
            <v>5311</v>
          </cell>
        </row>
        <row r="1963">
          <cell r="A1963" t="str">
            <v>5311</v>
          </cell>
        </row>
        <row r="1964">
          <cell r="A1964" t="str">
            <v>5311</v>
          </cell>
        </row>
        <row r="1965">
          <cell r="A1965" t="str">
            <v>5311</v>
          </cell>
        </row>
        <row r="1966">
          <cell r="A1966" t="str">
            <v>5311</v>
          </cell>
        </row>
        <row r="1967">
          <cell r="A1967" t="str">
            <v>5311</v>
          </cell>
        </row>
        <row r="1968">
          <cell r="A1968" t="str">
            <v>5311</v>
          </cell>
        </row>
        <row r="1969">
          <cell r="A1969" t="str">
            <v>5311</v>
          </cell>
        </row>
        <row r="1970">
          <cell r="A1970" t="str">
            <v>5311</v>
          </cell>
        </row>
        <row r="1971">
          <cell r="A1971" t="str">
            <v>5311</v>
          </cell>
        </row>
        <row r="1972">
          <cell r="A1972" t="str">
            <v>5311</v>
          </cell>
        </row>
        <row r="1973">
          <cell r="A1973" t="str">
            <v>5311</v>
          </cell>
        </row>
        <row r="1974">
          <cell r="A1974" t="str">
            <v>5311</v>
          </cell>
        </row>
        <row r="1975">
          <cell r="A1975" t="str">
            <v>5321</v>
          </cell>
        </row>
        <row r="1976">
          <cell r="A1976" t="str">
            <v>5321</v>
          </cell>
        </row>
        <row r="1977">
          <cell r="A1977" t="str">
            <v>5321</v>
          </cell>
        </row>
        <row r="1978">
          <cell r="A1978" t="str">
            <v>5321</v>
          </cell>
        </row>
        <row r="1979">
          <cell r="A1979" t="str">
            <v>5321</v>
          </cell>
        </row>
        <row r="1980">
          <cell r="A1980" t="str">
            <v>5321</v>
          </cell>
        </row>
        <row r="1981">
          <cell r="A1981" t="str">
            <v>5321</v>
          </cell>
        </row>
        <row r="1982">
          <cell r="A1982" t="str">
            <v>5321</v>
          </cell>
        </row>
        <row r="1983">
          <cell r="A1983" t="str">
            <v>5321</v>
          </cell>
        </row>
        <row r="1984">
          <cell r="A1984" t="str">
            <v>5321</v>
          </cell>
        </row>
        <row r="1985">
          <cell r="A1985" t="str">
            <v>5321</v>
          </cell>
        </row>
        <row r="1986">
          <cell r="A1986" t="str">
            <v>5321</v>
          </cell>
        </row>
        <row r="1987">
          <cell r="A1987" t="str">
            <v>5321</v>
          </cell>
        </row>
        <row r="1988">
          <cell r="A1988" t="str">
            <v>5321</v>
          </cell>
        </row>
        <row r="1989">
          <cell r="A1989" t="str">
            <v>5321</v>
          </cell>
        </row>
        <row r="1990">
          <cell r="A1990" t="str">
            <v>5321</v>
          </cell>
        </row>
        <row r="1991">
          <cell r="A1991" t="str">
            <v>5321</v>
          </cell>
        </row>
        <row r="1992">
          <cell r="A1992" t="str">
            <v>5321</v>
          </cell>
        </row>
        <row r="1993">
          <cell r="A1993" t="str">
            <v>5321</v>
          </cell>
        </row>
        <row r="1994">
          <cell r="A1994" t="str">
            <v>5331</v>
          </cell>
        </row>
        <row r="1995">
          <cell r="A1995" t="str">
            <v>5331</v>
          </cell>
        </row>
        <row r="1996">
          <cell r="A1996" t="str">
            <v>5331</v>
          </cell>
        </row>
        <row r="1997">
          <cell r="A1997" t="str">
            <v>5331</v>
          </cell>
        </row>
        <row r="1998">
          <cell r="A1998" t="str">
            <v>5331</v>
          </cell>
        </row>
        <row r="1999">
          <cell r="A1999" t="str">
            <v>5331</v>
          </cell>
        </row>
        <row r="2000">
          <cell r="A2000" t="str">
            <v>5331</v>
          </cell>
        </row>
        <row r="2001">
          <cell r="A2001" t="str">
            <v>5331</v>
          </cell>
        </row>
        <row r="2002">
          <cell r="A2002" t="str">
            <v>5331</v>
          </cell>
        </row>
        <row r="2003">
          <cell r="A2003" t="str">
            <v>5331</v>
          </cell>
        </row>
        <row r="2004">
          <cell r="A2004" t="str">
            <v>5331</v>
          </cell>
        </row>
        <row r="2005">
          <cell r="A2005" t="str">
            <v>5331</v>
          </cell>
        </row>
        <row r="2006">
          <cell r="A2006" t="str">
            <v>5331</v>
          </cell>
        </row>
        <row r="2007">
          <cell r="A2007" t="str">
            <v>5331</v>
          </cell>
        </row>
        <row r="2008">
          <cell r="A2008" t="str">
            <v>5331</v>
          </cell>
        </row>
        <row r="2009">
          <cell r="A2009" t="str">
            <v>5331</v>
          </cell>
        </row>
        <row r="2010">
          <cell r="A2010" t="str">
            <v>5331</v>
          </cell>
        </row>
        <row r="2011">
          <cell r="A2011" t="str">
            <v>5331</v>
          </cell>
        </row>
        <row r="2012">
          <cell r="A2012" t="str">
            <v>5331</v>
          </cell>
        </row>
        <row r="2013">
          <cell r="A2013" t="str">
            <v>5331</v>
          </cell>
        </row>
        <row r="2014">
          <cell r="A2014" t="str">
            <v>5331</v>
          </cell>
        </row>
        <row r="2015">
          <cell r="A2015" t="str">
            <v>5331</v>
          </cell>
        </row>
        <row r="2016">
          <cell r="A2016" t="str">
            <v>5341</v>
          </cell>
        </row>
        <row r="2017">
          <cell r="A2017" t="str">
            <v>5341</v>
          </cell>
        </row>
        <row r="2018">
          <cell r="A2018" t="str">
            <v>5341</v>
          </cell>
        </row>
        <row r="2019">
          <cell r="A2019" t="str">
            <v>5341</v>
          </cell>
        </row>
        <row r="2020">
          <cell r="A2020" t="str">
            <v>5341</v>
          </cell>
        </row>
        <row r="2021">
          <cell r="A2021" t="str">
            <v>5341</v>
          </cell>
        </row>
        <row r="2022">
          <cell r="A2022" t="str">
            <v>5391</v>
          </cell>
        </row>
        <row r="2023">
          <cell r="A2023" t="str">
            <v>5391</v>
          </cell>
        </row>
        <row r="2024">
          <cell r="A2024" t="str">
            <v>5391</v>
          </cell>
        </row>
        <row r="2025">
          <cell r="A2025" t="str">
            <v>5391</v>
          </cell>
        </row>
        <row r="2026">
          <cell r="A2026" t="str">
            <v>5391</v>
          </cell>
        </row>
        <row r="2027">
          <cell r="A2027" t="str">
            <v>5391</v>
          </cell>
        </row>
        <row r="2028">
          <cell r="A2028" t="str">
            <v>5401</v>
          </cell>
        </row>
        <row r="2029">
          <cell r="A2029" t="str">
            <v>5401</v>
          </cell>
        </row>
        <row r="2030">
          <cell r="A2030" t="str">
            <v>5401</v>
          </cell>
        </row>
        <row r="2031">
          <cell r="A2031" t="str">
            <v>5406</v>
          </cell>
        </row>
        <row r="2032">
          <cell r="A2032" t="str">
            <v>5406</v>
          </cell>
        </row>
        <row r="2033">
          <cell r="A2033" t="str">
            <v>5406</v>
          </cell>
        </row>
        <row r="2034">
          <cell r="A2034" t="str">
            <v>5406</v>
          </cell>
        </row>
        <row r="2035">
          <cell r="A2035" t="str">
            <v>5416</v>
          </cell>
        </row>
        <row r="2036">
          <cell r="A2036" t="str">
            <v>5421</v>
          </cell>
        </row>
        <row r="2037">
          <cell r="A2037" t="str">
            <v>5426</v>
          </cell>
        </row>
        <row r="2038">
          <cell r="A2038" t="str">
            <v>5426</v>
          </cell>
        </row>
        <row r="2039">
          <cell r="A2039" t="str">
            <v>5431</v>
          </cell>
        </row>
        <row r="2040">
          <cell r="A2040" t="str">
            <v>5431</v>
          </cell>
        </row>
        <row r="2041">
          <cell r="A2041" t="str">
            <v>5436</v>
          </cell>
        </row>
        <row r="2042">
          <cell r="A2042" t="str">
            <v>5441</v>
          </cell>
        </row>
        <row r="2043">
          <cell r="A2043" t="str">
            <v>5451</v>
          </cell>
        </row>
        <row r="2044">
          <cell r="A2044" t="str">
            <v>5456</v>
          </cell>
        </row>
        <row r="2045">
          <cell r="A2045" t="str">
            <v>5461</v>
          </cell>
        </row>
        <row r="2046">
          <cell r="A2046" t="str">
            <v>5461</v>
          </cell>
        </row>
        <row r="2047">
          <cell r="A2047" t="str">
            <v>5466</v>
          </cell>
        </row>
        <row r="2048">
          <cell r="A2048" t="str">
            <v>5466</v>
          </cell>
        </row>
        <row r="2049">
          <cell r="A2049" t="str">
            <v>5466</v>
          </cell>
        </row>
        <row r="2050">
          <cell r="A2050" t="str">
            <v>5471</v>
          </cell>
        </row>
        <row r="2051">
          <cell r="A2051" t="str">
            <v>5471</v>
          </cell>
        </row>
        <row r="2052">
          <cell r="A2052" t="str">
            <v>5476</v>
          </cell>
        </row>
        <row r="2053">
          <cell r="A2053" t="str">
            <v>5481</v>
          </cell>
        </row>
        <row r="2054">
          <cell r="A2054" t="str">
            <v>5483</v>
          </cell>
        </row>
        <row r="2055">
          <cell r="A2055" t="str">
            <v>5483</v>
          </cell>
        </row>
        <row r="2056">
          <cell r="A2056" t="str">
            <v>5486</v>
          </cell>
        </row>
        <row r="2057">
          <cell r="A2057" t="str">
            <v>5483</v>
          </cell>
        </row>
        <row r="2058">
          <cell r="A2058" t="str">
            <v>5483</v>
          </cell>
        </row>
        <row r="2059">
          <cell r="A2059" t="str">
            <v>5491</v>
          </cell>
        </row>
        <row r="2060">
          <cell r="A2060" t="str">
            <v>5496</v>
          </cell>
        </row>
        <row r="2061">
          <cell r="A2061" t="str">
            <v>5496</v>
          </cell>
        </row>
        <row r="2062">
          <cell r="A2062" t="str">
            <v>5496</v>
          </cell>
        </row>
        <row r="2063">
          <cell r="A2063" t="str">
            <v>5496</v>
          </cell>
        </row>
        <row r="2064">
          <cell r="A2064" t="str">
            <v>5496</v>
          </cell>
        </row>
        <row r="2065">
          <cell r="A2065" t="str">
            <v>5496</v>
          </cell>
        </row>
        <row r="2066">
          <cell r="A2066" t="str">
            <v>5496</v>
          </cell>
        </row>
        <row r="2067">
          <cell r="A2067" t="str">
            <v>5496</v>
          </cell>
        </row>
        <row r="2068">
          <cell r="A2068" t="str">
            <v>5496</v>
          </cell>
        </row>
        <row r="2069">
          <cell r="A2069" t="str">
            <v>5496</v>
          </cell>
        </row>
        <row r="2070">
          <cell r="A2070" t="str">
            <v>5496</v>
          </cell>
        </row>
        <row r="2071">
          <cell r="A2071" t="str">
            <v>5496</v>
          </cell>
        </row>
        <row r="2072">
          <cell r="A2072" t="str">
            <v>5496</v>
          </cell>
        </row>
        <row r="2073">
          <cell r="A2073" t="str">
            <v>5496</v>
          </cell>
        </row>
        <row r="2074">
          <cell r="A2074" t="str">
            <v>5496</v>
          </cell>
        </row>
        <row r="2075">
          <cell r="A2075" t="str">
            <v>5496</v>
          </cell>
        </row>
        <row r="2076">
          <cell r="A2076" t="str">
            <v>5496</v>
          </cell>
        </row>
        <row r="2077">
          <cell r="A2077" t="str">
            <v>5496</v>
          </cell>
        </row>
        <row r="2078">
          <cell r="A2078" t="str">
            <v>5496</v>
          </cell>
        </row>
        <row r="2079">
          <cell r="A2079" t="str">
            <v>5496</v>
          </cell>
        </row>
        <row r="2080">
          <cell r="A2080" t="str">
            <v>5496</v>
          </cell>
        </row>
        <row r="2081">
          <cell r="A2081" t="str">
            <v>5496</v>
          </cell>
        </row>
        <row r="2082">
          <cell r="A2082" t="str">
            <v>5496</v>
          </cell>
        </row>
        <row r="2083">
          <cell r="A2083" t="str">
            <v>5496</v>
          </cell>
        </row>
        <row r="2084">
          <cell r="A2084" t="str">
            <v>5501</v>
          </cell>
        </row>
        <row r="2085">
          <cell r="A2085" t="str">
            <v>5511</v>
          </cell>
        </row>
        <row r="2086">
          <cell r="A2086" t="str">
            <v>5521</v>
          </cell>
        </row>
        <row r="2087">
          <cell r="A2087" t="str">
            <v>5521</v>
          </cell>
        </row>
        <row r="2088">
          <cell r="A2088" t="str">
            <v>5521</v>
          </cell>
        </row>
        <row r="2089">
          <cell r="A2089" t="str">
            <v>5526</v>
          </cell>
        </row>
        <row r="2090">
          <cell r="A2090" t="str">
            <v>5531</v>
          </cell>
        </row>
        <row r="2091">
          <cell r="A2091" t="str">
            <v>5536</v>
          </cell>
        </row>
        <row r="2092">
          <cell r="A2092" t="str">
            <v>5541</v>
          </cell>
        </row>
        <row r="2093">
          <cell r="A2093" t="str">
            <v>5546</v>
          </cell>
        </row>
        <row r="2094">
          <cell r="A2094" t="str">
            <v>5546</v>
          </cell>
        </row>
        <row r="2095">
          <cell r="A2095" t="str">
            <v>5546</v>
          </cell>
        </row>
        <row r="2096">
          <cell r="A2096" t="str">
            <v>5546</v>
          </cell>
        </row>
        <row r="2097">
          <cell r="A2097" t="str">
            <v>5551</v>
          </cell>
        </row>
        <row r="2098">
          <cell r="A2098" t="str">
            <v>5551</v>
          </cell>
        </row>
        <row r="2099">
          <cell r="A2099" t="str">
            <v>5551</v>
          </cell>
        </row>
        <row r="2100">
          <cell r="A2100" t="str">
            <v>5551</v>
          </cell>
        </row>
        <row r="2101">
          <cell r="A2101" t="str">
            <v>5556</v>
          </cell>
        </row>
        <row r="2102">
          <cell r="A2102" t="str">
            <v>5566</v>
          </cell>
        </row>
        <row r="2103">
          <cell r="A2103" t="str">
            <v>5566</v>
          </cell>
        </row>
        <row r="2104">
          <cell r="A2104" t="str">
            <v>5571</v>
          </cell>
        </row>
        <row r="2105">
          <cell r="A2105" t="str">
            <v>5576</v>
          </cell>
        </row>
        <row r="2106">
          <cell r="A2106" t="str">
            <v>5576</v>
          </cell>
        </row>
        <row r="2107">
          <cell r="A2107" t="str">
            <v>5576</v>
          </cell>
        </row>
        <row r="2108">
          <cell r="A2108" t="str">
            <v>5576</v>
          </cell>
        </row>
        <row r="2109">
          <cell r="A2109" t="str">
            <v>5596</v>
          </cell>
        </row>
        <row r="2110">
          <cell r="A2110" t="str">
            <v>5596</v>
          </cell>
        </row>
        <row r="2111">
          <cell r="A2111" t="str">
            <v>5596</v>
          </cell>
        </row>
        <row r="2112">
          <cell r="A2112" t="str">
            <v>5596</v>
          </cell>
        </row>
        <row r="2113">
          <cell r="A2113" t="str">
            <v>5596</v>
          </cell>
        </row>
        <row r="2114">
          <cell r="A2114" t="str">
            <v>5596</v>
          </cell>
        </row>
        <row r="2115">
          <cell r="A2115" t="str">
            <v>5596</v>
          </cell>
        </row>
        <row r="2116">
          <cell r="A2116" t="str">
            <v>5596</v>
          </cell>
        </row>
        <row r="2117">
          <cell r="A2117" t="str">
            <v>5596</v>
          </cell>
        </row>
        <row r="2118">
          <cell r="A2118" t="str">
            <v>5596</v>
          </cell>
        </row>
        <row r="2119">
          <cell r="A2119" t="str">
            <v>5596</v>
          </cell>
        </row>
        <row r="2120">
          <cell r="A2120" t="str">
            <v>5596</v>
          </cell>
        </row>
        <row r="2121">
          <cell r="A2121" t="str">
            <v>5596</v>
          </cell>
        </row>
        <row r="2122">
          <cell r="A2122" t="str">
            <v>5596</v>
          </cell>
        </row>
        <row r="2123">
          <cell r="A2123" t="str">
            <v>5596</v>
          </cell>
        </row>
        <row r="2124">
          <cell r="A2124" t="str">
            <v>5596</v>
          </cell>
        </row>
        <row r="2125">
          <cell r="A2125" t="str">
            <v>5596</v>
          </cell>
        </row>
        <row r="2126">
          <cell r="A2126" t="str">
            <v>5596</v>
          </cell>
        </row>
        <row r="2127">
          <cell r="A2127" t="str">
            <v>5596</v>
          </cell>
        </row>
        <row r="2128">
          <cell r="A2128" t="str">
            <v>5596</v>
          </cell>
        </row>
        <row r="2129">
          <cell r="A2129" t="str">
            <v>5596</v>
          </cell>
        </row>
        <row r="2130">
          <cell r="A2130" t="str">
            <v>5596</v>
          </cell>
        </row>
        <row r="2131">
          <cell r="A2131" t="str">
            <v>5596</v>
          </cell>
        </row>
        <row r="2132">
          <cell r="A2132" t="str">
            <v>5596</v>
          </cell>
        </row>
        <row r="2133">
          <cell r="A2133" t="str">
            <v>5601</v>
          </cell>
        </row>
        <row r="2134">
          <cell r="A2134" t="str">
            <v>5631</v>
          </cell>
        </row>
        <row r="2135">
          <cell r="A2135" t="str">
            <v>5631</v>
          </cell>
        </row>
        <row r="2136">
          <cell r="A2136" t="str">
            <v>5661</v>
          </cell>
        </row>
        <row r="2137">
          <cell r="A2137" t="str">
            <v>5661</v>
          </cell>
        </row>
        <row r="2138">
          <cell r="A2138" t="str">
            <v>5661</v>
          </cell>
        </row>
        <row r="2139">
          <cell r="A2139" t="str">
            <v>5661</v>
          </cell>
        </row>
        <row r="2140">
          <cell r="A2140" t="str">
            <v>5661</v>
          </cell>
        </row>
        <row r="2141">
          <cell r="A2141" t="str">
            <v>5671</v>
          </cell>
        </row>
        <row r="2142">
          <cell r="A2142" t="str">
            <v>5671</v>
          </cell>
        </row>
        <row r="2143">
          <cell r="A2143" t="str">
            <v>5701</v>
          </cell>
        </row>
        <row r="2144">
          <cell r="A2144" t="str">
            <v>5706</v>
          </cell>
        </row>
        <row r="2145">
          <cell r="A2145" t="str">
            <v>5711</v>
          </cell>
        </row>
        <row r="2146">
          <cell r="A2146" t="str">
            <v>5721</v>
          </cell>
        </row>
        <row r="2147">
          <cell r="A2147" t="str">
            <v>5726</v>
          </cell>
        </row>
        <row r="2148">
          <cell r="A2148" t="str">
            <v>5731</v>
          </cell>
        </row>
        <row r="2149">
          <cell r="A2149" t="str">
            <v>5736</v>
          </cell>
        </row>
        <row r="2150">
          <cell r="A2150" t="str">
            <v>5741</v>
          </cell>
        </row>
        <row r="2151">
          <cell r="A2151" t="str">
            <v>5756</v>
          </cell>
        </row>
        <row r="2152">
          <cell r="A2152" t="str">
            <v>5791</v>
          </cell>
        </row>
        <row r="2153">
          <cell r="A2153" t="str">
            <v>5766</v>
          </cell>
        </row>
        <row r="2154">
          <cell r="A2154" t="str">
            <v>5801</v>
          </cell>
        </row>
        <row r="2155">
          <cell r="A2155" t="str">
            <v>5861</v>
          </cell>
        </row>
        <row r="2156">
          <cell r="A2156" t="str">
            <v>5861</v>
          </cell>
        </row>
        <row r="2157">
          <cell r="A2157" t="str">
            <v>5861</v>
          </cell>
        </row>
        <row r="2158">
          <cell r="A2158" t="str">
            <v>5861</v>
          </cell>
        </row>
        <row r="2159">
          <cell r="A2159" t="str">
            <v>5861</v>
          </cell>
        </row>
        <row r="2160">
          <cell r="A2160" t="str">
            <v>5881</v>
          </cell>
        </row>
        <row r="2161">
          <cell r="A2161" t="str">
            <v>5921</v>
          </cell>
        </row>
        <row r="2162">
          <cell r="A2162" t="str">
            <v>5924</v>
          </cell>
        </row>
        <row r="2163">
          <cell r="A2163" t="str">
            <v>5924</v>
          </cell>
        </row>
        <row r="2164">
          <cell r="A2164" t="str">
            <v>5971</v>
          </cell>
        </row>
        <row r="2165">
          <cell r="A2165" t="str">
            <v>5971</v>
          </cell>
        </row>
        <row r="2166">
          <cell r="A2166" t="str">
            <v>5971</v>
          </cell>
        </row>
        <row r="2167">
          <cell r="A2167" t="str">
            <v>6001</v>
          </cell>
        </row>
        <row r="2168">
          <cell r="A2168" t="str">
            <v>6102</v>
          </cell>
        </row>
        <row r="2169">
          <cell r="A2169" t="str">
            <v>1001</v>
          </cell>
        </row>
        <row r="2170">
          <cell r="A2170" t="str">
            <v>1005</v>
          </cell>
        </row>
        <row r="2171">
          <cell r="A2171" t="str">
            <v>1007</v>
          </cell>
        </row>
        <row r="2172">
          <cell r="A2172" t="str">
            <v>1021</v>
          </cell>
        </row>
        <row r="2173">
          <cell r="A2173" t="str">
            <v>1032</v>
          </cell>
        </row>
        <row r="2174">
          <cell r="A2174" t="str">
            <v>1041</v>
          </cell>
        </row>
        <row r="2175">
          <cell r="A2175" t="str">
            <v>1048</v>
          </cell>
        </row>
        <row r="2176">
          <cell r="A2176" t="str">
            <v>1043</v>
          </cell>
        </row>
        <row r="2177">
          <cell r="A2177" t="str">
            <v>1047</v>
          </cell>
        </row>
        <row r="2178">
          <cell r="A2178" t="str">
            <v>1101</v>
          </cell>
        </row>
        <row r="2179">
          <cell r="A2179" t="str">
            <v>1101</v>
          </cell>
        </row>
        <row r="2180">
          <cell r="A2180" t="str">
            <v>1121</v>
          </cell>
        </row>
        <row r="2181">
          <cell r="A2181" t="str">
            <v>1126</v>
          </cell>
        </row>
        <row r="2182">
          <cell r="A2182" t="str">
            <v>1151</v>
          </cell>
        </row>
        <row r="2183">
          <cell r="A2183" t="str">
            <v>1152</v>
          </cell>
        </row>
        <row r="2184">
          <cell r="A2184" t="str">
            <v>1301</v>
          </cell>
        </row>
        <row r="2185">
          <cell r="A2185" t="str">
            <v>1302</v>
          </cell>
        </row>
        <row r="2186">
          <cell r="A2186" t="str">
            <v>1306</v>
          </cell>
        </row>
        <row r="2187">
          <cell r="A2187" t="str">
            <v>1310</v>
          </cell>
        </row>
        <row r="2188">
          <cell r="A2188" t="str">
            <v>1301</v>
          </cell>
        </row>
        <row r="2189">
          <cell r="A2189" t="str">
            <v>1302</v>
          </cell>
        </row>
        <row r="2190">
          <cell r="A2190" t="str">
            <v>1306</v>
          </cell>
        </row>
        <row r="2191">
          <cell r="A2191" t="str">
            <v>1301</v>
          </cell>
        </row>
        <row r="2192">
          <cell r="A2192" t="str">
            <v>1302</v>
          </cell>
        </row>
        <row r="2193">
          <cell r="A2193" t="str">
            <v>1601</v>
          </cell>
        </row>
        <row r="2194">
          <cell r="A2194" t="str">
            <v>1602</v>
          </cell>
        </row>
        <row r="2195">
          <cell r="A2195" t="str">
            <v>1621</v>
          </cell>
        </row>
        <row r="2196">
          <cell r="A2196" t="str">
            <v>1622</v>
          </cell>
        </row>
        <row r="2197">
          <cell r="A2197" t="str">
            <v>1642</v>
          </cell>
        </row>
        <row r="2198">
          <cell r="A2198" t="str">
            <v>1622</v>
          </cell>
        </row>
        <row r="2199">
          <cell r="A2199" t="str">
            <v>1622</v>
          </cell>
        </row>
        <row r="2200">
          <cell r="A2200" t="str">
            <v>1642</v>
          </cell>
        </row>
        <row r="2201">
          <cell r="A2201" t="str">
            <v>1632</v>
          </cell>
        </row>
        <row r="2202">
          <cell r="A2202" t="str">
            <v>1701</v>
          </cell>
        </row>
        <row r="2203">
          <cell r="A2203" t="str">
            <v>1701</v>
          </cell>
        </row>
        <row r="2204">
          <cell r="A2204" t="str">
            <v>1701</v>
          </cell>
        </row>
        <row r="2205">
          <cell r="A2205" t="str">
            <v>1701</v>
          </cell>
        </row>
        <row r="2206">
          <cell r="A2206" t="str">
            <v>1701</v>
          </cell>
        </row>
        <row r="2207">
          <cell r="A2207" t="str">
            <v>1721</v>
          </cell>
        </row>
        <row r="2208">
          <cell r="A2208" t="str">
            <v>1722</v>
          </cell>
        </row>
        <row r="2209">
          <cell r="A2209" t="str">
            <v>1741</v>
          </cell>
        </row>
        <row r="2210">
          <cell r="A2210" t="str">
            <v>1721</v>
          </cell>
        </row>
        <row r="2211">
          <cell r="A2211" t="str">
            <v>1721</v>
          </cell>
        </row>
        <row r="2212">
          <cell r="A2212" t="str">
            <v>1741</v>
          </cell>
        </row>
        <row r="2213">
          <cell r="A2213" t="str">
            <v>2011</v>
          </cell>
        </row>
        <row r="2214">
          <cell r="A2214" t="str">
            <v>2111</v>
          </cell>
        </row>
        <row r="2215">
          <cell r="A2215" t="str">
            <v>2121</v>
          </cell>
        </row>
        <row r="2216">
          <cell r="A2216" t="str">
            <v>2111</v>
          </cell>
        </row>
        <row r="2217">
          <cell r="A2217" t="str">
            <v>2121</v>
          </cell>
        </row>
        <row r="2218">
          <cell r="A2218" t="str">
            <v>2111</v>
          </cell>
        </row>
        <row r="2219">
          <cell r="A2219" t="str">
            <v>2121</v>
          </cell>
        </row>
        <row r="2220">
          <cell r="A2220" t="str">
            <v>2111</v>
          </cell>
        </row>
        <row r="2221">
          <cell r="A2221" t="str">
            <v>2121</v>
          </cell>
        </row>
        <row r="2222">
          <cell r="A2222" t="str">
            <v>2131</v>
          </cell>
        </row>
        <row r="2223">
          <cell r="A2223" t="str">
            <v>2161</v>
          </cell>
        </row>
        <row r="2224">
          <cell r="A2224" t="str">
            <v>2161</v>
          </cell>
        </row>
        <row r="2225">
          <cell r="A2225" t="str">
            <v>2141</v>
          </cell>
        </row>
        <row r="2226">
          <cell r="A2226" t="str">
            <v>2151</v>
          </cell>
        </row>
        <row r="2227">
          <cell r="A2227" t="str">
            <v>2211</v>
          </cell>
        </row>
        <row r="2228">
          <cell r="A2228" t="str">
            <v>2221</v>
          </cell>
        </row>
        <row r="2229">
          <cell r="A2229" t="str">
            <v>2225</v>
          </cell>
        </row>
        <row r="2230">
          <cell r="A2230" t="str">
            <v>2211</v>
          </cell>
        </row>
        <row r="2231">
          <cell r="A2231" t="str">
            <v>2211</v>
          </cell>
        </row>
        <row r="2232">
          <cell r="A2232" t="str">
            <v>2211</v>
          </cell>
        </row>
        <row r="2233">
          <cell r="A2233" t="str">
            <v>2211</v>
          </cell>
        </row>
        <row r="2234">
          <cell r="A2234" t="str">
            <v>2281</v>
          </cell>
        </row>
        <row r="2235">
          <cell r="A2235" t="str">
            <v>2311</v>
          </cell>
        </row>
        <row r="2236">
          <cell r="A2236" t="str">
            <v>2321</v>
          </cell>
        </row>
        <row r="2237">
          <cell r="A2237" t="str">
            <v>2321</v>
          </cell>
        </row>
        <row r="2238">
          <cell r="A2238" t="str">
            <v>2611</v>
          </cell>
        </row>
        <row r="2239">
          <cell r="A2239" t="str">
            <v>2621</v>
          </cell>
        </row>
        <row r="2240">
          <cell r="A2240" t="str">
            <v>2631</v>
          </cell>
        </row>
        <row r="2241">
          <cell r="A2241" t="str">
            <v>2901</v>
          </cell>
        </row>
        <row r="2242">
          <cell r="A2242" t="str">
            <v>2901</v>
          </cell>
        </row>
        <row r="2243">
          <cell r="A2243" t="str">
            <v>2981</v>
          </cell>
        </row>
        <row r="2244">
          <cell r="A2244" t="str">
            <v>3001</v>
          </cell>
        </row>
        <row r="2245">
          <cell r="A2245" t="str">
            <v>3001</v>
          </cell>
        </row>
        <row r="2246">
          <cell r="A2246" t="str">
            <v>3201</v>
          </cell>
        </row>
        <row r="2247">
          <cell r="A2247" t="str">
            <v>3201</v>
          </cell>
        </row>
        <row r="2248">
          <cell r="A2248" t="str">
            <v>4001</v>
          </cell>
        </row>
        <row r="2249">
          <cell r="A2249" t="str">
            <v>4001</v>
          </cell>
        </row>
        <row r="2250">
          <cell r="A2250" t="str">
            <v>4201</v>
          </cell>
        </row>
        <row r="2251">
          <cell r="A2251" t="str">
            <v>4201</v>
          </cell>
        </row>
        <row r="2252">
          <cell r="A2252" t="str">
            <v>4401</v>
          </cell>
        </row>
        <row r="2253">
          <cell r="A2253" t="str">
            <v>4501</v>
          </cell>
        </row>
        <row r="2254">
          <cell r="A2254" t="str">
            <v>4801</v>
          </cell>
        </row>
        <row r="2255">
          <cell r="A2255" t="str">
            <v>4901</v>
          </cell>
        </row>
        <row r="2256">
          <cell r="A2256" t="str">
            <v>4921</v>
          </cell>
        </row>
        <row r="2257">
          <cell r="A2257" t="str">
            <v>4921</v>
          </cell>
        </row>
        <row r="2258">
          <cell r="A2258" t="str">
            <v>4941</v>
          </cell>
        </row>
        <row r="2259">
          <cell r="A2259" t="str">
            <v>4951</v>
          </cell>
        </row>
        <row r="2260">
          <cell r="A2260" t="str">
            <v>4951</v>
          </cell>
        </row>
        <row r="2261">
          <cell r="A2261" t="str">
            <v>4961</v>
          </cell>
        </row>
        <row r="2262">
          <cell r="A2262" t="str">
            <v>4971</v>
          </cell>
        </row>
        <row r="2263">
          <cell r="A2263" t="str">
            <v>5101</v>
          </cell>
        </row>
        <row r="2264">
          <cell r="A2264" t="str">
            <v>5101</v>
          </cell>
        </row>
        <row r="2265">
          <cell r="A2265" t="str">
            <v>5101</v>
          </cell>
        </row>
        <row r="2266">
          <cell r="A2266" t="str">
            <v>5101</v>
          </cell>
        </row>
        <row r="2267">
          <cell r="A2267" t="str">
            <v>5101</v>
          </cell>
        </row>
        <row r="2268">
          <cell r="A2268" t="str">
            <v>5101</v>
          </cell>
        </row>
        <row r="2269">
          <cell r="A2269" t="str">
            <v>5101</v>
          </cell>
        </row>
        <row r="2270">
          <cell r="A2270" t="str">
            <v>5101</v>
          </cell>
        </row>
        <row r="2271">
          <cell r="A2271" t="str">
            <v>5101</v>
          </cell>
        </row>
        <row r="2272">
          <cell r="A2272" t="str">
            <v>5101</v>
          </cell>
        </row>
        <row r="2273">
          <cell r="A2273" t="str">
            <v>5101</v>
          </cell>
        </row>
        <row r="2274">
          <cell r="A2274" t="str">
            <v>5101</v>
          </cell>
        </row>
        <row r="2275">
          <cell r="A2275" t="str">
            <v>5101</v>
          </cell>
        </row>
        <row r="2276">
          <cell r="A2276" t="str">
            <v>5101</v>
          </cell>
        </row>
        <row r="2277">
          <cell r="A2277" t="str">
            <v>5101</v>
          </cell>
        </row>
        <row r="2278">
          <cell r="A2278" t="str">
            <v>5101</v>
          </cell>
        </row>
        <row r="2279">
          <cell r="A2279" t="str">
            <v>5101</v>
          </cell>
        </row>
        <row r="2280">
          <cell r="A2280" t="str">
            <v>5101</v>
          </cell>
        </row>
        <row r="2281">
          <cell r="A2281" t="str">
            <v>5101</v>
          </cell>
        </row>
        <row r="2282">
          <cell r="A2282" t="str">
            <v>5101</v>
          </cell>
        </row>
        <row r="2283">
          <cell r="A2283" t="str">
            <v>5101</v>
          </cell>
        </row>
        <row r="2284">
          <cell r="A2284" t="str">
            <v>5101</v>
          </cell>
        </row>
        <row r="2285">
          <cell r="A2285" t="str">
            <v>5101</v>
          </cell>
        </row>
        <row r="2286">
          <cell r="A2286" t="str">
            <v>5101</v>
          </cell>
        </row>
        <row r="2287">
          <cell r="A2287" t="str">
            <v>5101</v>
          </cell>
        </row>
        <row r="2288">
          <cell r="A2288" t="str">
            <v>5116</v>
          </cell>
        </row>
        <row r="2289">
          <cell r="A2289" t="str">
            <v>5116</v>
          </cell>
        </row>
        <row r="2290">
          <cell r="A2290" t="str">
            <v>5116</v>
          </cell>
        </row>
        <row r="2291">
          <cell r="A2291" t="str">
            <v>5116</v>
          </cell>
        </row>
        <row r="2292">
          <cell r="A2292" t="str">
            <v>5121</v>
          </cell>
        </row>
        <row r="2293">
          <cell r="A2293" t="str">
            <v>5121</v>
          </cell>
        </row>
        <row r="2294">
          <cell r="A2294" t="str">
            <v>5123</v>
          </cell>
        </row>
        <row r="2295">
          <cell r="A2295" t="str">
            <v>5129</v>
          </cell>
        </row>
        <row r="2296">
          <cell r="A2296" t="str">
            <v>5132</v>
          </cell>
        </row>
        <row r="2297">
          <cell r="A2297" t="str">
            <v>5139</v>
          </cell>
        </row>
        <row r="2298">
          <cell r="A2298" t="str">
            <v>5129</v>
          </cell>
        </row>
        <row r="2299">
          <cell r="A2299" t="str">
            <v>5132</v>
          </cell>
        </row>
        <row r="2300">
          <cell r="A2300" t="str">
            <v>5139</v>
          </cell>
        </row>
        <row r="2301">
          <cell r="A2301" t="str">
            <v>5121</v>
          </cell>
        </row>
        <row r="2302">
          <cell r="A2302" t="str">
            <v>5123</v>
          </cell>
        </row>
        <row r="2303">
          <cell r="A2303" t="str">
            <v>5129</v>
          </cell>
        </row>
        <row r="2304">
          <cell r="A2304" t="str">
            <v>5132</v>
          </cell>
        </row>
        <row r="2305">
          <cell r="A2305" t="str">
            <v>5133</v>
          </cell>
        </row>
        <row r="2306">
          <cell r="A2306" t="str">
            <v>5139</v>
          </cell>
        </row>
        <row r="2307">
          <cell r="A2307" t="str">
            <v>5139</v>
          </cell>
        </row>
        <row r="2308">
          <cell r="A2308" t="str">
            <v>5121</v>
          </cell>
        </row>
        <row r="2309">
          <cell r="A2309" t="str">
            <v>5123</v>
          </cell>
        </row>
        <row r="2310">
          <cell r="A2310" t="str">
            <v>5129</v>
          </cell>
        </row>
        <row r="2311">
          <cell r="A2311" t="str">
            <v>5132</v>
          </cell>
        </row>
        <row r="2312">
          <cell r="A2312" t="str">
            <v>5139</v>
          </cell>
        </row>
        <row r="2313">
          <cell r="A2313" t="str">
            <v>5121</v>
          </cell>
        </row>
        <row r="2314">
          <cell r="A2314" t="str">
            <v>5121</v>
          </cell>
        </row>
        <row r="2315">
          <cell r="A2315" t="str">
            <v>5123</v>
          </cell>
        </row>
        <row r="2316">
          <cell r="A2316" t="str">
            <v>5129</v>
          </cell>
        </row>
        <row r="2317">
          <cell r="A2317" t="str">
            <v>5132</v>
          </cell>
        </row>
        <row r="2318">
          <cell r="A2318" t="str">
            <v>5139</v>
          </cell>
        </row>
        <row r="2319">
          <cell r="A2319" t="str">
            <v>5129</v>
          </cell>
        </row>
        <row r="2320">
          <cell r="A2320" t="str">
            <v>5132</v>
          </cell>
        </row>
        <row r="2321">
          <cell r="A2321" t="str">
            <v>5121</v>
          </cell>
        </row>
        <row r="2322">
          <cell r="A2322" t="str">
            <v>5123</v>
          </cell>
        </row>
        <row r="2323">
          <cell r="A2323" t="str">
            <v>5129</v>
          </cell>
        </row>
        <row r="2324">
          <cell r="A2324" t="str">
            <v>5132</v>
          </cell>
        </row>
        <row r="2325">
          <cell r="A2325" t="str">
            <v>5133</v>
          </cell>
        </row>
        <row r="2326">
          <cell r="A2326" t="str">
            <v>5121</v>
          </cell>
        </row>
        <row r="2327">
          <cell r="A2327" t="str">
            <v>5123</v>
          </cell>
        </row>
        <row r="2328">
          <cell r="A2328" t="str">
            <v>5129</v>
          </cell>
        </row>
        <row r="2329">
          <cell r="A2329" t="str">
            <v>5132</v>
          </cell>
        </row>
        <row r="2330">
          <cell r="A2330" t="str">
            <v>5133</v>
          </cell>
        </row>
        <row r="2331">
          <cell r="A2331" t="str">
            <v>5121</v>
          </cell>
        </row>
        <row r="2332">
          <cell r="A2332" t="str">
            <v>5123</v>
          </cell>
        </row>
        <row r="2333">
          <cell r="A2333" t="str">
            <v>5129</v>
          </cell>
        </row>
        <row r="2334">
          <cell r="A2334" t="str">
            <v>5132</v>
          </cell>
        </row>
        <row r="2335">
          <cell r="A2335" t="str">
            <v>5139</v>
          </cell>
        </row>
        <row r="2336">
          <cell r="A2336" t="str">
            <v>5121</v>
          </cell>
        </row>
        <row r="2337">
          <cell r="A2337" t="str">
            <v>5123</v>
          </cell>
        </row>
        <row r="2338">
          <cell r="A2338" t="str">
            <v>5129</v>
          </cell>
        </row>
        <row r="2339">
          <cell r="A2339" t="str">
            <v>5132</v>
          </cell>
        </row>
        <row r="2340">
          <cell r="A2340" t="str">
            <v>5133</v>
          </cell>
        </row>
        <row r="2341">
          <cell r="A2341" t="str">
            <v>5139</v>
          </cell>
        </row>
        <row r="2342">
          <cell r="A2342" t="str">
            <v>5129</v>
          </cell>
        </row>
        <row r="2343">
          <cell r="A2343" t="str">
            <v>5132</v>
          </cell>
        </row>
        <row r="2344">
          <cell r="A2344" t="str">
            <v>5133</v>
          </cell>
        </row>
        <row r="2345">
          <cell r="A2345" t="str">
            <v>5121</v>
          </cell>
        </row>
        <row r="2346">
          <cell r="A2346" t="str">
            <v>5123</v>
          </cell>
        </row>
        <row r="2347">
          <cell r="A2347" t="str">
            <v>5129</v>
          </cell>
        </row>
        <row r="2348">
          <cell r="A2348" t="str">
            <v>5132</v>
          </cell>
        </row>
        <row r="2349">
          <cell r="A2349" t="str">
            <v>5139</v>
          </cell>
        </row>
        <row r="2350">
          <cell r="A2350" t="str">
            <v>5121</v>
          </cell>
        </row>
        <row r="2351">
          <cell r="A2351" t="str">
            <v>5123</v>
          </cell>
        </row>
        <row r="2352">
          <cell r="A2352" t="str">
            <v>5129</v>
          </cell>
        </row>
        <row r="2353">
          <cell r="A2353" t="str">
            <v>5132</v>
          </cell>
        </row>
        <row r="2354">
          <cell r="A2354" t="str">
            <v>5139</v>
          </cell>
        </row>
        <row r="2355">
          <cell r="A2355" t="str">
            <v>5121</v>
          </cell>
        </row>
        <row r="2356">
          <cell r="A2356" t="str">
            <v>5121</v>
          </cell>
        </row>
        <row r="2357">
          <cell r="A2357" t="str">
            <v>5123</v>
          </cell>
        </row>
        <row r="2358">
          <cell r="A2358" t="str">
            <v>5126</v>
          </cell>
        </row>
        <row r="2359">
          <cell r="A2359" t="str">
            <v>5129</v>
          </cell>
        </row>
        <row r="2360">
          <cell r="A2360" t="str">
            <v>5132</v>
          </cell>
        </row>
        <row r="2361">
          <cell r="A2361" t="str">
            <v>5121</v>
          </cell>
        </row>
        <row r="2362">
          <cell r="A2362" t="str">
            <v>5123</v>
          </cell>
        </row>
        <row r="2363">
          <cell r="A2363" t="str">
            <v>5121</v>
          </cell>
        </row>
        <row r="2364">
          <cell r="A2364" t="str">
            <v>5123</v>
          </cell>
        </row>
        <row r="2365">
          <cell r="A2365" t="str">
            <v>5129</v>
          </cell>
        </row>
        <row r="2366">
          <cell r="A2366" t="str">
            <v>5132</v>
          </cell>
        </row>
        <row r="2367">
          <cell r="A2367" t="str">
            <v>5139</v>
          </cell>
        </row>
        <row r="2368">
          <cell r="A2368" t="str">
            <v>5121</v>
          </cell>
        </row>
        <row r="2369">
          <cell r="A2369" t="str">
            <v>5121</v>
          </cell>
        </row>
        <row r="2370">
          <cell r="A2370" t="str">
            <v>5123</v>
          </cell>
        </row>
        <row r="2371">
          <cell r="A2371" t="str">
            <v>5129</v>
          </cell>
        </row>
        <row r="2372">
          <cell r="A2372" t="str">
            <v>5132</v>
          </cell>
        </row>
        <row r="2373">
          <cell r="A2373" t="str">
            <v>5133</v>
          </cell>
        </row>
        <row r="2374">
          <cell r="A2374" t="str">
            <v>5121</v>
          </cell>
        </row>
        <row r="2375">
          <cell r="A2375" t="str">
            <v>5123</v>
          </cell>
        </row>
        <row r="2376">
          <cell r="A2376" t="str">
            <v>5129</v>
          </cell>
        </row>
        <row r="2377">
          <cell r="A2377" t="str">
            <v>5132</v>
          </cell>
        </row>
        <row r="2378">
          <cell r="A2378" t="str">
            <v>5121</v>
          </cell>
        </row>
        <row r="2379">
          <cell r="A2379" t="str">
            <v>5141</v>
          </cell>
        </row>
        <row r="2380">
          <cell r="A2380" t="str">
            <v>5151</v>
          </cell>
        </row>
        <row r="2381">
          <cell r="A2381" t="str">
            <v>5151</v>
          </cell>
        </row>
        <row r="2382">
          <cell r="A2382" t="str">
            <v>5151</v>
          </cell>
        </row>
        <row r="2383">
          <cell r="A2383" t="str">
            <v>5151</v>
          </cell>
        </row>
        <row r="2384">
          <cell r="A2384" t="str">
            <v>5151</v>
          </cell>
        </row>
        <row r="2385">
          <cell r="A2385" t="str">
            <v>5151</v>
          </cell>
        </row>
        <row r="2386">
          <cell r="A2386" t="str">
            <v>5151</v>
          </cell>
        </row>
        <row r="2387">
          <cell r="A2387" t="str">
            <v>5151</v>
          </cell>
        </row>
        <row r="2388">
          <cell r="A2388" t="str">
            <v>5151</v>
          </cell>
        </row>
        <row r="2389">
          <cell r="A2389" t="str">
            <v>5151</v>
          </cell>
        </row>
        <row r="2390">
          <cell r="A2390" t="str">
            <v>5151</v>
          </cell>
        </row>
        <row r="2391">
          <cell r="A2391" t="str">
            <v>5151</v>
          </cell>
        </row>
        <row r="2392">
          <cell r="A2392" t="str">
            <v>5156</v>
          </cell>
        </row>
        <row r="2393">
          <cell r="A2393" t="str">
            <v>5161</v>
          </cell>
        </row>
        <row r="2394">
          <cell r="A2394" t="str">
            <v>5161</v>
          </cell>
        </row>
        <row r="2395">
          <cell r="A2395" t="str">
            <v>5161</v>
          </cell>
        </row>
        <row r="2396">
          <cell r="A2396" t="str">
            <v>5161</v>
          </cell>
        </row>
        <row r="2397">
          <cell r="A2397" t="str">
            <v>5166</v>
          </cell>
        </row>
        <row r="2398">
          <cell r="A2398" t="str">
            <v>5166</v>
          </cell>
        </row>
        <row r="2399">
          <cell r="A2399" t="str">
            <v>5166</v>
          </cell>
        </row>
        <row r="2400">
          <cell r="A2400" t="str">
            <v>5166</v>
          </cell>
        </row>
        <row r="2401">
          <cell r="A2401" t="str">
            <v>5166</v>
          </cell>
        </row>
        <row r="2402">
          <cell r="A2402" t="str">
            <v>5166</v>
          </cell>
        </row>
        <row r="2403">
          <cell r="A2403" t="str">
            <v>5166</v>
          </cell>
        </row>
        <row r="2404">
          <cell r="A2404" t="str">
            <v>5166</v>
          </cell>
        </row>
        <row r="2405">
          <cell r="A2405" t="str">
            <v>5166</v>
          </cell>
        </row>
        <row r="2406">
          <cell r="A2406" t="str">
            <v>5166</v>
          </cell>
        </row>
        <row r="2407">
          <cell r="A2407" t="str">
            <v>5166</v>
          </cell>
        </row>
        <row r="2408">
          <cell r="A2408" t="str">
            <v>5166</v>
          </cell>
        </row>
        <row r="2409">
          <cell r="A2409" t="str">
            <v>5166</v>
          </cell>
        </row>
        <row r="2410">
          <cell r="A2410" t="str">
            <v>5166</v>
          </cell>
        </row>
        <row r="2411">
          <cell r="A2411" t="str">
            <v>5166</v>
          </cell>
        </row>
        <row r="2412">
          <cell r="A2412" t="str">
            <v>5166</v>
          </cell>
        </row>
        <row r="2413">
          <cell r="A2413" t="str">
            <v>5166</v>
          </cell>
        </row>
        <row r="2414">
          <cell r="A2414" t="str">
            <v>5166</v>
          </cell>
        </row>
        <row r="2415">
          <cell r="A2415" t="str">
            <v>5166</v>
          </cell>
        </row>
        <row r="2416">
          <cell r="A2416" t="str">
            <v>5166</v>
          </cell>
        </row>
        <row r="2417">
          <cell r="A2417" t="str">
            <v>5176</v>
          </cell>
        </row>
        <row r="2418">
          <cell r="A2418" t="str">
            <v>5176</v>
          </cell>
        </row>
        <row r="2419">
          <cell r="A2419" t="str">
            <v>5176</v>
          </cell>
        </row>
        <row r="2420">
          <cell r="A2420" t="str">
            <v>5176</v>
          </cell>
        </row>
        <row r="2421">
          <cell r="A2421" t="str">
            <v>5176</v>
          </cell>
        </row>
        <row r="2422">
          <cell r="A2422" t="str">
            <v>5181</v>
          </cell>
        </row>
        <row r="2423">
          <cell r="A2423" t="str">
            <v>5176</v>
          </cell>
        </row>
        <row r="2424">
          <cell r="A2424" t="str">
            <v>5176</v>
          </cell>
        </row>
        <row r="2425">
          <cell r="A2425" t="str">
            <v>5176</v>
          </cell>
        </row>
        <row r="2426">
          <cell r="A2426" t="str">
            <v>5191</v>
          </cell>
        </row>
        <row r="2427">
          <cell r="A2427" t="str">
            <v>5176</v>
          </cell>
        </row>
        <row r="2428">
          <cell r="A2428" t="str">
            <v>5191</v>
          </cell>
        </row>
        <row r="2429">
          <cell r="A2429" t="str">
            <v>5191</v>
          </cell>
        </row>
        <row r="2430">
          <cell r="A2430" t="str">
            <v>5176</v>
          </cell>
        </row>
        <row r="2431">
          <cell r="A2431" t="str">
            <v>5201</v>
          </cell>
        </row>
        <row r="2432">
          <cell r="A2432" t="str">
            <v>5201</v>
          </cell>
        </row>
        <row r="2433">
          <cell r="A2433" t="str">
            <v>5201</v>
          </cell>
        </row>
        <row r="2434">
          <cell r="A2434" t="str">
            <v>5201</v>
          </cell>
        </row>
        <row r="2435">
          <cell r="A2435" t="str">
            <v>5201</v>
          </cell>
        </row>
        <row r="2436">
          <cell r="A2436" t="str">
            <v>5201</v>
          </cell>
        </row>
        <row r="2437">
          <cell r="A2437" t="str">
            <v>5201</v>
          </cell>
        </row>
        <row r="2438">
          <cell r="A2438" t="str">
            <v>5201</v>
          </cell>
        </row>
        <row r="2439">
          <cell r="A2439" t="str">
            <v>5201</v>
          </cell>
        </row>
        <row r="2440">
          <cell r="A2440" t="str">
            <v>5201</v>
          </cell>
        </row>
        <row r="2441">
          <cell r="A2441" t="str">
            <v>5201</v>
          </cell>
        </row>
        <row r="2442">
          <cell r="A2442" t="str">
            <v>5201</v>
          </cell>
        </row>
        <row r="2443">
          <cell r="A2443" t="str">
            <v>5211</v>
          </cell>
        </row>
        <row r="2444">
          <cell r="A2444" t="str">
            <v>5211</v>
          </cell>
        </row>
        <row r="2445">
          <cell r="A2445" t="str">
            <v>5211</v>
          </cell>
        </row>
        <row r="2446">
          <cell r="A2446" t="str">
            <v>5211</v>
          </cell>
        </row>
        <row r="2447">
          <cell r="A2447" t="str">
            <v>5211</v>
          </cell>
        </row>
        <row r="2448">
          <cell r="A2448" t="str">
            <v>5211</v>
          </cell>
        </row>
        <row r="2449">
          <cell r="A2449" t="str">
            <v>5301</v>
          </cell>
        </row>
        <row r="2450">
          <cell r="A2450" t="str">
            <v>5301</v>
          </cell>
        </row>
        <row r="2451">
          <cell r="A2451" t="str">
            <v>5301</v>
          </cell>
        </row>
        <row r="2452">
          <cell r="A2452" t="str">
            <v>5301</v>
          </cell>
        </row>
        <row r="2453">
          <cell r="A2453" t="str">
            <v>5301</v>
          </cell>
        </row>
        <row r="2454">
          <cell r="A2454" t="str">
            <v>5301</v>
          </cell>
        </row>
        <row r="2455">
          <cell r="A2455" t="str">
            <v>5301</v>
          </cell>
        </row>
        <row r="2456">
          <cell r="A2456" t="str">
            <v>5301</v>
          </cell>
        </row>
        <row r="2457">
          <cell r="A2457" t="str">
            <v>5301</v>
          </cell>
        </row>
        <row r="2458">
          <cell r="A2458" t="str">
            <v>5301</v>
          </cell>
        </row>
        <row r="2459">
          <cell r="A2459" t="str">
            <v>5301</v>
          </cell>
        </row>
        <row r="2460">
          <cell r="A2460" t="str">
            <v>5301</v>
          </cell>
        </row>
        <row r="2461">
          <cell r="A2461" t="str">
            <v>5301</v>
          </cell>
        </row>
        <row r="2462">
          <cell r="A2462" t="str">
            <v>5301</v>
          </cell>
        </row>
        <row r="2463">
          <cell r="A2463" t="str">
            <v>5301</v>
          </cell>
        </row>
        <row r="2464">
          <cell r="A2464" t="str">
            <v>5301</v>
          </cell>
        </row>
        <row r="2465">
          <cell r="A2465" t="str">
            <v>5301</v>
          </cell>
        </row>
        <row r="2466">
          <cell r="A2466" t="str">
            <v>5301</v>
          </cell>
        </row>
        <row r="2467">
          <cell r="A2467" t="str">
            <v>5311</v>
          </cell>
        </row>
        <row r="2468">
          <cell r="A2468" t="str">
            <v>5311</v>
          </cell>
        </row>
        <row r="2469">
          <cell r="A2469" t="str">
            <v>5311</v>
          </cell>
        </row>
        <row r="2470">
          <cell r="A2470" t="str">
            <v>5311</v>
          </cell>
        </row>
        <row r="2471">
          <cell r="A2471" t="str">
            <v>5311</v>
          </cell>
        </row>
        <row r="2472">
          <cell r="A2472" t="str">
            <v>5311</v>
          </cell>
        </row>
        <row r="2473">
          <cell r="A2473" t="str">
            <v>5311</v>
          </cell>
        </row>
        <row r="2474">
          <cell r="A2474" t="str">
            <v>5311</v>
          </cell>
        </row>
        <row r="2475">
          <cell r="A2475" t="str">
            <v>5311</v>
          </cell>
        </row>
        <row r="2476">
          <cell r="A2476" t="str">
            <v>5311</v>
          </cell>
        </row>
        <row r="2477">
          <cell r="A2477" t="str">
            <v>5311</v>
          </cell>
        </row>
        <row r="2478">
          <cell r="A2478" t="str">
            <v>5311</v>
          </cell>
        </row>
        <row r="2479">
          <cell r="A2479" t="str">
            <v>5311</v>
          </cell>
        </row>
        <row r="2480">
          <cell r="A2480" t="str">
            <v>5311</v>
          </cell>
        </row>
        <row r="2481">
          <cell r="A2481" t="str">
            <v>5311</v>
          </cell>
        </row>
        <row r="2482">
          <cell r="A2482" t="str">
            <v>5311</v>
          </cell>
        </row>
        <row r="2483">
          <cell r="A2483" t="str">
            <v>5311</v>
          </cell>
        </row>
        <row r="2484">
          <cell r="A2484" t="str">
            <v>5311</v>
          </cell>
        </row>
        <row r="2485">
          <cell r="A2485" t="str">
            <v>5321</v>
          </cell>
        </row>
        <row r="2486">
          <cell r="A2486" t="str">
            <v>5321</v>
          </cell>
        </row>
        <row r="2487">
          <cell r="A2487" t="str">
            <v>5321</v>
          </cell>
        </row>
        <row r="2488">
          <cell r="A2488" t="str">
            <v>5321</v>
          </cell>
        </row>
        <row r="2489">
          <cell r="A2489" t="str">
            <v>5321</v>
          </cell>
        </row>
        <row r="2490">
          <cell r="A2490" t="str">
            <v>5321</v>
          </cell>
        </row>
        <row r="2491">
          <cell r="A2491" t="str">
            <v>5321</v>
          </cell>
        </row>
        <row r="2492">
          <cell r="A2492" t="str">
            <v>5321</v>
          </cell>
        </row>
        <row r="2493">
          <cell r="A2493" t="str">
            <v>5321</v>
          </cell>
        </row>
        <row r="2494">
          <cell r="A2494" t="str">
            <v>5321</v>
          </cell>
        </row>
        <row r="2495">
          <cell r="A2495" t="str">
            <v>5321</v>
          </cell>
        </row>
        <row r="2496">
          <cell r="A2496" t="str">
            <v>5321</v>
          </cell>
        </row>
        <row r="2497">
          <cell r="A2497" t="str">
            <v>5321</v>
          </cell>
        </row>
        <row r="2498">
          <cell r="A2498" t="str">
            <v>5321</v>
          </cell>
        </row>
        <row r="2499">
          <cell r="A2499" t="str">
            <v>5321</v>
          </cell>
        </row>
        <row r="2500">
          <cell r="A2500" t="str">
            <v>5321</v>
          </cell>
        </row>
        <row r="2501">
          <cell r="A2501" t="str">
            <v>5321</v>
          </cell>
        </row>
        <row r="2502">
          <cell r="A2502" t="str">
            <v>5321</v>
          </cell>
        </row>
        <row r="2503">
          <cell r="A2503" t="str">
            <v>5321</v>
          </cell>
        </row>
        <row r="2504">
          <cell r="A2504" t="str">
            <v>5331</v>
          </cell>
        </row>
        <row r="2505">
          <cell r="A2505" t="str">
            <v>5331</v>
          </cell>
        </row>
        <row r="2506">
          <cell r="A2506" t="str">
            <v>5331</v>
          </cell>
        </row>
        <row r="2507">
          <cell r="A2507" t="str">
            <v>5331</v>
          </cell>
        </row>
        <row r="2508">
          <cell r="A2508" t="str">
            <v>5331</v>
          </cell>
        </row>
        <row r="2509">
          <cell r="A2509" t="str">
            <v>5331</v>
          </cell>
        </row>
        <row r="2510">
          <cell r="A2510" t="str">
            <v>5331</v>
          </cell>
        </row>
        <row r="2511">
          <cell r="A2511" t="str">
            <v>5331</v>
          </cell>
        </row>
        <row r="2512">
          <cell r="A2512" t="str">
            <v>5331</v>
          </cell>
        </row>
        <row r="2513">
          <cell r="A2513" t="str">
            <v>5331</v>
          </cell>
        </row>
        <row r="2514">
          <cell r="A2514" t="str">
            <v>5331</v>
          </cell>
        </row>
        <row r="2515">
          <cell r="A2515" t="str">
            <v>5331</v>
          </cell>
        </row>
        <row r="2516">
          <cell r="A2516" t="str">
            <v>5331</v>
          </cell>
        </row>
        <row r="2517">
          <cell r="A2517" t="str">
            <v>5331</v>
          </cell>
        </row>
        <row r="2518">
          <cell r="A2518" t="str">
            <v>5331</v>
          </cell>
        </row>
        <row r="2519">
          <cell r="A2519" t="str">
            <v>5331</v>
          </cell>
        </row>
        <row r="2520">
          <cell r="A2520" t="str">
            <v>5331</v>
          </cell>
        </row>
        <row r="2521">
          <cell r="A2521" t="str">
            <v>5331</v>
          </cell>
        </row>
        <row r="2522">
          <cell r="A2522" t="str">
            <v>5331</v>
          </cell>
        </row>
        <row r="2523">
          <cell r="A2523" t="str">
            <v>5331</v>
          </cell>
        </row>
        <row r="2524">
          <cell r="A2524" t="str">
            <v>5331</v>
          </cell>
        </row>
        <row r="2525">
          <cell r="A2525" t="str">
            <v>5331</v>
          </cell>
        </row>
        <row r="2526">
          <cell r="A2526" t="str">
            <v>5331</v>
          </cell>
        </row>
        <row r="2527">
          <cell r="A2527" t="str">
            <v>5331</v>
          </cell>
        </row>
        <row r="2528">
          <cell r="A2528" t="str">
            <v>5341</v>
          </cell>
        </row>
        <row r="2529">
          <cell r="A2529" t="str">
            <v>5341</v>
          </cell>
        </row>
        <row r="2530">
          <cell r="A2530" t="str">
            <v>5341</v>
          </cell>
        </row>
        <row r="2531">
          <cell r="A2531" t="str">
            <v>5341</v>
          </cell>
        </row>
        <row r="2532">
          <cell r="A2532" t="str">
            <v>5341</v>
          </cell>
        </row>
        <row r="2533">
          <cell r="A2533" t="str">
            <v>5341</v>
          </cell>
        </row>
        <row r="2534">
          <cell r="A2534" t="str">
            <v>5341</v>
          </cell>
        </row>
        <row r="2535">
          <cell r="A2535" t="str">
            <v>5391</v>
          </cell>
        </row>
        <row r="2536">
          <cell r="A2536" t="str">
            <v>5391</v>
          </cell>
        </row>
        <row r="2537">
          <cell r="A2537" t="str">
            <v>5391</v>
          </cell>
        </row>
        <row r="2538">
          <cell r="A2538" t="str">
            <v>5391</v>
          </cell>
        </row>
        <row r="2539">
          <cell r="A2539" t="str">
            <v>5391</v>
          </cell>
        </row>
        <row r="2540">
          <cell r="A2540" t="str">
            <v>5391</v>
          </cell>
        </row>
        <row r="2541">
          <cell r="A2541" t="str">
            <v>5401</v>
          </cell>
        </row>
        <row r="2542">
          <cell r="A2542" t="str">
            <v>5401</v>
          </cell>
        </row>
        <row r="2543">
          <cell r="A2543" t="str">
            <v>5401</v>
          </cell>
        </row>
        <row r="2544">
          <cell r="A2544" t="str">
            <v>5406</v>
          </cell>
        </row>
        <row r="2545">
          <cell r="A2545" t="str">
            <v>5406</v>
          </cell>
        </row>
        <row r="2546">
          <cell r="A2546" t="str">
            <v>5406</v>
          </cell>
        </row>
        <row r="2547">
          <cell r="A2547" t="str">
            <v>5406</v>
          </cell>
        </row>
        <row r="2548">
          <cell r="A2548" t="str">
            <v>5416</v>
          </cell>
        </row>
        <row r="2549">
          <cell r="A2549" t="str">
            <v>5421</v>
          </cell>
        </row>
        <row r="2550">
          <cell r="A2550" t="str">
            <v>5426</v>
          </cell>
        </row>
        <row r="2551">
          <cell r="A2551" t="str">
            <v>5426</v>
          </cell>
        </row>
        <row r="2552">
          <cell r="A2552" t="str">
            <v>5431</v>
          </cell>
        </row>
        <row r="2553">
          <cell r="A2553" t="str">
            <v>5431</v>
          </cell>
        </row>
        <row r="2554">
          <cell r="A2554" t="str">
            <v>5436</v>
          </cell>
        </row>
        <row r="2555">
          <cell r="A2555" t="str">
            <v>5441</v>
          </cell>
        </row>
        <row r="2556">
          <cell r="A2556" t="str">
            <v>5441</v>
          </cell>
        </row>
        <row r="2557">
          <cell r="A2557" t="str">
            <v>5451</v>
          </cell>
        </row>
        <row r="2558">
          <cell r="A2558" t="str">
            <v>5456</v>
          </cell>
        </row>
        <row r="2559">
          <cell r="A2559" t="str">
            <v>5461</v>
          </cell>
        </row>
        <row r="2560">
          <cell r="A2560" t="str">
            <v>5461</v>
          </cell>
        </row>
        <row r="2561">
          <cell r="A2561" t="str">
            <v>5461</v>
          </cell>
        </row>
        <row r="2562">
          <cell r="A2562" t="str">
            <v>5466</v>
          </cell>
        </row>
        <row r="2563">
          <cell r="A2563" t="str">
            <v>5466</v>
          </cell>
        </row>
        <row r="2564">
          <cell r="A2564" t="str">
            <v>5466</v>
          </cell>
        </row>
        <row r="2565">
          <cell r="A2565" t="str">
            <v>5471</v>
          </cell>
        </row>
        <row r="2566">
          <cell r="A2566" t="str">
            <v>5471</v>
          </cell>
        </row>
        <row r="2567">
          <cell r="A2567" t="str">
            <v>5476</v>
          </cell>
        </row>
        <row r="2568">
          <cell r="A2568" t="str">
            <v>5481</v>
          </cell>
        </row>
        <row r="2569">
          <cell r="A2569" t="str">
            <v>5483</v>
          </cell>
        </row>
        <row r="2570">
          <cell r="A2570" t="str">
            <v>5483</v>
          </cell>
        </row>
        <row r="2571">
          <cell r="A2571" t="str">
            <v>5486</v>
          </cell>
        </row>
        <row r="2572">
          <cell r="A2572" t="str">
            <v>5483</v>
          </cell>
        </row>
        <row r="2573">
          <cell r="A2573" t="str">
            <v>5483</v>
          </cell>
        </row>
        <row r="2574">
          <cell r="A2574" t="str">
            <v>5491</v>
          </cell>
        </row>
        <row r="2575">
          <cell r="A2575" t="str">
            <v>5496</v>
          </cell>
        </row>
        <row r="2576">
          <cell r="A2576" t="str">
            <v>5496</v>
          </cell>
        </row>
        <row r="2577">
          <cell r="A2577" t="str">
            <v>5496</v>
          </cell>
        </row>
        <row r="2578">
          <cell r="A2578" t="str">
            <v>5496</v>
          </cell>
        </row>
        <row r="2579">
          <cell r="A2579" t="str">
            <v>5496</v>
          </cell>
        </row>
        <row r="2580">
          <cell r="A2580" t="str">
            <v>5496</v>
          </cell>
        </row>
        <row r="2581">
          <cell r="A2581" t="str">
            <v>5496</v>
          </cell>
        </row>
        <row r="2582">
          <cell r="A2582" t="str">
            <v>5496</v>
          </cell>
        </row>
        <row r="2583">
          <cell r="A2583" t="str">
            <v>5496</v>
          </cell>
        </row>
        <row r="2584">
          <cell r="A2584" t="str">
            <v>5496</v>
          </cell>
        </row>
        <row r="2585">
          <cell r="A2585" t="str">
            <v>5496</v>
          </cell>
        </row>
        <row r="2586">
          <cell r="A2586" t="str">
            <v>5496</v>
          </cell>
        </row>
        <row r="2587">
          <cell r="A2587" t="str">
            <v>5496</v>
          </cell>
        </row>
        <row r="2588">
          <cell r="A2588" t="str">
            <v>5496</v>
          </cell>
        </row>
        <row r="2589">
          <cell r="A2589" t="str">
            <v>5496</v>
          </cell>
        </row>
        <row r="2590">
          <cell r="A2590" t="str">
            <v>5496</v>
          </cell>
        </row>
        <row r="2591">
          <cell r="A2591" t="str">
            <v>5496</v>
          </cell>
        </row>
        <row r="2592">
          <cell r="A2592" t="str">
            <v>5496</v>
          </cell>
        </row>
        <row r="2593">
          <cell r="A2593" t="str">
            <v>5496</v>
          </cell>
        </row>
        <row r="2594">
          <cell r="A2594" t="str">
            <v>5496</v>
          </cell>
        </row>
        <row r="2595">
          <cell r="A2595" t="str">
            <v>5496</v>
          </cell>
        </row>
        <row r="2596">
          <cell r="A2596" t="str">
            <v>5496</v>
          </cell>
        </row>
        <row r="2597">
          <cell r="A2597" t="str">
            <v>5496</v>
          </cell>
        </row>
        <row r="2598">
          <cell r="A2598" t="str">
            <v>5496</v>
          </cell>
        </row>
        <row r="2599">
          <cell r="A2599" t="str">
            <v>5496</v>
          </cell>
        </row>
        <row r="2600">
          <cell r="A2600" t="str">
            <v>5501</v>
          </cell>
        </row>
        <row r="2601">
          <cell r="A2601" t="str">
            <v>5511</v>
          </cell>
        </row>
        <row r="2602">
          <cell r="A2602" t="str">
            <v>5521</v>
          </cell>
        </row>
        <row r="2603">
          <cell r="A2603" t="str">
            <v>5521</v>
          </cell>
        </row>
        <row r="2604">
          <cell r="A2604" t="str">
            <v>5521</v>
          </cell>
        </row>
        <row r="2605">
          <cell r="A2605" t="str">
            <v>5521</v>
          </cell>
        </row>
        <row r="2606">
          <cell r="A2606" t="str">
            <v>5526</v>
          </cell>
        </row>
        <row r="2607">
          <cell r="A2607" t="str">
            <v>5531</v>
          </cell>
        </row>
        <row r="2608">
          <cell r="A2608" t="str">
            <v>5536</v>
          </cell>
        </row>
        <row r="2609">
          <cell r="A2609" t="str">
            <v>5541</v>
          </cell>
        </row>
        <row r="2610">
          <cell r="A2610" t="str">
            <v>5546</v>
          </cell>
        </row>
        <row r="2611">
          <cell r="A2611" t="str">
            <v>5546</v>
          </cell>
        </row>
        <row r="2612">
          <cell r="A2612" t="str">
            <v>5546</v>
          </cell>
        </row>
        <row r="2613">
          <cell r="A2613" t="str">
            <v>5546</v>
          </cell>
        </row>
        <row r="2614">
          <cell r="A2614" t="str">
            <v>5551</v>
          </cell>
        </row>
        <row r="2615">
          <cell r="A2615" t="str">
            <v>5551</v>
          </cell>
        </row>
        <row r="2616">
          <cell r="A2616" t="str">
            <v>5551</v>
          </cell>
        </row>
        <row r="2617">
          <cell r="A2617" t="str">
            <v>5551</v>
          </cell>
        </row>
        <row r="2618">
          <cell r="A2618" t="str">
            <v>5556</v>
          </cell>
        </row>
        <row r="2619">
          <cell r="A2619" t="str">
            <v>5566</v>
          </cell>
        </row>
        <row r="2620">
          <cell r="A2620" t="str">
            <v>5566</v>
          </cell>
        </row>
        <row r="2621">
          <cell r="A2621" t="str">
            <v>5571</v>
          </cell>
        </row>
        <row r="2622">
          <cell r="A2622" t="str">
            <v>5576</v>
          </cell>
        </row>
        <row r="2623">
          <cell r="A2623" t="str">
            <v>5576</v>
          </cell>
        </row>
        <row r="2624">
          <cell r="A2624" t="str">
            <v>5576</v>
          </cell>
        </row>
        <row r="2625">
          <cell r="A2625" t="str">
            <v>5576</v>
          </cell>
        </row>
        <row r="2626">
          <cell r="A2626" t="str">
            <v>5596</v>
          </cell>
        </row>
        <row r="2627">
          <cell r="A2627" t="str">
            <v>5596</v>
          </cell>
        </row>
        <row r="2628">
          <cell r="A2628" t="str">
            <v>5596</v>
          </cell>
        </row>
        <row r="2629">
          <cell r="A2629" t="str">
            <v>5596</v>
          </cell>
        </row>
        <row r="2630">
          <cell r="A2630" t="str">
            <v>5596</v>
          </cell>
        </row>
        <row r="2631">
          <cell r="A2631" t="str">
            <v>5596</v>
          </cell>
        </row>
        <row r="2632">
          <cell r="A2632" t="str">
            <v>5596</v>
          </cell>
        </row>
        <row r="2633">
          <cell r="A2633" t="str">
            <v>5596</v>
          </cell>
        </row>
        <row r="2634">
          <cell r="A2634" t="str">
            <v>5596</v>
          </cell>
        </row>
        <row r="2635">
          <cell r="A2635" t="str">
            <v>5596</v>
          </cell>
        </row>
        <row r="2636">
          <cell r="A2636" t="str">
            <v>5596</v>
          </cell>
        </row>
        <row r="2637">
          <cell r="A2637" t="str">
            <v>5596</v>
          </cell>
        </row>
        <row r="2638">
          <cell r="A2638" t="str">
            <v>5596</v>
          </cell>
        </row>
        <row r="2639">
          <cell r="A2639" t="str">
            <v>5596</v>
          </cell>
        </row>
        <row r="2640">
          <cell r="A2640" t="str">
            <v>5596</v>
          </cell>
        </row>
        <row r="2641">
          <cell r="A2641" t="str">
            <v>5596</v>
          </cell>
        </row>
        <row r="2642">
          <cell r="A2642" t="str">
            <v>5596</v>
          </cell>
        </row>
        <row r="2643">
          <cell r="A2643" t="str">
            <v>5596</v>
          </cell>
        </row>
        <row r="2644">
          <cell r="A2644" t="str">
            <v>5596</v>
          </cell>
        </row>
        <row r="2645">
          <cell r="A2645" t="str">
            <v>5596</v>
          </cell>
        </row>
        <row r="2646">
          <cell r="A2646" t="str">
            <v>5596</v>
          </cell>
        </row>
        <row r="2647">
          <cell r="A2647" t="str">
            <v>5596</v>
          </cell>
        </row>
        <row r="2648">
          <cell r="A2648" t="str">
            <v>5596</v>
          </cell>
        </row>
        <row r="2649">
          <cell r="A2649" t="str">
            <v>5596</v>
          </cell>
        </row>
        <row r="2650">
          <cell r="A2650" t="str">
            <v>5596</v>
          </cell>
        </row>
        <row r="2651">
          <cell r="A2651" t="str">
            <v>5601</v>
          </cell>
        </row>
        <row r="2652">
          <cell r="A2652" t="str">
            <v>5631</v>
          </cell>
        </row>
        <row r="2653">
          <cell r="A2653" t="str">
            <v>5631</v>
          </cell>
        </row>
        <row r="2654">
          <cell r="A2654" t="str">
            <v>5631</v>
          </cell>
        </row>
        <row r="2655">
          <cell r="A2655" t="str">
            <v>5661</v>
          </cell>
        </row>
        <row r="2656">
          <cell r="A2656" t="str">
            <v>5661</v>
          </cell>
        </row>
        <row r="2657">
          <cell r="A2657" t="str">
            <v>5661</v>
          </cell>
        </row>
        <row r="2658">
          <cell r="A2658" t="str">
            <v>5661</v>
          </cell>
        </row>
        <row r="2659">
          <cell r="A2659" t="str">
            <v>5661</v>
          </cell>
        </row>
        <row r="2660">
          <cell r="A2660" t="str">
            <v>5671</v>
          </cell>
        </row>
        <row r="2661">
          <cell r="A2661" t="str">
            <v>5671</v>
          </cell>
        </row>
        <row r="2662">
          <cell r="A2662" t="str">
            <v>5701</v>
          </cell>
        </row>
        <row r="2663">
          <cell r="A2663" t="str">
            <v>5706</v>
          </cell>
        </row>
        <row r="2664">
          <cell r="A2664" t="str">
            <v>5711</v>
          </cell>
        </row>
        <row r="2665">
          <cell r="A2665" t="str">
            <v>5721</v>
          </cell>
        </row>
        <row r="2666">
          <cell r="A2666" t="str">
            <v>5726</v>
          </cell>
        </row>
        <row r="2667">
          <cell r="A2667" t="str">
            <v>5731</v>
          </cell>
        </row>
        <row r="2668">
          <cell r="A2668" t="str">
            <v>5736</v>
          </cell>
        </row>
        <row r="2669">
          <cell r="A2669" t="str">
            <v>5741</v>
          </cell>
        </row>
        <row r="2670">
          <cell r="A2670" t="str">
            <v>5746</v>
          </cell>
        </row>
        <row r="2671">
          <cell r="A2671" t="str">
            <v>5756</v>
          </cell>
        </row>
        <row r="2672">
          <cell r="A2672" t="str">
            <v>5791</v>
          </cell>
        </row>
        <row r="2673">
          <cell r="A2673" t="str">
            <v>5766</v>
          </cell>
        </row>
        <row r="2674">
          <cell r="A2674" t="str">
            <v>5801</v>
          </cell>
        </row>
        <row r="2675">
          <cell r="A2675" t="str">
            <v>5861</v>
          </cell>
        </row>
        <row r="2676">
          <cell r="A2676" t="str">
            <v>5861</v>
          </cell>
        </row>
        <row r="2677">
          <cell r="A2677" t="str">
            <v>5861</v>
          </cell>
        </row>
        <row r="2678">
          <cell r="A2678" t="str">
            <v>5861</v>
          </cell>
        </row>
        <row r="2679">
          <cell r="A2679" t="str">
            <v>5861</v>
          </cell>
        </row>
        <row r="2680">
          <cell r="A2680" t="str">
            <v>5881</v>
          </cell>
        </row>
        <row r="2681">
          <cell r="A2681" t="str">
            <v>5881</v>
          </cell>
        </row>
        <row r="2682">
          <cell r="A2682" t="str">
            <v>5921</v>
          </cell>
        </row>
        <row r="2683">
          <cell r="A2683" t="str">
            <v>5924</v>
          </cell>
        </row>
        <row r="2684">
          <cell r="A2684" t="str">
            <v>5924</v>
          </cell>
        </row>
        <row r="2685">
          <cell r="A2685" t="str">
            <v>5941</v>
          </cell>
        </row>
        <row r="2686">
          <cell r="A2686" t="str">
            <v>5971</v>
          </cell>
        </row>
        <row r="2687">
          <cell r="A2687" t="str">
            <v>5971</v>
          </cell>
        </row>
        <row r="2688">
          <cell r="A2688" t="str">
            <v>5971</v>
          </cell>
        </row>
        <row r="2689">
          <cell r="A2689" t="str">
            <v>6001</v>
          </cell>
        </row>
        <row r="2690">
          <cell r="A2690" t="str">
            <v>6102</v>
          </cell>
        </row>
        <row r="2691">
          <cell r="A2691" t="str">
            <v>1001</v>
          </cell>
        </row>
        <row r="2692">
          <cell r="A2692" t="str">
            <v>1005</v>
          </cell>
        </row>
        <row r="2693">
          <cell r="A2693" t="str">
            <v>1007</v>
          </cell>
        </row>
        <row r="2694">
          <cell r="A2694" t="str">
            <v>1021</v>
          </cell>
        </row>
        <row r="2695">
          <cell r="A2695" t="str">
            <v>1032</v>
          </cell>
        </row>
        <row r="2696">
          <cell r="A2696" t="str">
            <v>1041</v>
          </cell>
        </row>
        <row r="2697">
          <cell r="A2697" t="str">
            <v>1048</v>
          </cell>
        </row>
        <row r="2698">
          <cell r="A2698" t="str">
            <v>1043</v>
          </cell>
        </row>
        <row r="2699">
          <cell r="A2699" t="str">
            <v>1047</v>
          </cell>
        </row>
        <row r="2700">
          <cell r="A2700" t="str">
            <v>1101</v>
          </cell>
        </row>
        <row r="2701">
          <cell r="A2701" t="str">
            <v>1101</v>
          </cell>
        </row>
        <row r="2702">
          <cell r="A2702" t="str">
            <v>1121</v>
          </cell>
        </row>
        <row r="2703">
          <cell r="A2703" t="str">
            <v>1126</v>
          </cell>
        </row>
        <row r="2704">
          <cell r="A2704" t="str">
            <v>1151</v>
          </cell>
        </row>
        <row r="2705">
          <cell r="A2705" t="str">
            <v>1152</v>
          </cell>
        </row>
        <row r="2706">
          <cell r="A2706" t="str">
            <v>1301</v>
          </cell>
        </row>
        <row r="2707">
          <cell r="A2707" t="str">
            <v>1302</v>
          </cell>
        </row>
        <row r="2708">
          <cell r="A2708" t="str">
            <v>1305</v>
          </cell>
        </row>
        <row r="2709">
          <cell r="A2709" t="str">
            <v>1306</v>
          </cell>
        </row>
        <row r="2710">
          <cell r="A2710" t="str">
            <v>1310</v>
          </cell>
        </row>
        <row r="2711">
          <cell r="A2711" t="str">
            <v>1301</v>
          </cell>
        </row>
        <row r="2712">
          <cell r="A2712" t="str">
            <v>1302</v>
          </cell>
        </row>
        <row r="2713">
          <cell r="A2713" t="str">
            <v>1306</v>
          </cell>
        </row>
        <row r="2714">
          <cell r="A2714" t="str">
            <v>1301</v>
          </cell>
        </row>
        <row r="2715">
          <cell r="A2715" t="str">
            <v>1302</v>
          </cell>
        </row>
        <row r="2716">
          <cell r="A2716" t="str">
            <v>1521</v>
          </cell>
        </row>
        <row r="2717">
          <cell r="A2717" t="str">
            <v>1526</v>
          </cell>
        </row>
        <row r="2718">
          <cell r="A2718" t="str">
            <v>1601</v>
          </cell>
        </row>
        <row r="2719">
          <cell r="A2719" t="str">
            <v>1602</v>
          </cell>
        </row>
        <row r="2720">
          <cell r="A2720" t="str">
            <v>1621</v>
          </cell>
        </row>
        <row r="2721">
          <cell r="A2721" t="str">
            <v>1622</v>
          </cell>
        </row>
        <row r="2722">
          <cell r="A2722" t="str">
            <v>1642</v>
          </cell>
        </row>
        <row r="2723">
          <cell r="A2723" t="str">
            <v>1622</v>
          </cell>
        </row>
        <row r="2724">
          <cell r="A2724" t="str">
            <v>1622</v>
          </cell>
        </row>
        <row r="2725">
          <cell r="A2725" t="str">
            <v>1642</v>
          </cell>
        </row>
        <row r="2726">
          <cell r="A2726" t="str">
            <v>1632</v>
          </cell>
        </row>
        <row r="2727">
          <cell r="A2727" t="str">
            <v>1701</v>
          </cell>
        </row>
        <row r="2728">
          <cell r="A2728" t="str">
            <v>1701</v>
          </cell>
        </row>
        <row r="2729">
          <cell r="A2729" t="str">
            <v>1701</v>
          </cell>
        </row>
        <row r="2730">
          <cell r="A2730" t="str">
            <v>1701</v>
          </cell>
        </row>
        <row r="2731">
          <cell r="A2731" t="str">
            <v>1701</v>
          </cell>
        </row>
        <row r="2732">
          <cell r="A2732" t="str">
            <v>1721</v>
          </cell>
        </row>
        <row r="2733">
          <cell r="A2733" t="str">
            <v>1722</v>
          </cell>
        </row>
        <row r="2734">
          <cell r="A2734" t="str">
            <v>1741</v>
          </cell>
        </row>
        <row r="2735">
          <cell r="A2735" t="str">
            <v>1721</v>
          </cell>
        </row>
        <row r="2736">
          <cell r="A2736" t="str">
            <v>1721</v>
          </cell>
        </row>
        <row r="2737">
          <cell r="A2737" t="str">
            <v>1741</v>
          </cell>
        </row>
        <row r="2738">
          <cell r="A2738" t="str">
            <v>2011</v>
          </cell>
        </row>
        <row r="2739">
          <cell r="A2739" t="str">
            <v>2111</v>
          </cell>
        </row>
        <row r="2740">
          <cell r="A2740" t="str">
            <v>2121</v>
          </cell>
        </row>
        <row r="2741">
          <cell r="A2741" t="str">
            <v>2111</v>
          </cell>
        </row>
        <row r="2742">
          <cell r="A2742" t="str">
            <v>2121</v>
          </cell>
        </row>
        <row r="2743">
          <cell r="A2743" t="str">
            <v>2111</v>
          </cell>
        </row>
        <row r="2744">
          <cell r="A2744" t="str">
            <v>2121</v>
          </cell>
        </row>
        <row r="2745">
          <cell r="A2745" t="str">
            <v>2111</v>
          </cell>
        </row>
        <row r="2746">
          <cell r="A2746" t="str">
            <v>2121</v>
          </cell>
        </row>
        <row r="2747">
          <cell r="A2747" t="str">
            <v>2131</v>
          </cell>
        </row>
        <row r="2748">
          <cell r="A2748" t="str">
            <v>2161</v>
          </cell>
        </row>
        <row r="2749">
          <cell r="A2749" t="str">
            <v>2161</v>
          </cell>
        </row>
        <row r="2750">
          <cell r="A2750" t="str">
            <v>2141</v>
          </cell>
        </row>
        <row r="2751">
          <cell r="A2751" t="str">
            <v>2151</v>
          </cell>
        </row>
        <row r="2752">
          <cell r="A2752" t="str">
            <v>2211</v>
          </cell>
        </row>
        <row r="2753">
          <cell r="A2753" t="str">
            <v>2221</v>
          </cell>
        </row>
        <row r="2754">
          <cell r="A2754" t="str">
            <v>2225</v>
          </cell>
        </row>
        <row r="2755">
          <cell r="A2755" t="str">
            <v>2211</v>
          </cell>
        </row>
        <row r="2756">
          <cell r="A2756" t="str">
            <v>2211</v>
          </cell>
        </row>
        <row r="2757">
          <cell r="A2757" t="str">
            <v>2221</v>
          </cell>
        </row>
        <row r="2758">
          <cell r="A2758" t="str">
            <v>2211</v>
          </cell>
        </row>
        <row r="2759">
          <cell r="A2759" t="str">
            <v>2211</v>
          </cell>
        </row>
        <row r="2760">
          <cell r="A2760" t="str">
            <v>2281</v>
          </cell>
        </row>
        <row r="2761">
          <cell r="A2761" t="str">
            <v>2311</v>
          </cell>
        </row>
        <row r="2762">
          <cell r="A2762" t="str">
            <v>2321</v>
          </cell>
        </row>
        <row r="2763">
          <cell r="A2763" t="str">
            <v>2321</v>
          </cell>
        </row>
        <row r="2764">
          <cell r="A2764" t="str">
            <v>2611</v>
          </cell>
        </row>
        <row r="2765">
          <cell r="A2765" t="str">
            <v>2611</v>
          </cell>
        </row>
        <row r="2766">
          <cell r="A2766" t="str">
            <v>2621</v>
          </cell>
        </row>
        <row r="2767">
          <cell r="A2767" t="str">
            <v>2631</v>
          </cell>
        </row>
        <row r="2768">
          <cell r="A2768" t="str">
            <v>2901</v>
          </cell>
        </row>
        <row r="2769">
          <cell r="A2769" t="str">
            <v>2901</v>
          </cell>
        </row>
        <row r="2770">
          <cell r="A2770" t="str">
            <v>2981</v>
          </cell>
        </row>
        <row r="2771">
          <cell r="A2771" t="str">
            <v>3001</v>
          </cell>
        </row>
        <row r="2772">
          <cell r="A2772" t="str">
            <v>3001</v>
          </cell>
        </row>
        <row r="2773">
          <cell r="A2773" t="str">
            <v>3201</v>
          </cell>
        </row>
        <row r="2774">
          <cell r="A2774" t="str">
            <v>3201</v>
          </cell>
        </row>
        <row r="2775">
          <cell r="A2775" t="str">
            <v>4001</v>
          </cell>
        </row>
        <row r="2776">
          <cell r="A2776" t="str">
            <v>4001</v>
          </cell>
        </row>
        <row r="2777">
          <cell r="A2777" t="str">
            <v>4201</v>
          </cell>
        </row>
        <row r="2778">
          <cell r="A2778" t="str">
            <v>4201</v>
          </cell>
        </row>
        <row r="2779">
          <cell r="A2779" t="str">
            <v>4401</v>
          </cell>
        </row>
        <row r="2780">
          <cell r="A2780" t="str">
            <v>4501</v>
          </cell>
        </row>
        <row r="2781">
          <cell r="A2781" t="str">
            <v>4601</v>
          </cell>
        </row>
        <row r="2782">
          <cell r="A2782" t="str">
            <v>4801</v>
          </cell>
        </row>
        <row r="2783">
          <cell r="A2783" t="str">
            <v>4901</v>
          </cell>
        </row>
        <row r="2784">
          <cell r="A2784" t="str">
            <v>4921</v>
          </cell>
        </row>
        <row r="2785">
          <cell r="A2785" t="str">
            <v>4921</v>
          </cell>
        </row>
        <row r="2786">
          <cell r="A2786" t="str">
            <v>4941</v>
          </cell>
        </row>
        <row r="2787">
          <cell r="A2787" t="str">
            <v>4941</v>
          </cell>
        </row>
        <row r="2788">
          <cell r="A2788" t="str">
            <v>4951</v>
          </cell>
        </row>
        <row r="2789">
          <cell r="A2789" t="str">
            <v>4951</v>
          </cell>
        </row>
        <row r="2790">
          <cell r="A2790" t="str">
            <v>4961</v>
          </cell>
        </row>
        <row r="2791">
          <cell r="A2791" t="str">
            <v>4971</v>
          </cell>
        </row>
        <row r="2792">
          <cell r="A2792" t="str">
            <v>5101</v>
          </cell>
        </row>
        <row r="2793">
          <cell r="A2793" t="str">
            <v>5101</v>
          </cell>
        </row>
        <row r="2794">
          <cell r="A2794" t="str">
            <v>5101</v>
          </cell>
        </row>
        <row r="2795">
          <cell r="A2795" t="str">
            <v>5101</v>
          </cell>
        </row>
        <row r="2796">
          <cell r="A2796" t="str">
            <v>5101</v>
          </cell>
        </row>
        <row r="2797">
          <cell r="A2797" t="str">
            <v>5101</v>
          </cell>
        </row>
        <row r="2798">
          <cell r="A2798" t="str">
            <v>5101</v>
          </cell>
        </row>
        <row r="2799">
          <cell r="A2799" t="str">
            <v>5101</v>
          </cell>
        </row>
        <row r="2800">
          <cell r="A2800" t="str">
            <v>5101</v>
          </cell>
        </row>
        <row r="2801">
          <cell r="A2801" t="str">
            <v>5101</v>
          </cell>
        </row>
        <row r="2802">
          <cell r="A2802" t="str">
            <v>5101</v>
          </cell>
        </row>
        <row r="2803">
          <cell r="A2803" t="str">
            <v>5101</v>
          </cell>
        </row>
        <row r="2804">
          <cell r="A2804" t="str">
            <v>5101</v>
          </cell>
        </row>
        <row r="2805">
          <cell r="A2805" t="str">
            <v>5101</v>
          </cell>
        </row>
        <row r="2806">
          <cell r="A2806" t="str">
            <v>5101</v>
          </cell>
        </row>
        <row r="2807">
          <cell r="A2807" t="str">
            <v>5101</v>
          </cell>
        </row>
        <row r="2808">
          <cell r="A2808" t="str">
            <v>5101</v>
          </cell>
        </row>
        <row r="2809">
          <cell r="A2809" t="str">
            <v>5101</v>
          </cell>
        </row>
        <row r="2810">
          <cell r="A2810" t="str">
            <v>5101</v>
          </cell>
        </row>
        <row r="2811">
          <cell r="A2811" t="str">
            <v>5101</v>
          </cell>
        </row>
        <row r="2812">
          <cell r="A2812" t="str">
            <v>5101</v>
          </cell>
        </row>
        <row r="2813">
          <cell r="A2813" t="str">
            <v>5101</v>
          </cell>
        </row>
        <row r="2814">
          <cell r="A2814" t="str">
            <v>5101</v>
          </cell>
        </row>
        <row r="2815">
          <cell r="A2815" t="str">
            <v>5101</v>
          </cell>
        </row>
        <row r="2816">
          <cell r="A2816" t="str">
            <v>5101</v>
          </cell>
        </row>
        <row r="2817">
          <cell r="A2817" t="str">
            <v>5101</v>
          </cell>
        </row>
        <row r="2818">
          <cell r="A2818" t="str">
            <v>5101</v>
          </cell>
        </row>
        <row r="2819">
          <cell r="A2819" t="str">
            <v>5101</v>
          </cell>
        </row>
        <row r="2820">
          <cell r="A2820" t="str">
            <v>5116</v>
          </cell>
        </row>
        <row r="2821">
          <cell r="A2821" t="str">
            <v>5116</v>
          </cell>
        </row>
        <row r="2822">
          <cell r="A2822" t="str">
            <v>5116</v>
          </cell>
        </row>
        <row r="2823">
          <cell r="A2823" t="str">
            <v>5116</v>
          </cell>
        </row>
        <row r="2824">
          <cell r="A2824" t="str">
            <v>5121</v>
          </cell>
        </row>
        <row r="2825">
          <cell r="A2825" t="str">
            <v>5121</v>
          </cell>
        </row>
        <row r="2826">
          <cell r="A2826" t="str">
            <v>5123</v>
          </cell>
        </row>
        <row r="2827">
          <cell r="A2827" t="str">
            <v>5129</v>
          </cell>
        </row>
        <row r="2828">
          <cell r="A2828" t="str">
            <v>5139</v>
          </cell>
        </row>
        <row r="2829">
          <cell r="A2829" t="str">
            <v>5129</v>
          </cell>
        </row>
        <row r="2830">
          <cell r="A2830" t="str">
            <v>5139</v>
          </cell>
        </row>
        <row r="2831">
          <cell r="A2831" t="str">
            <v>5121</v>
          </cell>
        </row>
        <row r="2832">
          <cell r="A2832" t="str">
            <v>5123</v>
          </cell>
        </row>
        <row r="2833">
          <cell r="A2833" t="str">
            <v>5129</v>
          </cell>
        </row>
        <row r="2834">
          <cell r="A2834" t="str">
            <v>5133</v>
          </cell>
        </row>
        <row r="2835">
          <cell r="A2835" t="str">
            <v>5139</v>
          </cell>
        </row>
        <row r="2836">
          <cell r="A2836" t="str">
            <v>5139</v>
          </cell>
        </row>
        <row r="2837">
          <cell r="A2837" t="str">
            <v>5121</v>
          </cell>
        </row>
        <row r="2838">
          <cell r="A2838" t="str">
            <v>5123</v>
          </cell>
        </row>
        <row r="2839">
          <cell r="A2839" t="str">
            <v>5129</v>
          </cell>
        </row>
        <row r="2840">
          <cell r="A2840" t="str">
            <v>5139</v>
          </cell>
        </row>
        <row r="2841">
          <cell r="A2841" t="str">
            <v>5129</v>
          </cell>
        </row>
        <row r="2842">
          <cell r="A2842" t="str">
            <v>5133</v>
          </cell>
        </row>
        <row r="2843">
          <cell r="A2843" t="str">
            <v>5139</v>
          </cell>
        </row>
        <row r="2844">
          <cell r="A2844" t="str">
            <v>5121</v>
          </cell>
        </row>
        <row r="2845">
          <cell r="A2845" t="str">
            <v>5121</v>
          </cell>
        </row>
        <row r="2846">
          <cell r="A2846" t="str">
            <v>5123</v>
          </cell>
        </row>
        <row r="2847">
          <cell r="A2847" t="str">
            <v>5129</v>
          </cell>
        </row>
        <row r="2848">
          <cell r="A2848" t="str">
            <v>5139</v>
          </cell>
        </row>
        <row r="2849">
          <cell r="A2849" t="str">
            <v>5129</v>
          </cell>
        </row>
        <row r="2850">
          <cell r="A2850" t="str">
            <v>5121</v>
          </cell>
        </row>
        <row r="2851">
          <cell r="A2851" t="str">
            <v>5123</v>
          </cell>
        </row>
        <row r="2852">
          <cell r="A2852" t="str">
            <v>5129</v>
          </cell>
        </row>
        <row r="2853">
          <cell r="A2853" t="str">
            <v>5133</v>
          </cell>
        </row>
        <row r="2854">
          <cell r="A2854" t="str">
            <v>5121</v>
          </cell>
        </row>
        <row r="2855">
          <cell r="A2855" t="str">
            <v>5123</v>
          </cell>
        </row>
        <row r="2856">
          <cell r="A2856" t="str">
            <v>5129</v>
          </cell>
        </row>
        <row r="2857">
          <cell r="A2857" t="str">
            <v>5133</v>
          </cell>
        </row>
        <row r="2858">
          <cell r="A2858" t="str">
            <v>5121</v>
          </cell>
        </row>
        <row r="2859">
          <cell r="A2859" t="str">
            <v>5123</v>
          </cell>
        </row>
        <row r="2860">
          <cell r="A2860" t="str">
            <v>5126</v>
          </cell>
        </row>
        <row r="2861">
          <cell r="A2861" t="str">
            <v>5129</v>
          </cell>
        </row>
        <row r="2862">
          <cell r="A2862" t="str">
            <v>5139</v>
          </cell>
        </row>
        <row r="2863">
          <cell r="A2863" t="str">
            <v>5121</v>
          </cell>
        </row>
        <row r="2864">
          <cell r="A2864" t="str">
            <v>5123</v>
          </cell>
        </row>
        <row r="2865">
          <cell r="A2865" t="str">
            <v>5129</v>
          </cell>
        </row>
        <row r="2866">
          <cell r="A2866" t="str">
            <v>5133</v>
          </cell>
        </row>
        <row r="2867">
          <cell r="A2867" t="str">
            <v>5139</v>
          </cell>
        </row>
        <row r="2868">
          <cell r="A2868" t="str">
            <v>5129</v>
          </cell>
        </row>
        <row r="2869">
          <cell r="A2869" t="str">
            <v>5133</v>
          </cell>
        </row>
        <row r="2870">
          <cell r="A2870" t="str">
            <v>5121</v>
          </cell>
        </row>
        <row r="2871">
          <cell r="A2871" t="str">
            <v>5123</v>
          </cell>
        </row>
        <row r="2872">
          <cell r="A2872" t="str">
            <v>5129</v>
          </cell>
        </row>
        <row r="2873">
          <cell r="A2873" t="str">
            <v>5139</v>
          </cell>
        </row>
        <row r="2874">
          <cell r="A2874" t="str">
            <v>5121</v>
          </cell>
        </row>
        <row r="2875">
          <cell r="A2875" t="str">
            <v>5123</v>
          </cell>
        </row>
        <row r="2876">
          <cell r="A2876" t="str">
            <v>5129</v>
          </cell>
        </row>
        <row r="2877">
          <cell r="A2877" t="str">
            <v>5139</v>
          </cell>
        </row>
        <row r="2878">
          <cell r="A2878" t="str">
            <v>5121</v>
          </cell>
        </row>
        <row r="2879">
          <cell r="A2879" t="str">
            <v>5121</v>
          </cell>
        </row>
        <row r="2880">
          <cell r="A2880" t="str">
            <v>5123</v>
          </cell>
        </row>
        <row r="2881">
          <cell r="A2881" t="str">
            <v>5126</v>
          </cell>
        </row>
        <row r="2882">
          <cell r="A2882" t="str">
            <v>5129</v>
          </cell>
        </row>
        <row r="2883">
          <cell r="A2883" t="str">
            <v>5121</v>
          </cell>
        </row>
        <row r="2884">
          <cell r="A2884" t="str">
            <v>5123</v>
          </cell>
        </row>
        <row r="2885">
          <cell r="A2885" t="str">
            <v>5121</v>
          </cell>
        </row>
        <row r="2886">
          <cell r="A2886" t="str">
            <v>5123</v>
          </cell>
        </row>
        <row r="2887">
          <cell r="A2887" t="str">
            <v>5129</v>
          </cell>
        </row>
        <row r="2888">
          <cell r="A2888" t="str">
            <v>5139</v>
          </cell>
        </row>
        <row r="2889">
          <cell r="A2889" t="str">
            <v>5133</v>
          </cell>
        </row>
        <row r="2890">
          <cell r="A2890" t="str">
            <v>5133</v>
          </cell>
        </row>
        <row r="2891">
          <cell r="A2891" t="str">
            <v>5121</v>
          </cell>
        </row>
        <row r="2892">
          <cell r="A2892" t="str">
            <v>5121</v>
          </cell>
        </row>
        <row r="2893">
          <cell r="A2893" t="str">
            <v>5123</v>
          </cell>
        </row>
        <row r="2894">
          <cell r="A2894" t="str">
            <v>5129</v>
          </cell>
        </row>
        <row r="2895">
          <cell r="A2895" t="str">
            <v>5133</v>
          </cell>
        </row>
        <row r="2896">
          <cell r="A2896" t="str">
            <v>5121</v>
          </cell>
        </row>
        <row r="2897">
          <cell r="A2897" t="str">
            <v>5123</v>
          </cell>
        </row>
        <row r="2898">
          <cell r="A2898" t="str">
            <v>5129</v>
          </cell>
        </row>
        <row r="2899">
          <cell r="A2899" t="str">
            <v>5139</v>
          </cell>
        </row>
        <row r="2900">
          <cell r="A2900" t="str">
            <v>5121</v>
          </cell>
        </row>
        <row r="2901">
          <cell r="A2901" t="str">
            <v>5141</v>
          </cell>
        </row>
        <row r="2902">
          <cell r="A2902" t="str">
            <v>5151</v>
          </cell>
        </row>
        <row r="2903">
          <cell r="A2903" t="str">
            <v>5151</v>
          </cell>
        </row>
        <row r="2904">
          <cell r="A2904" t="str">
            <v>5151</v>
          </cell>
        </row>
        <row r="2905">
          <cell r="A2905" t="str">
            <v>5151</v>
          </cell>
        </row>
        <row r="2906">
          <cell r="A2906" t="str">
            <v>5151</v>
          </cell>
        </row>
        <row r="2907">
          <cell r="A2907" t="str">
            <v>5151</v>
          </cell>
        </row>
        <row r="2908">
          <cell r="A2908" t="str">
            <v>5151</v>
          </cell>
        </row>
        <row r="2909">
          <cell r="A2909" t="str">
            <v>5151</v>
          </cell>
        </row>
        <row r="2910">
          <cell r="A2910" t="str">
            <v>5151</v>
          </cell>
        </row>
        <row r="2911">
          <cell r="A2911" t="str">
            <v>5151</v>
          </cell>
        </row>
        <row r="2912">
          <cell r="A2912" t="str">
            <v>5151</v>
          </cell>
        </row>
        <row r="2913">
          <cell r="A2913" t="str">
            <v>5151</v>
          </cell>
        </row>
        <row r="2914">
          <cell r="A2914" t="str">
            <v>5156</v>
          </cell>
        </row>
        <row r="2915">
          <cell r="A2915" t="str">
            <v>5161</v>
          </cell>
        </row>
        <row r="2916">
          <cell r="A2916" t="str">
            <v>5161</v>
          </cell>
        </row>
        <row r="2917">
          <cell r="A2917" t="str">
            <v>5161</v>
          </cell>
        </row>
        <row r="2918">
          <cell r="A2918" t="str">
            <v>5161</v>
          </cell>
        </row>
        <row r="2919">
          <cell r="A2919" t="str">
            <v>5166</v>
          </cell>
        </row>
        <row r="2920">
          <cell r="A2920" t="str">
            <v>5166</v>
          </cell>
        </row>
        <row r="2921">
          <cell r="A2921" t="str">
            <v>5166</v>
          </cell>
        </row>
        <row r="2922">
          <cell r="A2922" t="str">
            <v>5166</v>
          </cell>
        </row>
        <row r="2923">
          <cell r="A2923" t="str">
            <v>5166</v>
          </cell>
        </row>
        <row r="2924">
          <cell r="A2924" t="str">
            <v>5166</v>
          </cell>
        </row>
        <row r="2925">
          <cell r="A2925" t="str">
            <v>5166</v>
          </cell>
        </row>
        <row r="2926">
          <cell r="A2926" t="str">
            <v>5166</v>
          </cell>
        </row>
        <row r="2927">
          <cell r="A2927" t="str">
            <v>5166</v>
          </cell>
        </row>
        <row r="2928">
          <cell r="A2928" t="str">
            <v>5166</v>
          </cell>
        </row>
        <row r="2929">
          <cell r="A2929" t="str">
            <v>5166</v>
          </cell>
        </row>
        <row r="2930">
          <cell r="A2930" t="str">
            <v>5166</v>
          </cell>
        </row>
        <row r="2931">
          <cell r="A2931" t="str">
            <v>5166</v>
          </cell>
        </row>
        <row r="2932">
          <cell r="A2932" t="str">
            <v>5166</v>
          </cell>
        </row>
        <row r="2933">
          <cell r="A2933" t="str">
            <v>5166</v>
          </cell>
        </row>
        <row r="2934">
          <cell r="A2934" t="str">
            <v>5166</v>
          </cell>
        </row>
        <row r="2935">
          <cell r="A2935" t="str">
            <v>5166</v>
          </cell>
        </row>
        <row r="2936">
          <cell r="A2936" t="str">
            <v>5166</v>
          </cell>
        </row>
        <row r="2937">
          <cell r="A2937" t="str">
            <v>5166</v>
          </cell>
        </row>
        <row r="2938">
          <cell r="A2938" t="str">
            <v>5166</v>
          </cell>
        </row>
        <row r="2939">
          <cell r="A2939" t="str">
            <v>5166</v>
          </cell>
        </row>
        <row r="2940">
          <cell r="A2940" t="str">
            <v>5166</v>
          </cell>
        </row>
        <row r="2941">
          <cell r="A2941" t="str">
            <v>5166</v>
          </cell>
        </row>
        <row r="2942">
          <cell r="A2942" t="str">
            <v>5132</v>
          </cell>
        </row>
        <row r="2943">
          <cell r="A2943" t="str">
            <v>5176</v>
          </cell>
        </row>
        <row r="2944">
          <cell r="A2944" t="str">
            <v>5132</v>
          </cell>
        </row>
        <row r="2945">
          <cell r="A2945" t="str">
            <v>5132</v>
          </cell>
        </row>
        <row r="2946">
          <cell r="A2946" t="str">
            <v>5176</v>
          </cell>
        </row>
        <row r="2947">
          <cell r="A2947" t="str">
            <v>5132</v>
          </cell>
        </row>
        <row r="2948">
          <cell r="A2948" t="str">
            <v>5191</v>
          </cell>
        </row>
        <row r="2949">
          <cell r="A2949" t="str">
            <v>5132</v>
          </cell>
        </row>
        <row r="2950">
          <cell r="A2950" t="str">
            <v>5132</v>
          </cell>
        </row>
        <row r="2951">
          <cell r="A2951" t="str">
            <v>5176</v>
          </cell>
        </row>
        <row r="2952">
          <cell r="A2952" t="str">
            <v>5132</v>
          </cell>
        </row>
        <row r="2953">
          <cell r="A2953" t="str">
            <v>5132</v>
          </cell>
        </row>
        <row r="2954">
          <cell r="A2954" t="str">
            <v>5132</v>
          </cell>
        </row>
        <row r="2955">
          <cell r="A2955" t="str">
            <v>5132</v>
          </cell>
        </row>
        <row r="2956">
          <cell r="A2956" t="str">
            <v>5176</v>
          </cell>
        </row>
        <row r="2957">
          <cell r="A2957" t="str">
            <v>5132</v>
          </cell>
        </row>
        <row r="2958">
          <cell r="A2958" t="str">
            <v>5132</v>
          </cell>
        </row>
        <row r="2959">
          <cell r="A2959" t="str">
            <v>5176</v>
          </cell>
        </row>
        <row r="2960">
          <cell r="A2960" t="str">
            <v>5132</v>
          </cell>
        </row>
        <row r="2961">
          <cell r="A2961" t="str">
            <v>5176</v>
          </cell>
        </row>
        <row r="2962">
          <cell r="A2962" t="str">
            <v>5181</v>
          </cell>
        </row>
        <row r="2963">
          <cell r="A2963" t="str">
            <v>5132</v>
          </cell>
        </row>
        <row r="2964">
          <cell r="A2964" t="str">
            <v>5176</v>
          </cell>
        </row>
        <row r="2965">
          <cell r="A2965" t="str">
            <v>5176</v>
          </cell>
        </row>
        <row r="2966">
          <cell r="A2966" t="str">
            <v>5132</v>
          </cell>
        </row>
        <row r="2967">
          <cell r="A2967" t="str">
            <v>5176</v>
          </cell>
        </row>
        <row r="2968">
          <cell r="A2968" t="str">
            <v>5191</v>
          </cell>
        </row>
        <row r="2969">
          <cell r="A2969" t="str">
            <v>5132</v>
          </cell>
        </row>
        <row r="2970">
          <cell r="A2970" t="str">
            <v>5176</v>
          </cell>
        </row>
        <row r="2971">
          <cell r="A2971" t="str">
            <v>5191</v>
          </cell>
        </row>
        <row r="2972">
          <cell r="A2972" t="str">
            <v>5191</v>
          </cell>
        </row>
        <row r="2973">
          <cell r="A2973" t="str">
            <v>5132</v>
          </cell>
        </row>
        <row r="2974">
          <cell r="A2974" t="str">
            <v>5132</v>
          </cell>
        </row>
        <row r="2975">
          <cell r="A2975" t="str">
            <v>5176</v>
          </cell>
        </row>
        <row r="2976">
          <cell r="A2976" t="str">
            <v>5132</v>
          </cell>
        </row>
        <row r="2977">
          <cell r="A2977" t="str">
            <v>5132</v>
          </cell>
        </row>
        <row r="2978">
          <cell r="A2978" t="str">
            <v>5201</v>
          </cell>
        </row>
        <row r="2979">
          <cell r="A2979" t="str">
            <v>5201</v>
          </cell>
        </row>
        <row r="2980">
          <cell r="A2980" t="str">
            <v>5201</v>
          </cell>
        </row>
        <row r="2981">
          <cell r="A2981" t="str">
            <v>5201</v>
          </cell>
        </row>
        <row r="2982">
          <cell r="A2982" t="str">
            <v>5201</v>
          </cell>
        </row>
        <row r="2983">
          <cell r="A2983" t="str">
            <v>5201</v>
          </cell>
        </row>
        <row r="2984">
          <cell r="A2984" t="str">
            <v>5201</v>
          </cell>
        </row>
        <row r="2985">
          <cell r="A2985" t="str">
            <v>5201</v>
          </cell>
        </row>
        <row r="2986">
          <cell r="A2986" t="str">
            <v>5201</v>
          </cell>
        </row>
        <row r="2987">
          <cell r="A2987" t="str">
            <v>5201</v>
          </cell>
        </row>
        <row r="2988">
          <cell r="A2988" t="str">
            <v>5201</v>
          </cell>
        </row>
        <row r="2989">
          <cell r="A2989" t="str">
            <v>5201</v>
          </cell>
        </row>
        <row r="2990">
          <cell r="A2990" t="str">
            <v>5211</v>
          </cell>
        </row>
        <row r="2991">
          <cell r="A2991" t="str">
            <v>5211</v>
          </cell>
        </row>
        <row r="2992">
          <cell r="A2992" t="str">
            <v>5211</v>
          </cell>
        </row>
        <row r="2993">
          <cell r="A2993" t="str">
            <v>5211</v>
          </cell>
        </row>
        <row r="2994">
          <cell r="A2994" t="str">
            <v>5211</v>
          </cell>
        </row>
        <row r="2995">
          <cell r="A2995" t="str">
            <v>5211</v>
          </cell>
        </row>
        <row r="2996">
          <cell r="A2996" t="str">
            <v>5301</v>
          </cell>
        </row>
        <row r="2997">
          <cell r="A2997" t="str">
            <v>5301</v>
          </cell>
        </row>
        <row r="2998">
          <cell r="A2998" t="str">
            <v>5301</v>
          </cell>
        </row>
        <row r="2999">
          <cell r="A2999" t="str">
            <v>5301</v>
          </cell>
        </row>
        <row r="3000">
          <cell r="A3000" t="str">
            <v>5301</v>
          </cell>
        </row>
        <row r="3001">
          <cell r="A3001" t="str">
            <v>5301</v>
          </cell>
        </row>
        <row r="3002">
          <cell r="A3002" t="str">
            <v>5301</v>
          </cell>
        </row>
        <row r="3003">
          <cell r="A3003" t="str">
            <v>5301</v>
          </cell>
        </row>
        <row r="3004">
          <cell r="A3004" t="str">
            <v>5301</v>
          </cell>
        </row>
        <row r="3005">
          <cell r="A3005" t="str">
            <v>5301</v>
          </cell>
        </row>
        <row r="3006">
          <cell r="A3006" t="str">
            <v>5301</v>
          </cell>
        </row>
        <row r="3007">
          <cell r="A3007" t="str">
            <v>5301</v>
          </cell>
        </row>
        <row r="3008">
          <cell r="A3008" t="str">
            <v>5301</v>
          </cell>
        </row>
        <row r="3009">
          <cell r="A3009" t="str">
            <v>5301</v>
          </cell>
        </row>
        <row r="3010">
          <cell r="A3010" t="str">
            <v>5301</v>
          </cell>
        </row>
        <row r="3011">
          <cell r="A3011" t="str">
            <v>5301</v>
          </cell>
        </row>
        <row r="3012">
          <cell r="A3012" t="str">
            <v>5301</v>
          </cell>
        </row>
        <row r="3013">
          <cell r="A3013" t="str">
            <v>5301</v>
          </cell>
        </row>
        <row r="3014">
          <cell r="A3014" t="str">
            <v>5301</v>
          </cell>
        </row>
        <row r="3015">
          <cell r="A3015" t="str">
            <v>5301</v>
          </cell>
        </row>
        <row r="3016">
          <cell r="A3016" t="str">
            <v>5301</v>
          </cell>
        </row>
        <row r="3017">
          <cell r="A3017" t="str">
            <v>5311</v>
          </cell>
        </row>
        <row r="3018">
          <cell r="A3018" t="str">
            <v>5311</v>
          </cell>
        </row>
        <row r="3019">
          <cell r="A3019" t="str">
            <v>5311</v>
          </cell>
        </row>
        <row r="3020">
          <cell r="A3020" t="str">
            <v>5311</v>
          </cell>
        </row>
        <row r="3021">
          <cell r="A3021" t="str">
            <v>5311</v>
          </cell>
        </row>
        <row r="3022">
          <cell r="A3022" t="str">
            <v>5311</v>
          </cell>
        </row>
        <row r="3023">
          <cell r="A3023" t="str">
            <v>5311</v>
          </cell>
        </row>
        <row r="3024">
          <cell r="A3024" t="str">
            <v>5311</v>
          </cell>
        </row>
        <row r="3025">
          <cell r="A3025" t="str">
            <v>5311</v>
          </cell>
        </row>
        <row r="3026">
          <cell r="A3026" t="str">
            <v>5311</v>
          </cell>
        </row>
        <row r="3027">
          <cell r="A3027" t="str">
            <v>5311</v>
          </cell>
        </row>
        <row r="3028">
          <cell r="A3028" t="str">
            <v>5311</v>
          </cell>
        </row>
        <row r="3029">
          <cell r="A3029" t="str">
            <v>5311</v>
          </cell>
        </row>
        <row r="3030">
          <cell r="A3030" t="str">
            <v>5311</v>
          </cell>
        </row>
        <row r="3031">
          <cell r="A3031" t="str">
            <v>5311</v>
          </cell>
        </row>
        <row r="3032">
          <cell r="A3032" t="str">
            <v>5311</v>
          </cell>
        </row>
        <row r="3033">
          <cell r="A3033" t="str">
            <v>5311</v>
          </cell>
        </row>
        <row r="3034">
          <cell r="A3034" t="str">
            <v>5311</v>
          </cell>
        </row>
        <row r="3035">
          <cell r="A3035" t="str">
            <v>5311</v>
          </cell>
        </row>
        <row r="3036">
          <cell r="A3036" t="str">
            <v>5311</v>
          </cell>
        </row>
        <row r="3037">
          <cell r="A3037" t="str">
            <v>5311</v>
          </cell>
        </row>
        <row r="3038">
          <cell r="A3038" t="str">
            <v>5311</v>
          </cell>
        </row>
        <row r="3039">
          <cell r="A3039" t="str">
            <v>5321</v>
          </cell>
        </row>
        <row r="3040">
          <cell r="A3040" t="str">
            <v>5321</v>
          </cell>
        </row>
        <row r="3041">
          <cell r="A3041" t="str">
            <v>5321</v>
          </cell>
        </row>
        <row r="3042">
          <cell r="A3042" t="str">
            <v>5321</v>
          </cell>
        </row>
        <row r="3043">
          <cell r="A3043" t="str">
            <v>5321</v>
          </cell>
        </row>
        <row r="3044">
          <cell r="A3044" t="str">
            <v>5321</v>
          </cell>
        </row>
        <row r="3045">
          <cell r="A3045" t="str">
            <v>5321</v>
          </cell>
        </row>
        <row r="3046">
          <cell r="A3046" t="str">
            <v>5321</v>
          </cell>
        </row>
        <row r="3047">
          <cell r="A3047" t="str">
            <v>5321</v>
          </cell>
        </row>
        <row r="3048">
          <cell r="A3048" t="str">
            <v>5321</v>
          </cell>
        </row>
        <row r="3049">
          <cell r="A3049" t="str">
            <v>5321</v>
          </cell>
        </row>
        <row r="3050">
          <cell r="A3050" t="str">
            <v>5321</v>
          </cell>
        </row>
        <row r="3051">
          <cell r="A3051" t="str">
            <v>5321</v>
          </cell>
        </row>
        <row r="3052">
          <cell r="A3052" t="str">
            <v>5321</v>
          </cell>
        </row>
        <row r="3053">
          <cell r="A3053" t="str">
            <v>5321</v>
          </cell>
        </row>
        <row r="3054">
          <cell r="A3054" t="str">
            <v>5321</v>
          </cell>
        </row>
        <row r="3055">
          <cell r="A3055" t="str">
            <v>5321</v>
          </cell>
        </row>
        <row r="3056">
          <cell r="A3056" t="str">
            <v>5321</v>
          </cell>
        </row>
        <row r="3057">
          <cell r="A3057" t="str">
            <v>5321</v>
          </cell>
        </row>
        <row r="3058">
          <cell r="A3058" t="str">
            <v>5321</v>
          </cell>
        </row>
        <row r="3059">
          <cell r="A3059" t="str">
            <v>5321</v>
          </cell>
        </row>
        <row r="3060">
          <cell r="A3060" t="str">
            <v>5321</v>
          </cell>
        </row>
        <row r="3061">
          <cell r="A3061" t="str">
            <v>5321</v>
          </cell>
        </row>
        <row r="3062">
          <cell r="A3062" t="str">
            <v>5331</v>
          </cell>
        </row>
        <row r="3063">
          <cell r="A3063" t="str">
            <v>5331</v>
          </cell>
        </row>
        <row r="3064">
          <cell r="A3064" t="str">
            <v>5331</v>
          </cell>
        </row>
        <row r="3065">
          <cell r="A3065" t="str">
            <v>5331</v>
          </cell>
        </row>
        <row r="3066">
          <cell r="A3066" t="str">
            <v>5331</v>
          </cell>
        </row>
        <row r="3067">
          <cell r="A3067" t="str">
            <v>5331</v>
          </cell>
        </row>
        <row r="3068">
          <cell r="A3068" t="str">
            <v>5331</v>
          </cell>
        </row>
        <row r="3069">
          <cell r="A3069" t="str">
            <v>5331</v>
          </cell>
        </row>
        <row r="3070">
          <cell r="A3070" t="str">
            <v>5331</v>
          </cell>
        </row>
        <row r="3071">
          <cell r="A3071" t="str">
            <v>5331</v>
          </cell>
        </row>
        <row r="3072">
          <cell r="A3072" t="str">
            <v>5331</v>
          </cell>
        </row>
        <row r="3073">
          <cell r="A3073" t="str">
            <v>5331</v>
          </cell>
        </row>
        <row r="3074">
          <cell r="A3074" t="str">
            <v>5331</v>
          </cell>
        </row>
        <row r="3075">
          <cell r="A3075" t="str">
            <v>5331</v>
          </cell>
        </row>
        <row r="3076">
          <cell r="A3076" t="str">
            <v>5331</v>
          </cell>
        </row>
        <row r="3077">
          <cell r="A3077" t="str">
            <v>5331</v>
          </cell>
        </row>
        <row r="3078">
          <cell r="A3078" t="str">
            <v>5331</v>
          </cell>
        </row>
        <row r="3079">
          <cell r="A3079" t="str">
            <v>5331</v>
          </cell>
        </row>
        <row r="3080">
          <cell r="A3080" t="str">
            <v>5331</v>
          </cell>
        </row>
        <row r="3081">
          <cell r="A3081" t="str">
            <v>5331</v>
          </cell>
        </row>
        <row r="3082">
          <cell r="A3082" t="str">
            <v>5331</v>
          </cell>
        </row>
        <row r="3083">
          <cell r="A3083" t="str">
            <v>5331</v>
          </cell>
        </row>
        <row r="3084">
          <cell r="A3084" t="str">
            <v>5331</v>
          </cell>
        </row>
        <row r="3085">
          <cell r="A3085" t="str">
            <v>5331</v>
          </cell>
        </row>
        <row r="3086">
          <cell r="A3086" t="str">
            <v>5331</v>
          </cell>
        </row>
        <row r="3087">
          <cell r="A3087" t="str">
            <v>5331</v>
          </cell>
        </row>
        <row r="3088">
          <cell r="A3088" t="str">
            <v>5331</v>
          </cell>
        </row>
        <row r="3089">
          <cell r="A3089" t="str">
            <v>5341</v>
          </cell>
        </row>
        <row r="3090">
          <cell r="A3090" t="str">
            <v>5341</v>
          </cell>
        </row>
        <row r="3091">
          <cell r="A3091" t="str">
            <v>5341</v>
          </cell>
        </row>
        <row r="3092">
          <cell r="A3092" t="str">
            <v>5341</v>
          </cell>
        </row>
        <row r="3093">
          <cell r="A3093" t="str">
            <v>5341</v>
          </cell>
        </row>
        <row r="3094">
          <cell r="A3094" t="str">
            <v>5341</v>
          </cell>
        </row>
        <row r="3095">
          <cell r="A3095" t="str">
            <v>5341</v>
          </cell>
        </row>
        <row r="3096">
          <cell r="A3096" t="str">
            <v>5341</v>
          </cell>
        </row>
        <row r="3097">
          <cell r="A3097" t="str">
            <v>5341</v>
          </cell>
        </row>
        <row r="3098">
          <cell r="A3098" t="str">
            <v>5391</v>
          </cell>
        </row>
        <row r="3099">
          <cell r="A3099" t="str">
            <v>5391</v>
          </cell>
        </row>
        <row r="3100">
          <cell r="A3100" t="str">
            <v>5391</v>
          </cell>
        </row>
        <row r="3101">
          <cell r="A3101" t="str">
            <v>5391</v>
          </cell>
        </row>
        <row r="3102">
          <cell r="A3102" t="str">
            <v>5391</v>
          </cell>
        </row>
        <row r="3103">
          <cell r="A3103" t="str">
            <v>5391</v>
          </cell>
        </row>
        <row r="3104">
          <cell r="A3104" t="str">
            <v>5401</v>
          </cell>
        </row>
        <row r="3105">
          <cell r="A3105" t="str">
            <v>5401</v>
          </cell>
        </row>
        <row r="3106">
          <cell r="A3106" t="str">
            <v>5401</v>
          </cell>
        </row>
        <row r="3107">
          <cell r="A3107" t="str">
            <v>5406</v>
          </cell>
        </row>
        <row r="3108">
          <cell r="A3108" t="str">
            <v>5406</v>
          </cell>
        </row>
        <row r="3109">
          <cell r="A3109" t="str">
            <v>5406</v>
          </cell>
        </row>
        <row r="3110">
          <cell r="A3110" t="str">
            <v>5406</v>
          </cell>
        </row>
        <row r="3111">
          <cell r="A3111" t="str">
            <v>5416</v>
          </cell>
        </row>
        <row r="3112">
          <cell r="A3112" t="str">
            <v>5421</v>
          </cell>
        </row>
        <row r="3113">
          <cell r="A3113" t="str">
            <v>5426</v>
          </cell>
        </row>
        <row r="3114">
          <cell r="A3114" t="str">
            <v>5426</v>
          </cell>
        </row>
        <row r="3115">
          <cell r="A3115" t="str">
            <v>5431</v>
          </cell>
        </row>
        <row r="3116">
          <cell r="A3116" t="str">
            <v>5431</v>
          </cell>
        </row>
        <row r="3117">
          <cell r="A3117" t="str">
            <v>5436</v>
          </cell>
        </row>
        <row r="3118">
          <cell r="A3118" t="str">
            <v>5441</v>
          </cell>
        </row>
        <row r="3119">
          <cell r="A3119" t="str">
            <v>5441</v>
          </cell>
        </row>
        <row r="3120">
          <cell r="A3120" t="str">
            <v>5451</v>
          </cell>
        </row>
        <row r="3121">
          <cell r="A3121" t="str">
            <v>5456</v>
          </cell>
        </row>
        <row r="3122">
          <cell r="A3122" t="str">
            <v>5461</v>
          </cell>
        </row>
        <row r="3123">
          <cell r="A3123" t="str">
            <v>5461</v>
          </cell>
        </row>
        <row r="3124">
          <cell r="A3124" t="str">
            <v>5461</v>
          </cell>
        </row>
        <row r="3125">
          <cell r="A3125" t="str">
            <v>5466</v>
          </cell>
        </row>
        <row r="3126">
          <cell r="A3126" t="str">
            <v>5466</v>
          </cell>
        </row>
        <row r="3127">
          <cell r="A3127" t="str">
            <v>5466</v>
          </cell>
        </row>
        <row r="3128">
          <cell r="A3128" t="str">
            <v>5471</v>
          </cell>
        </row>
        <row r="3129">
          <cell r="A3129" t="str">
            <v>5471</v>
          </cell>
        </row>
        <row r="3130">
          <cell r="A3130" t="str">
            <v>5476</v>
          </cell>
        </row>
        <row r="3131">
          <cell r="A3131" t="str">
            <v>5481</v>
          </cell>
        </row>
        <row r="3132">
          <cell r="A3132" t="str">
            <v>5483</v>
          </cell>
        </row>
        <row r="3133">
          <cell r="A3133" t="str">
            <v>5483</v>
          </cell>
        </row>
        <row r="3134">
          <cell r="A3134" t="str">
            <v>5486</v>
          </cell>
        </row>
        <row r="3135">
          <cell r="A3135" t="str">
            <v>5483</v>
          </cell>
        </row>
        <row r="3136">
          <cell r="A3136" t="str">
            <v>5483</v>
          </cell>
        </row>
        <row r="3137">
          <cell r="A3137" t="str">
            <v>5491</v>
          </cell>
        </row>
        <row r="3138">
          <cell r="A3138" t="str">
            <v>5491</v>
          </cell>
        </row>
        <row r="3139">
          <cell r="A3139" t="str">
            <v>5496</v>
          </cell>
        </row>
        <row r="3140">
          <cell r="A3140" t="str">
            <v>5496</v>
          </cell>
        </row>
        <row r="3141">
          <cell r="A3141" t="str">
            <v>5496</v>
          </cell>
        </row>
        <row r="3142">
          <cell r="A3142" t="str">
            <v>5496</v>
          </cell>
        </row>
        <row r="3143">
          <cell r="A3143" t="str">
            <v>5496</v>
          </cell>
        </row>
        <row r="3144">
          <cell r="A3144" t="str">
            <v>5496</v>
          </cell>
        </row>
        <row r="3145">
          <cell r="A3145" t="str">
            <v>5496</v>
          </cell>
        </row>
        <row r="3146">
          <cell r="A3146" t="str">
            <v>5496</v>
          </cell>
        </row>
        <row r="3147">
          <cell r="A3147" t="str">
            <v>5496</v>
          </cell>
        </row>
        <row r="3148">
          <cell r="A3148" t="str">
            <v>5496</v>
          </cell>
        </row>
        <row r="3149">
          <cell r="A3149" t="str">
            <v>5496</v>
          </cell>
        </row>
        <row r="3150">
          <cell r="A3150" t="str">
            <v>5496</v>
          </cell>
        </row>
        <row r="3151">
          <cell r="A3151" t="str">
            <v>5496</v>
          </cell>
        </row>
        <row r="3152">
          <cell r="A3152" t="str">
            <v>5496</v>
          </cell>
        </row>
        <row r="3153">
          <cell r="A3153" t="str">
            <v>5496</v>
          </cell>
        </row>
        <row r="3154">
          <cell r="A3154" t="str">
            <v>5496</v>
          </cell>
        </row>
        <row r="3155">
          <cell r="A3155" t="str">
            <v>5496</v>
          </cell>
        </row>
        <row r="3156">
          <cell r="A3156" t="str">
            <v>5496</v>
          </cell>
        </row>
        <row r="3157">
          <cell r="A3157" t="str">
            <v>5496</v>
          </cell>
        </row>
        <row r="3158">
          <cell r="A3158" t="str">
            <v>5496</v>
          </cell>
        </row>
        <row r="3159">
          <cell r="A3159" t="str">
            <v>5496</v>
          </cell>
        </row>
        <row r="3160">
          <cell r="A3160" t="str">
            <v>5496</v>
          </cell>
        </row>
        <row r="3161">
          <cell r="A3161" t="str">
            <v>5496</v>
          </cell>
        </row>
        <row r="3162">
          <cell r="A3162" t="str">
            <v>5496</v>
          </cell>
        </row>
        <row r="3163">
          <cell r="A3163" t="str">
            <v>5496</v>
          </cell>
        </row>
        <row r="3164">
          <cell r="A3164" t="str">
            <v>5496</v>
          </cell>
        </row>
        <row r="3165">
          <cell r="A3165" t="str">
            <v>5501</v>
          </cell>
        </row>
        <row r="3166">
          <cell r="A3166" t="str">
            <v>5511</v>
          </cell>
        </row>
        <row r="3167">
          <cell r="A3167" t="str">
            <v>5521</v>
          </cell>
        </row>
        <row r="3168">
          <cell r="A3168" t="str">
            <v>5521</v>
          </cell>
        </row>
        <row r="3169">
          <cell r="A3169" t="str">
            <v>5521</v>
          </cell>
        </row>
        <row r="3170">
          <cell r="A3170" t="str">
            <v>5521</v>
          </cell>
        </row>
        <row r="3171">
          <cell r="A3171" t="str">
            <v>5526</v>
          </cell>
        </row>
        <row r="3172">
          <cell r="A3172" t="str">
            <v>5526</v>
          </cell>
        </row>
        <row r="3173">
          <cell r="A3173" t="str">
            <v>5531</v>
          </cell>
        </row>
        <row r="3174">
          <cell r="A3174" t="str">
            <v>5536</v>
          </cell>
        </row>
        <row r="3175">
          <cell r="A3175" t="str">
            <v>5541</v>
          </cell>
        </row>
        <row r="3176">
          <cell r="A3176" t="str">
            <v>5541</v>
          </cell>
        </row>
        <row r="3177">
          <cell r="A3177" t="str">
            <v>5546</v>
          </cell>
        </row>
        <row r="3178">
          <cell r="A3178" t="str">
            <v>5546</v>
          </cell>
        </row>
        <row r="3179">
          <cell r="A3179" t="str">
            <v>5546</v>
          </cell>
        </row>
        <row r="3180">
          <cell r="A3180" t="str">
            <v>5546</v>
          </cell>
        </row>
        <row r="3181">
          <cell r="A3181" t="str">
            <v>5551</v>
          </cell>
        </row>
        <row r="3182">
          <cell r="A3182" t="str">
            <v>5551</v>
          </cell>
        </row>
        <row r="3183">
          <cell r="A3183" t="str">
            <v>5551</v>
          </cell>
        </row>
        <row r="3184">
          <cell r="A3184" t="str">
            <v>5551</v>
          </cell>
        </row>
        <row r="3185">
          <cell r="A3185" t="str">
            <v>5556</v>
          </cell>
        </row>
        <row r="3186">
          <cell r="A3186" t="str">
            <v>5566</v>
          </cell>
        </row>
        <row r="3187">
          <cell r="A3187" t="str">
            <v>5566</v>
          </cell>
        </row>
        <row r="3188">
          <cell r="A3188" t="str">
            <v>5571</v>
          </cell>
        </row>
        <row r="3189">
          <cell r="A3189" t="str">
            <v>5576</v>
          </cell>
        </row>
        <row r="3190">
          <cell r="A3190" t="str">
            <v>5576</v>
          </cell>
        </row>
        <row r="3191">
          <cell r="A3191" t="str">
            <v>5576</v>
          </cell>
        </row>
        <row r="3192">
          <cell r="A3192" t="str">
            <v>5576</v>
          </cell>
        </row>
        <row r="3193">
          <cell r="A3193" t="str">
            <v>5596</v>
          </cell>
        </row>
        <row r="3194">
          <cell r="A3194" t="str">
            <v>5596</v>
          </cell>
        </row>
        <row r="3195">
          <cell r="A3195" t="str">
            <v>5596</v>
          </cell>
        </row>
        <row r="3196">
          <cell r="A3196" t="str">
            <v>5596</v>
          </cell>
        </row>
        <row r="3197">
          <cell r="A3197" t="str">
            <v>5596</v>
          </cell>
        </row>
        <row r="3198">
          <cell r="A3198" t="str">
            <v>5596</v>
          </cell>
        </row>
        <row r="3199">
          <cell r="A3199" t="str">
            <v>5596</v>
          </cell>
        </row>
        <row r="3200">
          <cell r="A3200" t="str">
            <v>5596</v>
          </cell>
        </row>
        <row r="3201">
          <cell r="A3201" t="str">
            <v>5596</v>
          </cell>
        </row>
        <row r="3202">
          <cell r="A3202" t="str">
            <v>5596</v>
          </cell>
        </row>
        <row r="3203">
          <cell r="A3203" t="str">
            <v>5596</v>
          </cell>
        </row>
        <row r="3204">
          <cell r="A3204" t="str">
            <v>5596</v>
          </cell>
        </row>
        <row r="3205">
          <cell r="A3205" t="str">
            <v>5596</v>
          </cell>
        </row>
        <row r="3206">
          <cell r="A3206" t="str">
            <v>5596</v>
          </cell>
        </row>
        <row r="3207">
          <cell r="A3207" t="str">
            <v>5596</v>
          </cell>
        </row>
        <row r="3208">
          <cell r="A3208" t="str">
            <v>5596</v>
          </cell>
        </row>
        <row r="3209">
          <cell r="A3209" t="str">
            <v>5596</v>
          </cell>
        </row>
        <row r="3210">
          <cell r="A3210" t="str">
            <v>5596</v>
          </cell>
        </row>
        <row r="3211">
          <cell r="A3211" t="str">
            <v>5596</v>
          </cell>
        </row>
        <row r="3212">
          <cell r="A3212" t="str">
            <v>5596</v>
          </cell>
        </row>
        <row r="3213">
          <cell r="A3213" t="str">
            <v>5596</v>
          </cell>
        </row>
        <row r="3214">
          <cell r="A3214" t="str">
            <v>5596</v>
          </cell>
        </row>
        <row r="3215">
          <cell r="A3215" t="str">
            <v>5596</v>
          </cell>
        </row>
        <row r="3216">
          <cell r="A3216" t="str">
            <v>5596</v>
          </cell>
        </row>
        <row r="3217">
          <cell r="A3217" t="str">
            <v>5596</v>
          </cell>
        </row>
        <row r="3218">
          <cell r="A3218" t="str">
            <v>5596</v>
          </cell>
        </row>
        <row r="3219">
          <cell r="A3219" t="str">
            <v>5601</v>
          </cell>
        </row>
        <row r="3220">
          <cell r="A3220" t="str">
            <v>5601</v>
          </cell>
        </row>
        <row r="3221">
          <cell r="A3221" t="str">
            <v>5601</v>
          </cell>
        </row>
        <row r="3222">
          <cell r="A3222" t="str">
            <v>5611</v>
          </cell>
        </row>
        <row r="3223">
          <cell r="A3223" t="str">
            <v>5631</v>
          </cell>
        </row>
        <row r="3224">
          <cell r="A3224" t="str">
            <v>5631</v>
          </cell>
        </row>
        <row r="3225">
          <cell r="A3225" t="str">
            <v>5631</v>
          </cell>
        </row>
        <row r="3226">
          <cell r="A3226" t="str">
            <v>5661</v>
          </cell>
        </row>
        <row r="3227">
          <cell r="A3227" t="str">
            <v>5661</v>
          </cell>
        </row>
        <row r="3228">
          <cell r="A3228" t="str">
            <v>5661</v>
          </cell>
        </row>
        <row r="3229">
          <cell r="A3229" t="str">
            <v>5661</v>
          </cell>
        </row>
        <row r="3230">
          <cell r="A3230" t="str">
            <v>5661</v>
          </cell>
        </row>
        <row r="3231">
          <cell r="A3231" t="str">
            <v>5661</v>
          </cell>
        </row>
        <row r="3232">
          <cell r="A3232" t="str">
            <v>5661</v>
          </cell>
        </row>
        <row r="3233">
          <cell r="A3233" t="str">
            <v>5671</v>
          </cell>
        </row>
        <row r="3234">
          <cell r="A3234" t="str">
            <v>5671</v>
          </cell>
        </row>
        <row r="3235">
          <cell r="A3235" t="str">
            <v>5701</v>
          </cell>
        </row>
        <row r="3236">
          <cell r="A3236" t="str">
            <v>5706</v>
          </cell>
        </row>
        <row r="3237">
          <cell r="A3237" t="str">
            <v>5711</v>
          </cell>
        </row>
        <row r="3238">
          <cell r="A3238" t="str">
            <v>5721</v>
          </cell>
        </row>
        <row r="3239">
          <cell r="A3239" t="str">
            <v>5726</v>
          </cell>
        </row>
        <row r="3240">
          <cell r="A3240" t="str">
            <v>5731</v>
          </cell>
        </row>
        <row r="3241">
          <cell r="A3241" t="str">
            <v>5736</v>
          </cell>
        </row>
        <row r="3242">
          <cell r="A3242" t="str">
            <v>5741</v>
          </cell>
        </row>
        <row r="3243">
          <cell r="A3243" t="str">
            <v>5746</v>
          </cell>
        </row>
        <row r="3244">
          <cell r="A3244" t="str">
            <v>5756</v>
          </cell>
        </row>
        <row r="3245">
          <cell r="A3245" t="str">
            <v>5791</v>
          </cell>
        </row>
        <row r="3246">
          <cell r="A3246" t="str">
            <v>5766</v>
          </cell>
        </row>
        <row r="3247">
          <cell r="A3247" t="str">
            <v>5801</v>
          </cell>
        </row>
        <row r="3248">
          <cell r="A3248" t="str">
            <v>5801</v>
          </cell>
        </row>
        <row r="3249">
          <cell r="A3249" t="str">
            <v>5802</v>
          </cell>
        </row>
        <row r="3250">
          <cell r="A3250" t="str">
            <v>5861</v>
          </cell>
        </row>
        <row r="3251">
          <cell r="A3251" t="str">
            <v>5861</v>
          </cell>
        </row>
        <row r="3252">
          <cell r="A3252" t="str">
            <v>5861</v>
          </cell>
        </row>
        <row r="3253">
          <cell r="A3253" t="str">
            <v>5861</v>
          </cell>
        </row>
        <row r="3254">
          <cell r="A3254" t="str">
            <v>5861</v>
          </cell>
        </row>
        <row r="3255">
          <cell r="A3255" t="str">
            <v>5881</v>
          </cell>
        </row>
        <row r="3256">
          <cell r="A3256" t="str">
            <v>5881</v>
          </cell>
        </row>
        <row r="3257">
          <cell r="A3257" t="str">
            <v>5901</v>
          </cell>
        </row>
        <row r="3258">
          <cell r="A3258" t="str">
            <v>5921</v>
          </cell>
        </row>
        <row r="3259">
          <cell r="A3259" t="str">
            <v>5924</v>
          </cell>
        </row>
        <row r="3260">
          <cell r="A3260" t="str">
            <v>5924</v>
          </cell>
        </row>
        <row r="3261">
          <cell r="A3261" t="str">
            <v>5941</v>
          </cell>
        </row>
        <row r="3262">
          <cell r="A3262" t="str">
            <v>5961</v>
          </cell>
        </row>
        <row r="3263">
          <cell r="A3263" t="str">
            <v>5971</v>
          </cell>
        </row>
        <row r="3264">
          <cell r="A3264" t="str">
            <v>5971</v>
          </cell>
        </row>
        <row r="3265">
          <cell r="A3265" t="str">
            <v>5971</v>
          </cell>
        </row>
        <row r="3266">
          <cell r="A3266" t="str">
            <v>6001</v>
          </cell>
        </row>
        <row r="3267">
          <cell r="A3267" t="str">
            <v>6001</v>
          </cell>
        </row>
        <row r="3268">
          <cell r="A3268" t="str">
            <v>6102</v>
          </cell>
        </row>
        <row r="3269">
          <cell r="A3269" t="str">
            <v>1001</v>
          </cell>
        </row>
        <row r="3270">
          <cell r="A3270" t="str">
            <v>1005</v>
          </cell>
        </row>
        <row r="3271">
          <cell r="A3271" t="str">
            <v>1007</v>
          </cell>
        </row>
        <row r="3272">
          <cell r="A3272" t="str">
            <v>1021</v>
          </cell>
        </row>
        <row r="3273">
          <cell r="A3273" t="str">
            <v>1032</v>
          </cell>
        </row>
        <row r="3274">
          <cell r="A3274" t="str">
            <v>1041</v>
          </cell>
        </row>
        <row r="3275">
          <cell r="A3275" t="str">
            <v>1048</v>
          </cell>
        </row>
        <row r="3276">
          <cell r="A3276" t="str">
            <v>1043</v>
          </cell>
        </row>
        <row r="3277">
          <cell r="A3277" t="str">
            <v>1047</v>
          </cell>
        </row>
        <row r="3278">
          <cell r="A3278" t="str">
            <v>1101</v>
          </cell>
        </row>
        <row r="3279">
          <cell r="A3279" t="str">
            <v>1101</v>
          </cell>
        </row>
        <row r="3280">
          <cell r="A3280" t="str">
            <v>1121</v>
          </cell>
        </row>
        <row r="3281">
          <cell r="A3281" t="str">
            <v>1126</v>
          </cell>
        </row>
        <row r="3282">
          <cell r="A3282" t="str">
            <v>1151</v>
          </cell>
        </row>
        <row r="3283">
          <cell r="A3283" t="str">
            <v>1152</v>
          </cell>
        </row>
        <row r="3284">
          <cell r="A3284" t="str">
            <v>1301</v>
          </cell>
        </row>
        <row r="3285">
          <cell r="A3285" t="str">
            <v>1302</v>
          </cell>
        </row>
        <row r="3286">
          <cell r="A3286" t="str">
            <v>1305</v>
          </cell>
        </row>
        <row r="3287">
          <cell r="A3287" t="str">
            <v>1306</v>
          </cell>
        </row>
        <row r="3288">
          <cell r="A3288" t="str">
            <v>1310</v>
          </cell>
        </row>
        <row r="3289">
          <cell r="A3289" t="str">
            <v>1301</v>
          </cell>
        </row>
        <row r="3290">
          <cell r="A3290" t="str">
            <v>1302</v>
          </cell>
        </row>
        <row r="3291">
          <cell r="A3291" t="str">
            <v>1306</v>
          </cell>
        </row>
        <row r="3292">
          <cell r="A3292" t="str">
            <v>1301</v>
          </cell>
        </row>
        <row r="3293">
          <cell r="A3293" t="str">
            <v>1302</v>
          </cell>
        </row>
        <row r="3294">
          <cell r="A3294" t="str">
            <v>1302</v>
          </cell>
        </row>
        <row r="3295">
          <cell r="A3295" t="str">
            <v>1521</v>
          </cell>
        </row>
        <row r="3296">
          <cell r="A3296" t="str">
            <v>1526</v>
          </cell>
        </row>
        <row r="3297">
          <cell r="A3297" t="str">
            <v>1602</v>
          </cell>
        </row>
        <row r="3298">
          <cell r="A3298" t="str">
            <v>1602</v>
          </cell>
        </row>
        <row r="3299">
          <cell r="A3299" t="str">
            <v>1602</v>
          </cell>
        </row>
        <row r="3300">
          <cell r="A3300" t="str">
            <v>1602</v>
          </cell>
        </row>
        <row r="3301">
          <cell r="A3301" t="str">
            <v>1604</v>
          </cell>
        </row>
        <row r="3302">
          <cell r="A3302" t="str">
            <v>1622</v>
          </cell>
        </row>
        <row r="3303">
          <cell r="A3303" t="str">
            <v>1642</v>
          </cell>
        </row>
        <row r="3304">
          <cell r="A3304" t="str">
            <v>1622</v>
          </cell>
        </row>
        <row r="3305">
          <cell r="A3305" t="str">
            <v>1622</v>
          </cell>
        </row>
        <row r="3306">
          <cell r="A3306" t="str">
            <v>1642</v>
          </cell>
        </row>
        <row r="3307">
          <cell r="A3307" t="str">
            <v>1632</v>
          </cell>
        </row>
        <row r="3308">
          <cell r="A3308" t="str">
            <v>1701</v>
          </cell>
        </row>
        <row r="3309">
          <cell r="A3309" t="str">
            <v>1701</v>
          </cell>
        </row>
        <row r="3310">
          <cell r="A3310" t="str">
            <v>1701</v>
          </cell>
        </row>
        <row r="3311">
          <cell r="A3311" t="str">
            <v>1701</v>
          </cell>
        </row>
        <row r="3312">
          <cell r="A3312" t="str">
            <v>1701</v>
          </cell>
        </row>
        <row r="3313">
          <cell r="A3313" t="str">
            <v>1721</v>
          </cell>
        </row>
        <row r="3314">
          <cell r="A3314" t="str">
            <v>1722</v>
          </cell>
        </row>
        <row r="3315">
          <cell r="A3315" t="str">
            <v>1741</v>
          </cell>
        </row>
        <row r="3316">
          <cell r="A3316" t="str">
            <v>1721</v>
          </cell>
        </row>
        <row r="3317">
          <cell r="A3317" t="str">
            <v>1721</v>
          </cell>
        </row>
        <row r="3318">
          <cell r="A3318" t="str">
            <v>1741</v>
          </cell>
        </row>
        <row r="3319">
          <cell r="A3319" t="str">
            <v>1861</v>
          </cell>
        </row>
        <row r="3320">
          <cell r="A3320" t="str">
            <v>1861</v>
          </cell>
        </row>
        <row r="3321">
          <cell r="A3321" t="str">
            <v>1861</v>
          </cell>
        </row>
        <row r="3322">
          <cell r="A3322" t="str">
            <v>2011</v>
          </cell>
        </row>
        <row r="3323">
          <cell r="A3323" t="str">
            <v>2111</v>
          </cell>
        </row>
        <row r="3324">
          <cell r="A3324" t="str">
            <v>2121</v>
          </cell>
        </row>
        <row r="3325">
          <cell r="A3325" t="str">
            <v>2111</v>
          </cell>
        </row>
        <row r="3326">
          <cell r="A3326" t="str">
            <v>2121</v>
          </cell>
        </row>
        <row r="3327">
          <cell r="A3327" t="str">
            <v>2111</v>
          </cell>
        </row>
        <row r="3328">
          <cell r="A3328" t="str">
            <v>2121</v>
          </cell>
        </row>
        <row r="3329">
          <cell r="A3329" t="str">
            <v>2111</v>
          </cell>
        </row>
        <row r="3330">
          <cell r="A3330" t="str">
            <v>2121</v>
          </cell>
        </row>
        <row r="3331">
          <cell r="A3331" t="str">
            <v>2131</v>
          </cell>
        </row>
        <row r="3332">
          <cell r="A3332" t="str">
            <v>2161</v>
          </cell>
        </row>
        <row r="3333">
          <cell r="A3333" t="str">
            <v>2141</v>
          </cell>
        </row>
        <row r="3334">
          <cell r="A3334" t="str">
            <v>2151</v>
          </cell>
        </row>
        <row r="3335">
          <cell r="A3335" t="str">
            <v>2141</v>
          </cell>
        </row>
        <row r="3336">
          <cell r="A3336" t="str">
            <v>2141</v>
          </cell>
        </row>
        <row r="3337">
          <cell r="A3337" t="str">
            <v>2211</v>
          </cell>
        </row>
        <row r="3338">
          <cell r="A3338" t="str">
            <v>2221</v>
          </cell>
        </row>
        <row r="3339">
          <cell r="A3339" t="str">
            <v>2225</v>
          </cell>
        </row>
        <row r="3340">
          <cell r="A3340" t="str">
            <v>2211</v>
          </cell>
        </row>
        <row r="3341">
          <cell r="A3341" t="str">
            <v>2211</v>
          </cell>
        </row>
        <row r="3342">
          <cell r="A3342" t="str">
            <v>2221</v>
          </cell>
        </row>
        <row r="3343">
          <cell r="A3343" t="str">
            <v>2211</v>
          </cell>
        </row>
        <row r="3344">
          <cell r="A3344" t="str">
            <v>2211</v>
          </cell>
        </row>
        <row r="3345">
          <cell r="A3345" t="str">
            <v>2281</v>
          </cell>
        </row>
        <row r="3346">
          <cell r="A3346" t="str">
            <v>2311</v>
          </cell>
        </row>
        <row r="3347">
          <cell r="A3347" t="str">
            <v>2321</v>
          </cell>
        </row>
        <row r="3348">
          <cell r="A3348" t="str">
            <v>2321</v>
          </cell>
        </row>
        <row r="3349">
          <cell r="A3349" t="str">
            <v>2611</v>
          </cell>
        </row>
        <row r="3350">
          <cell r="A3350" t="str">
            <v>2611</v>
          </cell>
        </row>
        <row r="3351">
          <cell r="A3351" t="str">
            <v>2621</v>
          </cell>
        </row>
        <row r="3352">
          <cell r="A3352" t="str">
            <v>2631</v>
          </cell>
        </row>
        <row r="3353">
          <cell r="A3353" t="str">
            <v>2901</v>
          </cell>
        </row>
        <row r="3354">
          <cell r="A3354" t="str">
            <v>2901</v>
          </cell>
        </row>
        <row r="3355">
          <cell r="A3355" t="str">
            <v>2981</v>
          </cell>
        </row>
        <row r="3356">
          <cell r="A3356" t="str">
            <v>3001</v>
          </cell>
        </row>
        <row r="3357">
          <cell r="A3357" t="str">
            <v>3001</v>
          </cell>
        </row>
        <row r="3358">
          <cell r="A3358" t="str">
            <v>3201</v>
          </cell>
        </row>
        <row r="3359">
          <cell r="A3359" t="str">
            <v>3201</v>
          </cell>
        </row>
        <row r="3360">
          <cell r="A3360" t="str">
            <v>4001</v>
          </cell>
        </row>
        <row r="3361">
          <cell r="A3361" t="str">
            <v>4001</v>
          </cell>
        </row>
        <row r="3362">
          <cell r="A3362" t="str">
            <v>4201</v>
          </cell>
        </row>
        <row r="3363">
          <cell r="A3363" t="str">
            <v>4201</v>
          </cell>
        </row>
        <row r="3364">
          <cell r="A3364" t="str">
            <v>4401</v>
          </cell>
        </row>
        <row r="3365">
          <cell r="A3365" t="str">
            <v>4501</v>
          </cell>
        </row>
        <row r="3366">
          <cell r="A3366" t="str">
            <v>4601</v>
          </cell>
        </row>
        <row r="3367">
          <cell r="A3367" t="str">
            <v>4801</v>
          </cell>
        </row>
        <row r="3368">
          <cell r="A3368" t="str">
            <v>4901</v>
          </cell>
        </row>
        <row r="3369">
          <cell r="A3369" t="str">
            <v>4921</v>
          </cell>
        </row>
        <row r="3370">
          <cell r="A3370" t="str">
            <v>4921</v>
          </cell>
        </row>
        <row r="3371">
          <cell r="A3371" t="str">
            <v>4941</v>
          </cell>
        </row>
        <row r="3372">
          <cell r="A3372" t="str">
            <v>4941</v>
          </cell>
        </row>
        <row r="3373">
          <cell r="A3373" t="str">
            <v>4951</v>
          </cell>
        </row>
        <row r="3374">
          <cell r="A3374" t="str">
            <v>4951</v>
          </cell>
        </row>
        <row r="3375">
          <cell r="A3375" t="str">
            <v>4971</v>
          </cell>
        </row>
        <row r="3376">
          <cell r="A3376" t="str">
            <v>5101</v>
          </cell>
        </row>
        <row r="3377">
          <cell r="A3377" t="str">
            <v>5101</v>
          </cell>
        </row>
        <row r="3378">
          <cell r="A3378" t="str">
            <v>5101</v>
          </cell>
        </row>
        <row r="3379">
          <cell r="A3379" t="str">
            <v>5101</v>
          </cell>
        </row>
        <row r="3380">
          <cell r="A3380" t="str">
            <v>5101</v>
          </cell>
        </row>
        <row r="3381">
          <cell r="A3381" t="str">
            <v>5101</v>
          </cell>
        </row>
        <row r="3382">
          <cell r="A3382" t="str">
            <v>5101</v>
          </cell>
        </row>
        <row r="3383">
          <cell r="A3383" t="str">
            <v>5101</v>
          </cell>
        </row>
        <row r="3384">
          <cell r="A3384" t="str">
            <v>5101</v>
          </cell>
        </row>
        <row r="3385">
          <cell r="A3385" t="str">
            <v>5101</v>
          </cell>
        </row>
        <row r="3386">
          <cell r="A3386" t="str">
            <v>5101</v>
          </cell>
        </row>
        <row r="3387">
          <cell r="A3387" t="str">
            <v>5101</v>
          </cell>
        </row>
        <row r="3388">
          <cell r="A3388" t="str">
            <v>5101</v>
          </cell>
        </row>
        <row r="3389">
          <cell r="A3389" t="str">
            <v>5101</v>
          </cell>
        </row>
        <row r="3390">
          <cell r="A3390" t="str">
            <v>5101</v>
          </cell>
        </row>
        <row r="3391">
          <cell r="A3391" t="str">
            <v>5101</v>
          </cell>
        </row>
        <row r="3392">
          <cell r="A3392" t="str">
            <v>5101</v>
          </cell>
        </row>
        <row r="3393">
          <cell r="A3393" t="str">
            <v>5101</v>
          </cell>
        </row>
        <row r="3394">
          <cell r="A3394" t="str">
            <v>5101</v>
          </cell>
        </row>
        <row r="3395">
          <cell r="A3395" t="str">
            <v>5101</v>
          </cell>
        </row>
        <row r="3396">
          <cell r="A3396" t="str">
            <v>5101</v>
          </cell>
        </row>
        <row r="3397">
          <cell r="A3397" t="str">
            <v>5101</v>
          </cell>
        </row>
        <row r="3398">
          <cell r="A3398" t="str">
            <v>5101</v>
          </cell>
        </row>
        <row r="3399">
          <cell r="A3399" t="str">
            <v>5116</v>
          </cell>
        </row>
        <row r="3400">
          <cell r="A3400" t="str">
            <v>5116</v>
          </cell>
        </row>
        <row r="3401">
          <cell r="A3401" t="str">
            <v>5116</v>
          </cell>
        </row>
        <row r="3402">
          <cell r="A3402" t="str">
            <v>5116</v>
          </cell>
        </row>
        <row r="3403">
          <cell r="A3403" t="str">
            <v>5121</v>
          </cell>
        </row>
        <row r="3404">
          <cell r="A3404" t="str">
            <v>5123</v>
          </cell>
        </row>
        <row r="3405">
          <cell r="A3405" t="str">
            <v>5129</v>
          </cell>
        </row>
        <row r="3406">
          <cell r="A3406" t="str">
            <v>5139</v>
          </cell>
        </row>
        <row r="3407">
          <cell r="A3407" t="str">
            <v>5121</v>
          </cell>
        </row>
        <row r="3408">
          <cell r="A3408" t="str">
            <v>5123</v>
          </cell>
        </row>
        <row r="3409">
          <cell r="A3409" t="str">
            <v>5129</v>
          </cell>
        </row>
        <row r="3410">
          <cell r="A3410" t="str">
            <v>5139</v>
          </cell>
        </row>
        <row r="3411">
          <cell r="A3411" t="str">
            <v>5121</v>
          </cell>
        </row>
        <row r="3412">
          <cell r="A3412" t="str">
            <v>5123</v>
          </cell>
        </row>
        <row r="3413">
          <cell r="A3413" t="str">
            <v>5129</v>
          </cell>
        </row>
        <row r="3414">
          <cell r="A3414" t="str">
            <v>5133</v>
          </cell>
        </row>
        <row r="3415">
          <cell r="A3415" t="str">
            <v>5139</v>
          </cell>
        </row>
        <row r="3416">
          <cell r="A3416" t="str">
            <v>5139</v>
          </cell>
        </row>
        <row r="3417">
          <cell r="A3417" t="str">
            <v>5121</v>
          </cell>
        </row>
        <row r="3418">
          <cell r="A3418" t="str">
            <v>5123</v>
          </cell>
        </row>
        <row r="3419">
          <cell r="A3419" t="str">
            <v>5129</v>
          </cell>
        </row>
        <row r="3420">
          <cell r="A3420" t="str">
            <v>5139</v>
          </cell>
        </row>
        <row r="3421">
          <cell r="A3421" t="str">
            <v>5121</v>
          </cell>
        </row>
        <row r="3422">
          <cell r="A3422" t="str">
            <v>5123</v>
          </cell>
        </row>
        <row r="3423">
          <cell r="A3423" t="str">
            <v>5129</v>
          </cell>
        </row>
        <row r="3424">
          <cell r="A3424" t="str">
            <v>5133</v>
          </cell>
        </row>
        <row r="3425">
          <cell r="A3425" t="str">
            <v>5139</v>
          </cell>
        </row>
        <row r="3426">
          <cell r="A3426" t="str">
            <v>5121</v>
          </cell>
        </row>
        <row r="3427">
          <cell r="A3427" t="str">
            <v>5123</v>
          </cell>
        </row>
        <row r="3428">
          <cell r="A3428" t="str">
            <v>5129</v>
          </cell>
        </row>
        <row r="3429">
          <cell r="A3429" t="str">
            <v>5139</v>
          </cell>
        </row>
        <row r="3430">
          <cell r="A3430" t="str">
            <v>5121</v>
          </cell>
        </row>
        <row r="3431">
          <cell r="A3431" t="str">
            <v>5123</v>
          </cell>
        </row>
        <row r="3432">
          <cell r="A3432" t="str">
            <v>5129</v>
          </cell>
        </row>
        <row r="3433">
          <cell r="A3433" t="str">
            <v>5121</v>
          </cell>
        </row>
        <row r="3434">
          <cell r="A3434" t="str">
            <v>5123</v>
          </cell>
        </row>
        <row r="3435">
          <cell r="A3435" t="str">
            <v>5129</v>
          </cell>
        </row>
        <row r="3436">
          <cell r="A3436" t="str">
            <v>5133</v>
          </cell>
        </row>
        <row r="3437">
          <cell r="A3437" t="str">
            <v>5121</v>
          </cell>
        </row>
        <row r="3438">
          <cell r="A3438" t="str">
            <v>5123</v>
          </cell>
        </row>
        <row r="3439">
          <cell r="A3439" t="str">
            <v>5129</v>
          </cell>
        </row>
        <row r="3440">
          <cell r="A3440" t="str">
            <v>5133</v>
          </cell>
        </row>
        <row r="3441">
          <cell r="A3441" t="str">
            <v>5121</v>
          </cell>
        </row>
        <row r="3442">
          <cell r="A3442" t="str">
            <v>5123</v>
          </cell>
        </row>
        <row r="3443">
          <cell r="A3443" t="str">
            <v>5126</v>
          </cell>
        </row>
        <row r="3444">
          <cell r="A3444" t="str">
            <v>5129</v>
          </cell>
        </row>
        <row r="3445">
          <cell r="A3445" t="str">
            <v>5139</v>
          </cell>
        </row>
        <row r="3446">
          <cell r="A3446" t="str">
            <v>5121</v>
          </cell>
        </row>
        <row r="3447">
          <cell r="A3447" t="str">
            <v>5123</v>
          </cell>
        </row>
        <row r="3448">
          <cell r="A3448" t="str">
            <v>5129</v>
          </cell>
        </row>
        <row r="3449">
          <cell r="A3449" t="str">
            <v>5133</v>
          </cell>
        </row>
        <row r="3450">
          <cell r="A3450" t="str">
            <v>5139</v>
          </cell>
        </row>
        <row r="3451">
          <cell r="A3451" t="str">
            <v>5121</v>
          </cell>
        </row>
        <row r="3452">
          <cell r="A3452" t="str">
            <v>5123</v>
          </cell>
        </row>
        <row r="3453">
          <cell r="A3453" t="str">
            <v>5129</v>
          </cell>
        </row>
        <row r="3454">
          <cell r="A3454" t="str">
            <v>5133</v>
          </cell>
        </row>
        <row r="3455">
          <cell r="A3455" t="str">
            <v>5121</v>
          </cell>
        </row>
        <row r="3456">
          <cell r="A3456" t="str">
            <v>5123</v>
          </cell>
        </row>
        <row r="3457">
          <cell r="A3457" t="str">
            <v>5129</v>
          </cell>
        </row>
        <row r="3458">
          <cell r="A3458" t="str">
            <v>5139</v>
          </cell>
        </row>
        <row r="3459">
          <cell r="A3459" t="str">
            <v>5121</v>
          </cell>
        </row>
        <row r="3460">
          <cell r="A3460" t="str">
            <v>5123</v>
          </cell>
        </row>
        <row r="3461">
          <cell r="A3461" t="str">
            <v>5129</v>
          </cell>
        </row>
        <row r="3462">
          <cell r="A3462" t="str">
            <v>5139</v>
          </cell>
        </row>
        <row r="3463">
          <cell r="A3463" t="str">
            <v>5121</v>
          </cell>
        </row>
        <row r="3464">
          <cell r="A3464" t="str">
            <v>5123</v>
          </cell>
        </row>
        <row r="3465">
          <cell r="A3465" t="str">
            <v>5126</v>
          </cell>
        </row>
        <row r="3466">
          <cell r="A3466" t="str">
            <v>5129</v>
          </cell>
        </row>
        <row r="3467">
          <cell r="A3467" t="str">
            <v>5121</v>
          </cell>
        </row>
        <row r="3468">
          <cell r="A3468" t="str">
            <v>5123</v>
          </cell>
        </row>
        <row r="3469">
          <cell r="A3469" t="str">
            <v>5129</v>
          </cell>
        </row>
        <row r="3470">
          <cell r="A3470" t="str">
            <v>5139</v>
          </cell>
        </row>
        <row r="3471">
          <cell r="A3471" t="str">
            <v>5133</v>
          </cell>
        </row>
        <row r="3472">
          <cell r="A3472" t="str">
            <v>5133</v>
          </cell>
        </row>
        <row r="3473">
          <cell r="A3473" t="str">
            <v>5121</v>
          </cell>
        </row>
        <row r="3474">
          <cell r="A3474" t="str">
            <v>5123</v>
          </cell>
        </row>
        <row r="3475">
          <cell r="A3475" t="str">
            <v>5129</v>
          </cell>
        </row>
        <row r="3476">
          <cell r="A3476" t="str">
            <v>5133</v>
          </cell>
        </row>
        <row r="3477">
          <cell r="A3477" t="str">
            <v>5121</v>
          </cell>
        </row>
        <row r="3478">
          <cell r="A3478" t="str">
            <v>5123</v>
          </cell>
        </row>
        <row r="3479">
          <cell r="A3479" t="str">
            <v>5129</v>
          </cell>
        </row>
        <row r="3480">
          <cell r="A3480" t="str">
            <v>5121</v>
          </cell>
        </row>
        <row r="3481">
          <cell r="A3481" t="str">
            <v>5123</v>
          </cell>
        </row>
        <row r="3482">
          <cell r="A3482" t="str">
            <v>5129</v>
          </cell>
        </row>
        <row r="3483">
          <cell r="A3483" t="str">
            <v>5139</v>
          </cell>
        </row>
        <row r="3484">
          <cell r="A3484" t="str">
            <v>5121</v>
          </cell>
        </row>
        <row r="3485">
          <cell r="A3485" t="str">
            <v>5123</v>
          </cell>
        </row>
        <row r="3486">
          <cell r="A3486" t="str">
            <v>5129</v>
          </cell>
        </row>
        <row r="3487">
          <cell r="A3487" t="str">
            <v>5141</v>
          </cell>
        </row>
        <row r="3488">
          <cell r="A3488" t="str">
            <v>5156</v>
          </cell>
        </row>
        <row r="3489">
          <cell r="A3489" t="str">
            <v>5161</v>
          </cell>
        </row>
        <row r="3490">
          <cell r="A3490" t="str">
            <v>5161</v>
          </cell>
        </row>
        <row r="3491">
          <cell r="A3491" t="str">
            <v>5161</v>
          </cell>
        </row>
        <row r="3492">
          <cell r="A3492" t="str">
            <v>5166</v>
          </cell>
        </row>
        <row r="3493">
          <cell r="A3493" t="str">
            <v>5166</v>
          </cell>
        </row>
        <row r="3494">
          <cell r="A3494" t="str">
            <v>5166</v>
          </cell>
        </row>
        <row r="3495">
          <cell r="A3495" t="str">
            <v>5166</v>
          </cell>
        </row>
        <row r="3496">
          <cell r="A3496" t="str">
            <v>5166</v>
          </cell>
        </row>
        <row r="3497">
          <cell r="A3497" t="str">
            <v>5166</v>
          </cell>
        </row>
        <row r="3498">
          <cell r="A3498" t="str">
            <v>5166</v>
          </cell>
        </row>
        <row r="3499">
          <cell r="A3499" t="str">
            <v>5166</v>
          </cell>
        </row>
        <row r="3500">
          <cell r="A3500" t="str">
            <v>5166</v>
          </cell>
        </row>
        <row r="3501">
          <cell r="A3501" t="str">
            <v>5166</v>
          </cell>
        </row>
        <row r="3502">
          <cell r="A3502" t="str">
            <v>5166</v>
          </cell>
        </row>
        <row r="3503">
          <cell r="A3503" t="str">
            <v>5166</v>
          </cell>
        </row>
        <row r="3504">
          <cell r="A3504" t="str">
            <v>5166</v>
          </cell>
        </row>
        <row r="3505">
          <cell r="A3505" t="str">
            <v>5166</v>
          </cell>
        </row>
        <row r="3506">
          <cell r="A3506" t="str">
            <v>5166</v>
          </cell>
        </row>
        <row r="3507">
          <cell r="A3507" t="str">
            <v>5166</v>
          </cell>
        </row>
        <row r="3508">
          <cell r="A3508" t="str">
            <v>5166</v>
          </cell>
        </row>
        <row r="3509">
          <cell r="A3509" t="str">
            <v>5166</v>
          </cell>
        </row>
        <row r="3510">
          <cell r="A3510" t="str">
            <v>5166</v>
          </cell>
        </row>
        <row r="3511">
          <cell r="A3511" t="str">
            <v>5166</v>
          </cell>
        </row>
        <row r="3512">
          <cell r="A3512" t="str">
            <v>5166</v>
          </cell>
        </row>
        <row r="3513">
          <cell r="A3513" t="str">
            <v>5166</v>
          </cell>
        </row>
        <row r="3514">
          <cell r="A3514" t="str">
            <v>5166</v>
          </cell>
        </row>
        <row r="3515">
          <cell r="A3515" t="str">
            <v>5132</v>
          </cell>
        </row>
        <row r="3516">
          <cell r="A3516" t="str">
            <v>5176</v>
          </cell>
        </row>
        <row r="3517">
          <cell r="A3517" t="str">
            <v>5132</v>
          </cell>
        </row>
        <row r="3518">
          <cell r="A3518" t="str">
            <v>5132</v>
          </cell>
        </row>
        <row r="3519">
          <cell r="A3519" t="str">
            <v>5176</v>
          </cell>
        </row>
        <row r="3520">
          <cell r="A3520" t="str">
            <v>5132</v>
          </cell>
        </row>
        <row r="3521">
          <cell r="A3521" t="str">
            <v>5191</v>
          </cell>
        </row>
        <row r="3522">
          <cell r="A3522" t="str">
            <v>5132</v>
          </cell>
        </row>
        <row r="3523">
          <cell r="A3523" t="str">
            <v>5132</v>
          </cell>
        </row>
        <row r="3524">
          <cell r="A3524" t="str">
            <v>5176</v>
          </cell>
        </row>
        <row r="3525">
          <cell r="A3525" t="str">
            <v>5132</v>
          </cell>
        </row>
        <row r="3526">
          <cell r="A3526" t="str">
            <v>5132</v>
          </cell>
        </row>
        <row r="3527">
          <cell r="A3527" t="str">
            <v>5132</v>
          </cell>
        </row>
        <row r="3528">
          <cell r="A3528" t="str">
            <v>5132</v>
          </cell>
        </row>
        <row r="3529">
          <cell r="A3529" t="str">
            <v>5176</v>
          </cell>
        </row>
        <row r="3530">
          <cell r="A3530" t="str">
            <v>5132</v>
          </cell>
        </row>
        <row r="3531">
          <cell r="A3531" t="str">
            <v>5132</v>
          </cell>
        </row>
        <row r="3532">
          <cell r="A3532" t="str">
            <v>5176</v>
          </cell>
        </row>
        <row r="3533">
          <cell r="A3533" t="str">
            <v>5132</v>
          </cell>
        </row>
        <row r="3534">
          <cell r="A3534" t="str">
            <v>5176</v>
          </cell>
        </row>
        <row r="3535">
          <cell r="A3535" t="str">
            <v>5181</v>
          </cell>
        </row>
        <row r="3536">
          <cell r="A3536" t="str">
            <v>5132</v>
          </cell>
        </row>
        <row r="3537">
          <cell r="A3537" t="str">
            <v>5176</v>
          </cell>
        </row>
        <row r="3538">
          <cell r="A3538" t="str">
            <v>5176</v>
          </cell>
        </row>
        <row r="3539">
          <cell r="A3539" t="str">
            <v>5132</v>
          </cell>
        </row>
        <row r="3540">
          <cell r="A3540" t="str">
            <v>5176</v>
          </cell>
        </row>
        <row r="3541">
          <cell r="A3541" t="str">
            <v>5191</v>
          </cell>
        </row>
        <row r="3542">
          <cell r="A3542" t="str">
            <v>5132</v>
          </cell>
        </row>
        <row r="3543">
          <cell r="A3543" t="str">
            <v>5176</v>
          </cell>
        </row>
        <row r="3544">
          <cell r="A3544" t="str">
            <v>5191</v>
          </cell>
        </row>
        <row r="3545">
          <cell r="A3545" t="str">
            <v>5191</v>
          </cell>
        </row>
        <row r="3546">
          <cell r="A3546" t="str">
            <v>5132</v>
          </cell>
        </row>
        <row r="3547">
          <cell r="A3547" t="str">
            <v>5132</v>
          </cell>
        </row>
        <row r="3548">
          <cell r="A3548" t="str">
            <v>5176</v>
          </cell>
        </row>
        <row r="3549">
          <cell r="A3549" t="str">
            <v>5132</v>
          </cell>
        </row>
        <row r="3550">
          <cell r="A3550" t="str">
            <v>5132</v>
          </cell>
        </row>
        <row r="3551">
          <cell r="A3551" t="str">
            <v>5201</v>
          </cell>
        </row>
        <row r="3552">
          <cell r="A3552" t="str">
            <v>5201</v>
          </cell>
        </row>
        <row r="3553">
          <cell r="A3553" t="str">
            <v>5201</v>
          </cell>
        </row>
        <row r="3554">
          <cell r="A3554" t="str">
            <v>5201</v>
          </cell>
        </row>
        <row r="3555">
          <cell r="A3555" t="str">
            <v>5201</v>
          </cell>
        </row>
        <row r="3556">
          <cell r="A3556" t="str">
            <v>5201</v>
          </cell>
        </row>
        <row r="3557">
          <cell r="A3557" t="str">
            <v>5201</v>
          </cell>
        </row>
        <row r="3558">
          <cell r="A3558" t="str">
            <v>5201</v>
          </cell>
        </row>
        <row r="3559">
          <cell r="A3559" t="str">
            <v>5201</v>
          </cell>
        </row>
        <row r="3560">
          <cell r="A3560" t="str">
            <v>5201</v>
          </cell>
        </row>
        <row r="3561">
          <cell r="A3561" t="str">
            <v>5201</v>
          </cell>
        </row>
        <row r="3562">
          <cell r="A3562" t="str">
            <v>5201</v>
          </cell>
        </row>
        <row r="3563">
          <cell r="A3563" t="str">
            <v>5201</v>
          </cell>
        </row>
        <row r="3564">
          <cell r="A3564" t="str">
            <v>5201</v>
          </cell>
        </row>
        <row r="3565">
          <cell r="A3565" t="str">
            <v>5201</v>
          </cell>
        </row>
        <row r="3566">
          <cell r="A3566" t="str">
            <v>5211</v>
          </cell>
        </row>
        <row r="3567">
          <cell r="A3567" t="str">
            <v>5211</v>
          </cell>
        </row>
        <row r="3568">
          <cell r="A3568" t="str">
            <v>5211</v>
          </cell>
        </row>
        <row r="3569">
          <cell r="A3569" t="str">
            <v>5301</v>
          </cell>
        </row>
        <row r="3570">
          <cell r="A3570" t="str">
            <v>5301</v>
          </cell>
        </row>
        <row r="3571">
          <cell r="A3571" t="str">
            <v>5301</v>
          </cell>
        </row>
        <row r="3572">
          <cell r="A3572" t="str">
            <v>5301</v>
          </cell>
        </row>
        <row r="3573">
          <cell r="A3573" t="str">
            <v>5301</v>
          </cell>
        </row>
        <row r="3574">
          <cell r="A3574" t="str">
            <v>5301</v>
          </cell>
        </row>
        <row r="3575">
          <cell r="A3575" t="str">
            <v>5301</v>
          </cell>
        </row>
        <row r="3576">
          <cell r="A3576" t="str">
            <v>5301</v>
          </cell>
        </row>
        <row r="3577">
          <cell r="A3577" t="str">
            <v>5301</v>
          </cell>
        </row>
        <row r="3578">
          <cell r="A3578" t="str">
            <v>5301</v>
          </cell>
        </row>
        <row r="3579">
          <cell r="A3579" t="str">
            <v>5301</v>
          </cell>
        </row>
        <row r="3580">
          <cell r="A3580" t="str">
            <v>5301</v>
          </cell>
        </row>
        <row r="3581">
          <cell r="A3581" t="str">
            <v>5301</v>
          </cell>
        </row>
        <row r="3582">
          <cell r="A3582" t="str">
            <v>5301</v>
          </cell>
        </row>
        <row r="3583">
          <cell r="A3583" t="str">
            <v>5301</v>
          </cell>
        </row>
        <row r="3584">
          <cell r="A3584" t="str">
            <v>5301</v>
          </cell>
        </row>
        <row r="3585">
          <cell r="A3585" t="str">
            <v>5301</v>
          </cell>
        </row>
        <row r="3586">
          <cell r="A3586" t="str">
            <v>5311</v>
          </cell>
        </row>
        <row r="3587">
          <cell r="A3587" t="str">
            <v>5311</v>
          </cell>
        </row>
        <row r="3588">
          <cell r="A3588" t="str">
            <v>5311</v>
          </cell>
        </row>
        <row r="3589">
          <cell r="A3589" t="str">
            <v>5311</v>
          </cell>
        </row>
        <row r="3590">
          <cell r="A3590" t="str">
            <v>5311</v>
          </cell>
        </row>
        <row r="3591">
          <cell r="A3591" t="str">
            <v>5311</v>
          </cell>
        </row>
        <row r="3592">
          <cell r="A3592" t="str">
            <v>5311</v>
          </cell>
        </row>
        <row r="3593">
          <cell r="A3593" t="str">
            <v>5311</v>
          </cell>
        </row>
        <row r="3594">
          <cell r="A3594" t="str">
            <v>5311</v>
          </cell>
        </row>
        <row r="3595">
          <cell r="A3595" t="str">
            <v>5311</v>
          </cell>
        </row>
        <row r="3596">
          <cell r="A3596" t="str">
            <v>5311</v>
          </cell>
        </row>
        <row r="3597">
          <cell r="A3597" t="str">
            <v>5311</v>
          </cell>
        </row>
        <row r="3598">
          <cell r="A3598" t="str">
            <v>5311</v>
          </cell>
        </row>
        <row r="3599">
          <cell r="A3599" t="str">
            <v>5311</v>
          </cell>
        </row>
        <row r="3600">
          <cell r="A3600" t="str">
            <v>5311</v>
          </cell>
        </row>
        <row r="3601">
          <cell r="A3601" t="str">
            <v>5311</v>
          </cell>
        </row>
        <row r="3602">
          <cell r="A3602" t="str">
            <v>5311</v>
          </cell>
        </row>
        <row r="3603">
          <cell r="A3603" t="str">
            <v>5311</v>
          </cell>
        </row>
        <row r="3604">
          <cell r="A3604" t="str">
            <v>5311</v>
          </cell>
        </row>
        <row r="3605">
          <cell r="A3605" t="str">
            <v>5321</v>
          </cell>
        </row>
        <row r="3606">
          <cell r="A3606" t="str">
            <v>5321</v>
          </cell>
        </row>
        <row r="3607">
          <cell r="A3607" t="str">
            <v>5321</v>
          </cell>
        </row>
        <row r="3608">
          <cell r="A3608" t="str">
            <v>5321</v>
          </cell>
        </row>
        <row r="3609">
          <cell r="A3609" t="str">
            <v>5321</v>
          </cell>
        </row>
        <row r="3610">
          <cell r="A3610" t="str">
            <v>5321</v>
          </cell>
        </row>
        <row r="3611">
          <cell r="A3611" t="str">
            <v>5321</v>
          </cell>
        </row>
        <row r="3612">
          <cell r="A3612" t="str">
            <v>5321</v>
          </cell>
        </row>
        <row r="3613">
          <cell r="A3613" t="str">
            <v>5321</v>
          </cell>
        </row>
        <row r="3614">
          <cell r="A3614" t="str">
            <v>5321</v>
          </cell>
        </row>
        <row r="3615">
          <cell r="A3615" t="str">
            <v>5321</v>
          </cell>
        </row>
        <row r="3616">
          <cell r="A3616" t="str">
            <v>5321</v>
          </cell>
        </row>
        <row r="3617">
          <cell r="A3617" t="str">
            <v>5321</v>
          </cell>
        </row>
        <row r="3618">
          <cell r="A3618" t="str">
            <v>5321</v>
          </cell>
        </row>
        <row r="3619">
          <cell r="A3619" t="str">
            <v>5321</v>
          </cell>
        </row>
        <row r="3620">
          <cell r="A3620" t="str">
            <v>5321</v>
          </cell>
        </row>
        <row r="3621">
          <cell r="A3621" t="str">
            <v>5321</v>
          </cell>
        </row>
        <row r="3622">
          <cell r="A3622" t="str">
            <v>5321</v>
          </cell>
        </row>
        <row r="3623">
          <cell r="A3623" t="str">
            <v>5321</v>
          </cell>
        </row>
        <row r="3624">
          <cell r="A3624" t="str">
            <v>5321</v>
          </cell>
        </row>
        <row r="3625">
          <cell r="A3625" t="str">
            <v>5331</v>
          </cell>
        </row>
        <row r="3626">
          <cell r="A3626" t="str">
            <v>5331</v>
          </cell>
        </row>
        <row r="3627">
          <cell r="A3627" t="str">
            <v>5331</v>
          </cell>
        </row>
        <row r="3628">
          <cell r="A3628" t="str">
            <v>5331</v>
          </cell>
        </row>
        <row r="3629">
          <cell r="A3629" t="str">
            <v>5331</v>
          </cell>
        </row>
        <row r="3630">
          <cell r="A3630" t="str">
            <v>5331</v>
          </cell>
        </row>
        <row r="3631">
          <cell r="A3631" t="str">
            <v>5331</v>
          </cell>
        </row>
        <row r="3632">
          <cell r="A3632" t="str">
            <v>5331</v>
          </cell>
        </row>
        <row r="3633">
          <cell r="A3633" t="str">
            <v>5331</v>
          </cell>
        </row>
        <row r="3634">
          <cell r="A3634" t="str">
            <v>5331</v>
          </cell>
        </row>
        <row r="3635">
          <cell r="A3635" t="str">
            <v>5331</v>
          </cell>
        </row>
        <row r="3636">
          <cell r="A3636" t="str">
            <v>5331</v>
          </cell>
        </row>
        <row r="3637">
          <cell r="A3637" t="str">
            <v>5331</v>
          </cell>
        </row>
        <row r="3638">
          <cell r="A3638" t="str">
            <v>5331</v>
          </cell>
        </row>
        <row r="3639">
          <cell r="A3639" t="str">
            <v>5331</v>
          </cell>
        </row>
        <row r="3640">
          <cell r="A3640" t="str">
            <v>5331</v>
          </cell>
        </row>
        <row r="3641">
          <cell r="A3641" t="str">
            <v>5331</v>
          </cell>
        </row>
        <row r="3642">
          <cell r="A3642" t="str">
            <v>5331</v>
          </cell>
        </row>
        <row r="3643">
          <cell r="A3643" t="str">
            <v>5331</v>
          </cell>
        </row>
        <row r="3644">
          <cell r="A3644" t="str">
            <v>5331</v>
          </cell>
        </row>
        <row r="3645">
          <cell r="A3645" t="str">
            <v>5331</v>
          </cell>
        </row>
        <row r="3646">
          <cell r="A3646" t="str">
            <v>5331</v>
          </cell>
        </row>
        <row r="3647">
          <cell r="A3647" t="str">
            <v>5331</v>
          </cell>
        </row>
        <row r="3648">
          <cell r="A3648" t="str">
            <v>5331</v>
          </cell>
        </row>
        <row r="3649">
          <cell r="A3649" t="str">
            <v>5331</v>
          </cell>
        </row>
        <row r="3650">
          <cell r="A3650" t="str">
            <v>5331</v>
          </cell>
        </row>
        <row r="3651">
          <cell r="A3651" t="str">
            <v>5341</v>
          </cell>
        </row>
        <row r="3652">
          <cell r="A3652" t="str">
            <v>5341</v>
          </cell>
        </row>
        <row r="3653">
          <cell r="A3653" t="str">
            <v>5341</v>
          </cell>
        </row>
        <row r="3654">
          <cell r="A3654" t="str">
            <v>5341</v>
          </cell>
        </row>
        <row r="3655">
          <cell r="A3655" t="str">
            <v>5341</v>
          </cell>
        </row>
        <row r="3656">
          <cell r="A3656" t="str">
            <v>5341</v>
          </cell>
        </row>
        <row r="3657">
          <cell r="A3657" t="str">
            <v>5341</v>
          </cell>
        </row>
        <row r="3658">
          <cell r="A3658" t="str">
            <v>5341</v>
          </cell>
        </row>
        <row r="3659">
          <cell r="A3659" t="str">
            <v>5341</v>
          </cell>
        </row>
        <row r="3660">
          <cell r="A3660" t="str">
            <v>5391</v>
          </cell>
        </row>
        <row r="3661">
          <cell r="A3661" t="str">
            <v>5391</v>
          </cell>
        </row>
        <row r="3662">
          <cell r="A3662" t="str">
            <v>5391</v>
          </cell>
        </row>
        <row r="3663">
          <cell r="A3663" t="str">
            <v>5391</v>
          </cell>
        </row>
        <row r="3664">
          <cell r="A3664" t="str">
            <v>5391</v>
          </cell>
        </row>
        <row r="3665">
          <cell r="A3665" t="str">
            <v>5391</v>
          </cell>
        </row>
        <row r="3666">
          <cell r="A3666" t="str">
            <v>5401</v>
          </cell>
        </row>
        <row r="3667">
          <cell r="A3667" t="str">
            <v>5401</v>
          </cell>
        </row>
        <row r="3668">
          <cell r="A3668" t="str">
            <v>5401</v>
          </cell>
        </row>
        <row r="3669">
          <cell r="A3669" t="str">
            <v>5406</v>
          </cell>
        </row>
        <row r="3670">
          <cell r="A3670" t="str">
            <v>5406</v>
          </cell>
        </row>
        <row r="3671">
          <cell r="A3671" t="str">
            <v>5406</v>
          </cell>
        </row>
        <row r="3672">
          <cell r="A3672" t="str">
            <v>5406</v>
          </cell>
        </row>
        <row r="3673">
          <cell r="A3673" t="str">
            <v>5416</v>
          </cell>
        </row>
        <row r="3674">
          <cell r="A3674" t="str">
            <v>5421</v>
          </cell>
        </row>
        <row r="3675">
          <cell r="A3675" t="str">
            <v>5421</v>
          </cell>
        </row>
        <row r="3676">
          <cell r="A3676" t="str">
            <v>5421</v>
          </cell>
        </row>
        <row r="3677">
          <cell r="A3677" t="str">
            <v>5426</v>
          </cell>
        </row>
        <row r="3678">
          <cell r="A3678" t="str">
            <v>5426</v>
          </cell>
        </row>
        <row r="3679">
          <cell r="A3679" t="str">
            <v>5431</v>
          </cell>
        </row>
        <row r="3680">
          <cell r="A3680" t="str">
            <v>5431</v>
          </cell>
        </row>
        <row r="3681">
          <cell r="A3681" t="str">
            <v>5436</v>
          </cell>
        </row>
        <row r="3682">
          <cell r="A3682" t="str">
            <v>5441</v>
          </cell>
        </row>
        <row r="3683">
          <cell r="A3683" t="str">
            <v>5441</v>
          </cell>
        </row>
        <row r="3684">
          <cell r="A3684" t="str">
            <v>5451</v>
          </cell>
        </row>
        <row r="3685">
          <cell r="A3685" t="str">
            <v>5451</v>
          </cell>
        </row>
        <row r="3686">
          <cell r="A3686" t="str">
            <v>5456</v>
          </cell>
        </row>
        <row r="3687">
          <cell r="A3687" t="str">
            <v>5461</v>
          </cell>
        </row>
        <row r="3688">
          <cell r="A3688" t="str">
            <v>5461</v>
          </cell>
        </row>
        <row r="3689">
          <cell r="A3689" t="str">
            <v>5461</v>
          </cell>
        </row>
        <row r="3690">
          <cell r="A3690" t="str">
            <v>5466</v>
          </cell>
        </row>
        <row r="3691">
          <cell r="A3691" t="str">
            <v>5466</v>
          </cell>
        </row>
        <row r="3692">
          <cell r="A3692" t="str">
            <v>5466</v>
          </cell>
        </row>
        <row r="3693">
          <cell r="A3693" t="str">
            <v>5471</v>
          </cell>
        </row>
        <row r="3694">
          <cell r="A3694" t="str">
            <v>5471</v>
          </cell>
        </row>
        <row r="3695">
          <cell r="A3695" t="str">
            <v>5476</v>
          </cell>
        </row>
        <row r="3696">
          <cell r="A3696" t="str">
            <v>5481</v>
          </cell>
        </row>
        <row r="3697">
          <cell r="A3697" t="str">
            <v>5483</v>
          </cell>
        </row>
        <row r="3698">
          <cell r="A3698" t="str">
            <v>5483</v>
          </cell>
        </row>
        <row r="3699">
          <cell r="A3699" t="str">
            <v>5486</v>
          </cell>
        </row>
        <row r="3700">
          <cell r="A3700" t="str">
            <v>5483</v>
          </cell>
        </row>
        <row r="3701">
          <cell r="A3701" t="str">
            <v>5486</v>
          </cell>
        </row>
        <row r="3702">
          <cell r="A3702" t="str">
            <v>5483</v>
          </cell>
        </row>
        <row r="3703">
          <cell r="A3703" t="str">
            <v>5491</v>
          </cell>
        </row>
        <row r="3704">
          <cell r="A3704" t="str">
            <v>5491</v>
          </cell>
        </row>
        <row r="3705">
          <cell r="A3705" t="str">
            <v>5496</v>
          </cell>
        </row>
        <row r="3706">
          <cell r="A3706" t="str">
            <v>5496</v>
          </cell>
        </row>
        <row r="3707">
          <cell r="A3707" t="str">
            <v>5496</v>
          </cell>
        </row>
        <row r="3708">
          <cell r="A3708" t="str">
            <v>5496</v>
          </cell>
        </row>
        <row r="3709">
          <cell r="A3709" t="str">
            <v>5496</v>
          </cell>
        </row>
        <row r="3710">
          <cell r="A3710" t="str">
            <v>5496</v>
          </cell>
        </row>
        <row r="3711">
          <cell r="A3711" t="str">
            <v>5496</v>
          </cell>
        </row>
        <row r="3712">
          <cell r="A3712" t="str">
            <v>5496</v>
          </cell>
        </row>
        <row r="3713">
          <cell r="A3713" t="str">
            <v>5496</v>
          </cell>
        </row>
        <row r="3714">
          <cell r="A3714" t="str">
            <v>5496</v>
          </cell>
        </row>
        <row r="3715">
          <cell r="A3715" t="str">
            <v>5496</v>
          </cell>
        </row>
        <row r="3716">
          <cell r="A3716" t="str">
            <v>5496</v>
          </cell>
        </row>
        <row r="3717">
          <cell r="A3717" t="str">
            <v>5496</v>
          </cell>
        </row>
        <row r="3718">
          <cell r="A3718" t="str">
            <v>5496</v>
          </cell>
        </row>
        <row r="3719">
          <cell r="A3719" t="str">
            <v>5496</v>
          </cell>
        </row>
        <row r="3720">
          <cell r="A3720" t="str">
            <v>5496</v>
          </cell>
        </row>
        <row r="3721">
          <cell r="A3721" t="str">
            <v>5496</v>
          </cell>
        </row>
        <row r="3722">
          <cell r="A3722" t="str">
            <v>5496</v>
          </cell>
        </row>
        <row r="3723">
          <cell r="A3723" t="str">
            <v>5496</v>
          </cell>
        </row>
        <row r="3724">
          <cell r="A3724" t="str">
            <v>5496</v>
          </cell>
        </row>
        <row r="3725">
          <cell r="A3725" t="str">
            <v>5496</v>
          </cell>
        </row>
        <row r="3726">
          <cell r="A3726" t="str">
            <v>5496</v>
          </cell>
        </row>
        <row r="3727">
          <cell r="A3727" t="str">
            <v>5496</v>
          </cell>
        </row>
        <row r="3728">
          <cell r="A3728" t="str">
            <v>5496</v>
          </cell>
        </row>
        <row r="3729">
          <cell r="A3729" t="str">
            <v>5511</v>
          </cell>
        </row>
        <row r="3730">
          <cell r="A3730" t="str">
            <v>5521</v>
          </cell>
        </row>
        <row r="3731">
          <cell r="A3731" t="str">
            <v>5521</v>
          </cell>
        </row>
        <row r="3732">
          <cell r="A3732" t="str">
            <v>5521</v>
          </cell>
        </row>
        <row r="3733">
          <cell r="A3733" t="str">
            <v>5521</v>
          </cell>
        </row>
        <row r="3734">
          <cell r="A3734" t="str">
            <v>5526</v>
          </cell>
        </row>
        <row r="3735">
          <cell r="A3735" t="str">
            <v>5531</v>
          </cell>
        </row>
        <row r="3736">
          <cell r="A3736" t="str">
            <v>5541</v>
          </cell>
        </row>
        <row r="3737">
          <cell r="A3737" t="str">
            <v>5541</v>
          </cell>
        </row>
        <row r="3738">
          <cell r="A3738" t="str">
            <v>5546</v>
          </cell>
        </row>
        <row r="3739">
          <cell r="A3739" t="str">
            <v>5546</v>
          </cell>
        </row>
        <row r="3740">
          <cell r="A3740" t="str">
            <v>5546</v>
          </cell>
        </row>
        <row r="3741">
          <cell r="A3741" t="str">
            <v>5546</v>
          </cell>
        </row>
        <row r="3742">
          <cell r="A3742" t="str">
            <v>5551</v>
          </cell>
        </row>
        <row r="3743">
          <cell r="A3743" t="str">
            <v>5551</v>
          </cell>
        </row>
        <row r="3744">
          <cell r="A3744" t="str">
            <v>5551</v>
          </cell>
        </row>
        <row r="3745">
          <cell r="A3745" t="str">
            <v>5551</v>
          </cell>
        </row>
        <row r="3746">
          <cell r="A3746" t="str">
            <v>5556</v>
          </cell>
        </row>
        <row r="3747">
          <cell r="A3747" t="str">
            <v>5556</v>
          </cell>
        </row>
        <row r="3748">
          <cell r="A3748" t="str">
            <v>5566</v>
          </cell>
        </row>
        <row r="3749">
          <cell r="A3749" t="str">
            <v>5566</v>
          </cell>
        </row>
        <row r="3750">
          <cell r="A3750" t="str">
            <v>5571</v>
          </cell>
        </row>
        <row r="3751">
          <cell r="A3751" t="str">
            <v>5576</v>
          </cell>
        </row>
        <row r="3752">
          <cell r="A3752" t="str">
            <v>5596</v>
          </cell>
        </row>
        <row r="3753">
          <cell r="A3753" t="str">
            <v>5596</v>
          </cell>
        </row>
        <row r="3754">
          <cell r="A3754" t="str">
            <v>5596</v>
          </cell>
        </row>
        <row r="3755">
          <cell r="A3755" t="str">
            <v>5596</v>
          </cell>
        </row>
        <row r="3756">
          <cell r="A3756" t="str">
            <v>5596</v>
          </cell>
        </row>
        <row r="3757">
          <cell r="A3757" t="str">
            <v>5596</v>
          </cell>
        </row>
        <row r="3758">
          <cell r="A3758" t="str">
            <v>5596</v>
          </cell>
        </row>
        <row r="3759">
          <cell r="A3759" t="str">
            <v>5596</v>
          </cell>
        </row>
        <row r="3760">
          <cell r="A3760" t="str">
            <v>5596</v>
          </cell>
        </row>
        <row r="3761">
          <cell r="A3761" t="str">
            <v>5596</v>
          </cell>
        </row>
        <row r="3762">
          <cell r="A3762" t="str">
            <v>5596</v>
          </cell>
        </row>
        <row r="3763">
          <cell r="A3763" t="str">
            <v>5596</v>
          </cell>
        </row>
        <row r="3764">
          <cell r="A3764" t="str">
            <v>5596</v>
          </cell>
        </row>
        <row r="3765">
          <cell r="A3765" t="str">
            <v>5596</v>
          </cell>
        </row>
        <row r="3766">
          <cell r="A3766" t="str">
            <v>5596</v>
          </cell>
        </row>
        <row r="3767">
          <cell r="A3767" t="str">
            <v>5596</v>
          </cell>
        </row>
        <row r="3768">
          <cell r="A3768" t="str">
            <v>5596</v>
          </cell>
        </row>
        <row r="3769">
          <cell r="A3769" t="str">
            <v>5596</v>
          </cell>
        </row>
        <row r="3770">
          <cell r="A3770" t="str">
            <v>5596</v>
          </cell>
        </row>
        <row r="3771">
          <cell r="A3771" t="str">
            <v>5596</v>
          </cell>
        </row>
        <row r="3772">
          <cell r="A3772" t="str">
            <v>5596</v>
          </cell>
        </row>
        <row r="3773">
          <cell r="A3773" t="str">
            <v>5596</v>
          </cell>
        </row>
        <row r="3774">
          <cell r="A3774" t="str">
            <v>5596</v>
          </cell>
        </row>
        <row r="3775">
          <cell r="A3775" t="str">
            <v>5596</v>
          </cell>
        </row>
        <row r="3776">
          <cell r="A3776" t="str">
            <v>5601</v>
          </cell>
        </row>
        <row r="3777">
          <cell r="A3777" t="str">
            <v>5601</v>
          </cell>
        </row>
        <row r="3778">
          <cell r="A3778" t="str">
            <v>5601</v>
          </cell>
        </row>
        <row r="3779">
          <cell r="A3779" t="str">
            <v>5611</v>
          </cell>
        </row>
        <row r="3780">
          <cell r="A3780" t="str">
            <v>5631</v>
          </cell>
        </row>
        <row r="3781">
          <cell r="A3781" t="str">
            <v>5631</v>
          </cell>
        </row>
        <row r="3782">
          <cell r="A3782" t="str">
            <v>5631</v>
          </cell>
        </row>
        <row r="3783">
          <cell r="A3783" t="str">
            <v>5661</v>
          </cell>
        </row>
        <row r="3784">
          <cell r="A3784" t="str">
            <v>5661</v>
          </cell>
        </row>
        <row r="3785">
          <cell r="A3785" t="str">
            <v>5661</v>
          </cell>
        </row>
        <row r="3786">
          <cell r="A3786" t="str">
            <v>5661</v>
          </cell>
        </row>
        <row r="3787">
          <cell r="A3787" t="str">
            <v>5661</v>
          </cell>
        </row>
        <row r="3788">
          <cell r="A3788" t="str">
            <v>5661</v>
          </cell>
        </row>
        <row r="3789">
          <cell r="A3789" t="str">
            <v>5661</v>
          </cell>
        </row>
        <row r="3790">
          <cell r="A3790" t="str">
            <v>5661</v>
          </cell>
        </row>
        <row r="3791">
          <cell r="A3791" t="str">
            <v>5661</v>
          </cell>
        </row>
        <row r="3792">
          <cell r="A3792" t="str">
            <v>5701</v>
          </cell>
        </row>
        <row r="3793">
          <cell r="A3793" t="str">
            <v>5706</v>
          </cell>
        </row>
        <row r="3794">
          <cell r="A3794" t="str">
            <v>5711</v>
          </cell>
        </row>
        <row r="3795">
          <cell r="A3795" t="str">
            <v>5726</v>
          </cell>
        </row>
        <row r="3796">
          <cell r="A3796" t="str">
            <v>5736</v>
          </cell>
        </row>
        <row r="3797">
          <cell r="A3797" t="str">
            <v>5741</v>
          </cell>
        </row>
        <row r="3798">
          <cell r="A3798" t="str">
            <v>5746</v>
          </cell>
        </row>
        <row r="3799">
          <cell r="A3799" t="str">
            <v>5751</v>
          </cell>
        </row>
        <row r="3800">
          <cell r="A3800" t="str">
            <v>5756</v>
          </cell>
        </row>
        <row r="3801">
          <cell r="A3801" t="str">
            <v>5791</v>
          </cell>
        </row>
        <row r="3802">
          <cell r="A3802" t="str">
            <v>5801</v>
          </cell>
        </row>
        <row r="3803">
          <cell r="A3803" t="str">
            <v>5801</v>
          </cell>
        </row>
        <row r="3804">
          <cell r="A3804" t="str">
            <v>5802</v>
          </cell>
        </row>
        <row r="3805">
          <cell r="A3805" t="str">
            <v>5861</v>
          </cell>
        </row>
        <row r="3806">
          <cell r="A3806" t="str">
            <v>5861</v>
          </cell>
        </row>
        <row r="3807">
          <cell r="A3807" t="str">
            <v>5861</v>
          </cell>
        </row>
        <row r="3808">
          <cell r="A3808" t="str">
            <v>5861</v>
          </cell>
        </row>
        <row r="3809">
          <cell r="A3809" t="str">
            <v>5861</v>
          </cell>
        </row>
        <row r="3810">
          <cell r="A3810" t="str">
            <v>5881</v>
          </cell>
        </row>
        <row r="3811">
          <cell r="A3811" t="str">
            <v>5921</v>
          </cell>
        </row>
        <row r="3812">
          <cell r="A3812" t="str">
            <v>5924</v>
          </cell>
        </row>
        <row r="3813">
          <cell r="A3813" t="str">
            <v>5924</v>
          </cell>
        </row>
        <row r="3814">
          <cell r="A3814" t="str">
            <v>5971</v>
          </cell>
        </row>
        <row r="3815">
          <cell r="A3815" t="str">
            <v>5971</v>
          </cell>
        </row>
        <row r="3816">
          <cell r="A3816" t="str">
            <v>5971</v>
          </cell>
        </row>
        <row r="3817">
          <cell r="A3817" t="str">
            <v>6001</v>
          </cell>
        </row>
        <row r="3818">
          <cell r="A3818" t="str">
            <v>6001</v>
          </cell>
        </row>
        <row r="3819">
          <cell r="A3819" t="str">
            <v>6102</v>
          </cell>
        </row>
        <row r="3820">
          <cell r="A3820" t="str">
            <v>1001</v>
          </cell>
        </row>
        <row r="3821">
          <cell r="A3821" t="str">
            <v>1005</v>
          </cell>
        </row>
        <row r="3822">
          <cell r="A3822" t="str">
            <v>1007</v>
          </cell>
        </row>
        <row r="3823">
          <cell r="A3823" t="str">
            <v>1021</v>
          </cell>
        </row>
        <row r="3824">
          <cell r="A3824" t="str">
            <v>1032</v>
          </cell>
        </row>
        <row r="3825">
          <cell r="A3825" t="str">
            <v>1041</v>
          </cell>
        </row>
        <row r="3826">
          <cell r="A3826" t="str">
            <v>1048</v>
          </cell>
        </row>
        <row r="3827">
          <cell r="A3827" t="str">
            <v>1043</v>
          </cell>
        </row>
        <row r="3828">
          <cell r="A3828" t="str">
            <v>1047</v>
          </cell>
        </row>
        <row r="3829">
          <cell r="A3829" t="str">
            <v>1101</v>
          </cell>
        </row>
        <row r="3830">
          <cell r="A3830" t="str">
            <v>1101</v>
          </cell>
        </row>
        <row r="3831">
          <cell r="A3831" t="str">
            <v>1121</v>
          </cell>
        </row>
        <row r="3832">
          <cell r="A3832" t="str">
            <v>1126</v>
          </cell>
        </row>
        <row r="3833">
          <cell r="A3833" t="str">
            <v>1151</v>
          </cell>
        </row>
        <row r="3834">
          <cell r="A3834" t="str">
            <v>1152</v>
          </cell>
        </row>
        <row r="3835">
          <cell r="A3835" t="str">
            <v>1301</v>
          </cell>
        </row>
        <row r="3836">
          <cell r="A3836" t="str">
            <v>1302</v>
          </cell>
        </row>
        <row r="3837">
          <cell r="A3837" t="str">
            <v>1305</v>
          </cell>
        </row>
        <row r="3838">
          <cell r="A3838" t="str">
            <v>1306</v>
          </cell>
        </row>
        <row r="3839">
          <cell r="A3839" t="str">
            <v>1310</v>
          </cell>
        </row>
        <row r="3840">
          <cell r="A3840" t="str">
            <v>1301</v>
          </cell>
        </row>
        <row r="3841">
          <cell r="A3841" t="str">
            <v>1301</v>
          </cell>
        </row>
        <row r="3842">
          <cell r="A3842" t="str">
            <v>1302</v>
          </cell>
        </row>
        <row r="3843">
          <cell r="A3843" t="str">
            <v>1306</v>
          </cell>
        </row>
        <row r="3844">
          <cell r="A3844" t="str">
            <v>1301</v>
          </cell>
        </row>
        <row r="3845">
          <cell r="A3845" t="str">
            <v>1302</v>
          </cell>
        </row>
        <row r="3846">
          <cell r="A3846" t="str">
            <v>1302</v>
          </cell>
        </row>
        <row r="3847">
          <cell r="A3847" t="str">
            <v>1521</v>
          </cell>
        </row>
        <row r="3848">
          <cell r="A3848" t="str">
            <v>1526</v>
          </cell>
        </row>
        <row r="3849">
          <cell r="A3849" t="str">
            <v>1601</v>
          </cell>
        </row>
        <row r="3850">
          <cell r="A3850" t="str">
            <v>1601</v>
          </cell>
        </row>
        <row r="3851">
          <cell r="A3851" t="str">
            <v>1601</v>
          </cell>
        </row>
        <row r="3852">
          <cell r="A3852" t="str">
            <v>1601</v>
          </cell>
        </row>
        <row r="3853">
          <cell r="A3853" t="str">
            <v>1602</v>
          </cell>
        </row>
        <row r="3854">
          <cell r="A3854" t="str">
            <v>1602</v>
          </cell>
        </row>
        <row r="3855">
          <cell r="A3855" t="str">
            <v>1602</v>
          </cell>
        </row>
        <row r="3856">
          <cell r="A3856" t="str">
            <v>1602</v>
          </cell>
        </row>
        <row r="3857">
          <cell r="A3857" t="str">
            <v>1604</v>
          </cell>
        </row>
        <row r="3858">
          <cell r="A3858" t="str">
            <v>1621</v>
          </cell>
        </row>
        <row r="3859">
          <cell r="A3859" t="str">
            <v>1621</v>
          </cell>
        </row>
        <row r="3860">
          <cell r="A3860" t="str">
            <v>1621</v>
          </cell>
        </row>
        <row r="3861">
          <cell r="A3861" t="str">
            <v>1622</v>
          </cell>
        </row>
        <row r="3862">
          <cell r="A3862" t="str">
            <v>1642</v>
          </cell>
        </row>
        <row r="3863">
          <cell r="A3863" t="str">
            <v>1622</v>
          </cell>
        </row>
        <row r="3864">
          <cell r="A3864" t="str">
            <v>1622</v>
          </cell>
        </row>
        <row r="3865">
          <cell r="A3865" t="str">
            <v>1642</v>
          </cell>
        </row>
        <row r="3866">
          <cell r="A3866" t="str">
            <v>1632</v>
          </cell>
        </row>
        <row r="3867">
          <cell r="A3867" t="str">
            <v>1701</v>
          </cell>
        </row>
        <row r="3868">
          <cell r="A3868" t="str">
            <v>1701</v>
          </cell>
        </row>
        <row r="3869">
          <cell r="A3869" t="str">
            <v>1701</v>
          </cell>
        </row>
        <row r="3870">
          <cell r="A3870" t="str">
            <v>1701</v>
          </cell>
        </row>
        <row r="3871">
          <cell r="A3871" t="str">
            <v>1704</v>
          </cell>
        </row>
        <row r="3872">
          <cell r="A3872" t="str">
            <v>1701</v>
          </cell>
        </row>
        <row r="3873">
          <cell r="A3873" t="str">
            <v>1721</v>
          </cell>
        </row>
        <row r="3874">
          <cell r="A3874" t="str">
            <v>1722</v>
          </cell>
        </row>
        <row r="3875">
          <cell r="A3875" t="str">
            <v>1741</v>
          </cell>
        </row>
        <row r="3876">
          <cell r="A3876" t="str">
            <v>1721</v>
          </cell>
        </row>
        <row r="3877">
          <cell r="A3877" t="str">
            <v>1721</v>
          </cell>
        </row>
        <row r="3878">
          <cell r="A3878" t="str">
            <v>1741</v>
          </cell>
        </row>
        <row r="3879">
          <cell r="A3879" t="str">
            <v>1861</v>
          </cell>
        </row>
        <row r="3880">
          <cell r="A3880" t="str">
            <v>1861</v>
          </cell>
        </row>
        <row r="3881">
          <cell r="A3881" t="str">
            <v>1861</v>
          </cell>
        </row>
        <row r="3882">
          <cell r="A3882" t="str">
            <v>2011</v>
          </cell>
        </row>
        <row r="3883">
          <cell r="A3883" t="str">
            <v>2111</v>
          </cell>
        </row>
        <row r="3884">
          <cell r="A3884" t="str">
            <v>2121</v>
          </cell>
        </row>
        <row r="3885">
          <cell r="A3885" t="str">
            <v>2111</v>
          </cell>
        </row>
        <row r="3886">
          <cell r="A3886" t="str">
            <v>2121</v>
          </cell>
        </row>
        <row r="3887">
          <cell r="A3887" t="str">
            <v>2111</v>
          </cell>
        </row>
        <row r="3888">
          <cell r="A3888" t="str">
            <v>2121</v>
          </cell>
        </row>
        <row r="3889">
          <cell r="A3889" t="str">
            <v>2111</v>
          </cell>
        </row>
        <row r="3890">
          <cell r="A3890" t="str">
            <v>2121</v>
          </cell>
        </row>
        <row r="3891">
          <cell r="A3891" t="str">
            <v>2121</v>
          </cell>
        </row>
        <row r="3892">
          <cell r="A3892" t="str">
            <v>2131</v>
          </cell>
        </row>
        <row r="3893">
          <cell r="A3893" t="str">
            <v>2161</v>
          </cell>
        </row>
        <row r="3894">
          <cell r="A3894" t="str">
            <v>2161</v>
          </cell>
        </row>
        <row r="3895">
          <cell r="A3895" t="str">
            <v>2141</v>
          </cell>
        </row>
        <row r="3896">
          <cell r="A3896" t="str">
            <v>2151</v>
          </cell>
        </row>
        <row r="3897">
          <cell r="A3897" t="str">
            <v>2141</v>
          </cell>
        </row>
        <row r="3898">
          <cell r="A3898" t="str">
            <v>2141</v>
          </cell>
        </row>
        <row r="3899">
          <cell r="A3899" t="str">
            <v>2211</v>
          </cell>
        </row>
        <row r="3900">
          <cell r="A3900" t="str">
            <v>2221</v>
          </cell>
        </row>
        <row r="3901">
          <cell r="A3901" t="str">
            <v>2225</v>
          </cell>
        </row>
        <row r="3902">
          <cell r="A3902" t="str">
            <v>2211</v>
          </cell>
        </row>
        <row r="3903">
          <cell r="A3903" t="str">
            <v>2211</v>
          </cell>
        </row>
        <row r="3904">
          <cell r="A3904" t="str">
            <v>2221</v>
          </cell>
        </row>
        <row r="3905">
          <cell r="A3905" t="str">
            <v>2211</v>
          </cell>
        </row>
        <row r="3906">
          <cell r="A3906" t="str">
            <v>2211</v>
          </cell>
        </row>
        <row r="3907">
          <cell r="A3907" t="str">
            <v>2281</v>
          </cell>
        </row>
        <row r="3908">
          <cell r="A3908" t="str">
            <v>2281</v>
          </cell>
        </row>
        <row r="3909">
          <cell r="A3909" t="str">
            <v>2311</v>
          </cell>
        </row>
        <row r="3910">
          <cell r="A3910" t="str">
            <v>2321</v>
          </cell>
        </row>
        <row r="3911">
          <cell r="A3911" t="str">
            <v>2321</v>
          </cell>
        </row>
        <row r="3912">
          <cell r="A3912" t="str">
            <v>2321</v>
          </cell>
        </row>
        <row r="3913">
          <cell r="A3913" t="str">
            <v>2611</v>
          </cell>
        </row>
        <row r="3914">
          <cell r="A3914" t="str">
            <v>2611</v>
          </cell>
        </row>
        <row r="3915">
          <cell r="A3915" t="str">
            <v>2641</v>
          </cell>
        </row>
        <row r="3916">
          <cell r="A3916" t="str">
            <v>2641</v>
          </cell>
        </row>
        <row r="3917">
          <cell r="A3917" t="str">
            <v>2641</v>
          </cell>
        </row>
        <row r="3918">
          <cell r="A3918" t="str">
            <v>2621</v>
          </cell>
        </row>
        <row r="3919">
          <cell r="A3919" t="str">
            <v>2631</v>
          </cell>
        </row>
        <row r="3920">
          <cell r="A3920" t="str">
            <v>2901</v>
          </cell>
        </row>
        <row r="3921">
          <cell r="A3921" t="str">
            <v>2901</v>
          </cell>
        </row>
        <row r="3922">
          <cell r="A3922" t="str">
            <v>2981</v>
          </cell>
        </row>
        <row r="3923">
          <cell r="A3923" t="str">
            <v>3001</v>
          </cell>
        </row>
        <row r="3924">
          <cell r="A3924" t="str">
            <v>3001</v>
          </cell>
        </row>
        <row r="3925">
          <cell r="A3925" t="str">
            <v>3201</v>
          </cell>
        </row>
        <row r="3926">
          <cell r="A3926" t="str">
            <v>3201</v>
          </cell>
        </row>
        <row r="3927">
          <cell r="A3927" t="str">
            <v>3301</v>
          </cell>
        </row>
        <row r="3928">
          <cell r="A3928" t="str">
            <v>3301</v>
          </cell>
        </row>
        <row r="3929">
          <cell r="A3929" t="str">
            <v>3301</v>
          </cell>
        </row>
        <row r="3930">
          <cell r="A3930" t="str">
            <v>4001</v>
          </cell>
        </row>
        <row r="3931">
          <cell r="A3931" t="str">
            <v>4001</v>
          </cell>
        </row>
        <row r="3932">
          <cell r="A3932" t="str">
            <v>4201</v>
          </cell>
        </row>
        <row r="3933">
          <cell r="A3933" t="str">
            <v>4401</v>
          </cell>
        </row>
        <row r="3934">
          <cell r="A3934" t="str">
            <v>4601</v>
          </cell>
        </row>
        <row r="3935">
          <cell r="A3935" t="str">
            <v>4911</v>
          </cell>
        </row>
        <row r="3936">
          <cell r="A3936" t="str">
            <v>4931</v>
          </cell>
        </row>
        <row r="3937">
          <cell r="A3937" t="str">
            <v>4941</v>
          </cell>
        </row>
        <row r="3938">
          <cell r="A3938" t="str">
            <v>4941</v>
          </cell>
        </row>
        <row r="3939">
          <cell r="A3939" t="str">
            <v>4951</v>
          </cell>
        </row>
        <row r="3940">
          <cell r="A3940" t="str">
            <v>4971</v>
          </cell>
        </row>
        <row r="3941">
          <cell r="A3941" t="str">
            <v>4971</v>
          </cell>
        </row>
        <row r="3942">
          <cell r="A3942" t="str">
            <v>5101</v>
          </cell>
        </row>
        <row r="3943">
          <cell r="A3943" t="str">
            <v>5101</v>
          </cell>
        </row>
        <row r="3944">
          <cell r="A3944" t="str">
            <v>5101</v>
          </cell>
        </row>
        <row r="3945">
          <cell r="A3945" t="str">
            <v>5101</v>
          </cell>
        </row>
        <row r="3946">
          <cell r="A3946" t="str">
            <v>5101</v>
          </cell>
        </row>
        <row r="3947">
          <cell r="A3947" t="str">
            <v>5101</v>
          </cell>
        </row>
        <row r="3948">
          <cell r="A3948" t="str">
            <v>5101</v>
          </cell>
        </row>
        <row r="3949">
          <cell r="A3949" t="str">
            <v>5101</v>
          </cell>
        </row>
        <row r="3950">
          <cell r="A3950" t="str">
            <v>5101</v>
          </cell>
        </row>
        <row r="3951">
          <cell r="A3951" t="str">
            <v>5101</v>
          </cell>
        </row>
        <row r="3952">
          <cell r="A3952" t="str">
            <v>5101</v>
          </cell>
        </row>
        <row r="3953">
          <cell r="A3953" t="str">
            <v>5101</v>
          </cell>
        </row>
        <row r="3954">
          <cell r="A3954" t="str">
            <v>5101</v>
          </cell>
        </row>
        <row r="3955">
          <cell r="A3955" t="str">
            <v>5101</v>
          </cell>
        </row>
        <row r="3956">
          <cell r="A3956" t="str">
            <v>5101</v>
          </cell>
        </row>
        <row r="3957">
          <cell r="A3957" t="str">
            <v>5101</v>
          </cell>
        </row>
        <row r="3958">
          <cell r="A3958" t="str">
            <v>5101</v>
          </cell>
        </row>
        <row r="3959">
          <cell r="A3959" t="str">
            <v>5101</v>
          </cell>
        </row>
        <row r="3960">
          <cell r="A3960" t="str">
            <v>5101</v>
          </cell>
        </row>
        <row r="3961">
          <cell r="A3961" t="str">
            <v>5101</v>
          </cell>
        </row>
        <row r="3962">
          <cell r="A3962" t="str">
            <v>5101</v>
          </cell>
        </row>
        <row r="3963">
          <cell r="A3963" t="str">
            <v>5101</v>
          </cell>
        </row>
        <row r="3964">
          <cell r="A3964" t="str">
            <v>5101</v>
          </cell>
        </row>
        <row r="3965">
          <cell r="A3965" t="str">
            <v>5116</v>
          </cell>
        </row>
        <row r="3966">
          <cell r="A3966" t="str">
            <v>5116</v>
          </cell>
        </row>
        <row r="3967">
          <cell r="A3967" t="str">
            <v>5116</v>
          </cell>
        </row>
        <row r="3968">
          <cell r="A3968" t="str">
            <v>5116</v>
          </cell>
        </row>
        <row r="3969">
          <cell r="A3969" t="str">
            <v>5121</v>
          </cell>
        </row>
        <row r="3970">
          <cell r="A3970" t="str">
            <v>5123</v>
          </cell>
        </row>
        <row r="3971">
          <cell r="A3971" t="str">
            <v>5126</v>
          </cell>
        </row>
        <row r="3972">
          <cell r="A3972" t="str">
            <v>5129</v>
          </cell>
        </row>
        <row r="3973">
          <cell r="A3973" t="str">
            <v>5139</v>
          </cell>
        </row>
        <row r="3974">
          <cell r="A3974" t="str">
            <v>5121</v>
          </cell>
        </row>
        <row r="3975">
          <cell r="A3975" t="str">
            <v>5123</v>
          </cell>
        </row>
        <row r="3976">
          <cell r="A3976" t="str">
            <v>5126</v>
          </cell>
        </row>
        <row r="3977">
          <cell r="A3977" t="str">
            <v>5129</v>
          </cell>
        </row>
        <row r="3978">
          <cell r="A3978" t="str">
            <v>5139</v>
          </cell>
        </row>
        <row r="3979">
          <cell r="A3979" t="str">
            <v>5121</v>
          </cell>
        </row>
        <row r="3980">
          <cell r="A3980" t="str">
            <v>5123</v>
          </cell>
        </row>
        <row r="3981">
          <cell r="A3981" t="str">
            <v>5126</v>
          </cell>
        </row>
        <row r="3982">
          <cell r="A3982" t="str">
            <v>5129</v>
          </cell>
        </row>
        <row r="3983">
          <cell r="A3983" t="str">
            <v>5133</v>
          </cell>
        </row>
        <row r="3984">
          <cell r="A3984" t="str">
            <v>5121</v>
          </cell>
        </row>
        <row r="3985">
          <cell r="A3985" t="str">
            <v>5123</v>
          </cell>
        </row>
        <row r="3986">
          <cell r="A3986" t="str">
            <v>5126</v>
          </cell>
        </row>
        <row r="3987">
          <cell r="A3987" t="str">
            <v>5129</v>
          </cell>
        </row>
        <row r="3988">
          <cell r="A3988" t="str">
            <v>5139</v>
          </cell>
        </row>
        <row r="3989">
          <cell r="A3989" t="str">
            <v>5139</v>
          </cell>
        </row>
        <row r="3990">
          <cell r="A3990" t="str">
            <v>5121</v>
          </cell>
        </row>
        <row r="3991">
          <cell r="A3991" t="str">
            <v>5123</v>
          </cell>
        </row>
        <row r="3992">
          <cell r="A3992" t="str">
            <v>5126</v>
          </cell>
        </row>
        <row r="3993">
          <cell r="A3993" t="str">
            <v>5129</v>
          </cell>
        </row>
        <row r="3994">
          <cell r="A3994" t="str">
            <v>5133</v>
          </cell>
        </row>
        <row r="3995">
          <cell r="A3995" t="str">
            <v>5139</v>
          </cell>
        </row>
        <row r="3996">
          <cell r="A3996" t="str">
            <v>5123</v>
          </cell>
        </row>
        <row r="3997">
          <cell r="A3997" t="str">
            <v>5129</v>
          </cell>
        </row>
        <row r="3998">
          <cell r="A3998" t="str">
            <v>5133</v>
          </cell>
        </row>
        <row r="3999">
          <cell r="A3999" t="str">
            <v>5121</v>
          </cell>
        </row>
        <row r="4000">
          <cell r="A4000" t="str">
            <v>5123</v>
          </cell>
        </row>
        <row r="4001">
          <cell r="A4001" t="str">
            <v>5126</v>
          </cell>
        </row>
        <row r="4002">
          <cell r="A4002" t="str">
            <v>5129</v>
          </cell>
        </row>
        <row r="4003">
          <cell r="A4003" t="str">
            <v>5139</v>
          </cell>
        </row>
        <row r="4004">
          <cell r="A4004" t="str">
            <v>5121</v>
          </cell>
        </row>
        <row r="4005">
          <cell r="A4005" t="str">
            <v>5123</v>
          </cell>
        </row>
        <row r="4006">
          <cell r="A4006" t="str">
            <v>5126</v>
          </cell>
        </row>
        <row r="4007">
          <cell r="A4007" t="str">
            <v>5129</v>
          </cell>
        </row>
        <row r="4008">
          <cell r="A4008" t="str">
            <v>5121</v>
          </cell>
        </row>
        <row r="4009">
          <cell r="A4009" t="str">
            <v>5123</v>
          </cell>
        </row>
        <row r="4010">
          <cell r="A4010" t="str">
            <v>5126</v>
          </cell>
        </row>
        <row r="4011">
          <cell r="A4011" t="str">
            <v>5129</v>
          </cell>
        </row>
        <row r="4012">
          <cell r="A4012" t="str">
            <v>5133</v>
          </cell>
        </row>
        <row r="4013">
          <cell r="A4013" t="str">
            <v>5121</v>
          </cell>
        </row>
        <row r="4014">
          <cell r="A4014" t="str">
            <v>5123</v>
          </cell>
        </row>
        <row r="4015">
          <cell r="A4015" t="str">
            <v>5126</v>
          </cell>
        </row>
        <row r="4016">
          <cell r="A4016" t="str">
            <v>5129</v>
          </cell>
        </row>
        <row r="4017">
          <cell r="A4017" t="str">
            <v>5133</v>
          </cell>
        </row>
        <row r="4018">
          <cell r="A4018" t="str">
            <v>5121</v>
          </cell>
        </row>
        <row r="4019">
          <cell r="A4019" t="str">
            <v>5123</v>
          </cell>
        </row>
        <row r="4020">
          <cell r="A4020" t="str">
            <v>5126</v>
          </cell>
        </row>
        <row r="4021">
          <cell r="A4021" t="str">
            <v>5129</v>
          </cell>
        </row>
        <row r="4022">
          <cell r="A4022" t="str">
            <v>5139</v>
          </cell>
        </row>
        <row r="4023">
          <cell r="A4023" t="str">
            <v>5121</v>
          </cell>
        </row>
        <row r="4024">
          <cell r="A4024" t="str">
            <v>5123</v>
          </cell>
        </row>
        <row r="4025">
          <cell r="A4025" t="str">
            <v>5126</v>
          </cell>
        </row>
        <row r="4026">
          <cell r="A4026" t="str">
            <v>5129</v>
          </cell>
        </row>
        <row r="4027">
          <cell r="A4027" t="str">
            <v>5133</v>
          </cell>
        </row>
        <row r="4028">
          <cell r="A4028" t="str">
            <v>5139</v>
          </cell>
        </row>
        <row r="4029">
          <cell r="A4029" t="str">
            <v>5121</v>
          </cell>
        </row>
        <row r="4030">
          <cell r="A4030" t="str">
            <v>5123</v>
          </cell>
        </row>
        <row r="4031">
          <cell r="A4031" t="str">
            <v>5126</v>
          </cell>
        </row>
        <row r="4032">
          <cell r="A4032" t="str">
            <v>5129</v>
          </cell>
        </row>
        <row r="4033">
          <cell r="A4033" t="str">
            <v>5133</v>
          </cell>
        </row>
        <row r="4034">
          <cell r="A4034" t="str">
            <v>5129</v>
          </cell>
        </row>
        <row r="4035">
          <cell r="A4035" t="str">
            <v>5133</v>
          </cell>
        </row>
        <row r="4036">
          <cell r="A4036" t="str">
            <v>5121</v>
          </cell>
        </row>
        <row r="4037">
          <cell r="A4037" t="str">
            <v>5123</v>
          </cell>
        </row>
        <row r="4038">
          <cell r="A4038" t="str">
            <v>5126</v>
          </cell>
        </row>
        <row r="4039">
          <cell r="A4039" t="str">
            <v>5129</v>
          </cell>
        </row>
        <row r="4040">
          <cell r="A4040" t="str">
            <v>5139</v>
          </cell>
        </row>
        <row r="4041">
          <cell r="A4041" t="str">
            <v>5121</v>
          </cell>
        </row>
        <row r="4042">
          <cell r="A4042" t="str">
            <v>5123</v>
          </cell>
        </row>
        <row r="4043">
          <cell r="A4043" t="str">
            <v>5126</v>
          </cell>
        </row>
        <row r="4044">
          <cell r="A4044" t="str">
            <v>5129</v>
          </cell>
        </row>
        <row r="4045">
          <cell r="A4045" t="str">
            <v>5121</v>
          </cell>
        </row>
        <row r="4046">
          <cell r="A4046" t="str">
            <v>5123</v>
          </cell>
        </row>
        <row r="4047">
          <cell r="A4047" t="str">
            <v>5126</v>
          </cell>
        </row>
        <row r="4048">
          <cell r="A4048" t="str">
            <v>5129</v>
          </cell>
        </row>
        <row r="4049">
          <cell r="A4049" t="str">
            <v>5121</v>
          </cell>
        </row>
        <row r="4050">
          <cell r="A4050" t="str">
            <v>5123</v>
          </cell>
        </row>
        <row r="4051">
          <cell r="A4051" t="str">
            <v>5126</v>
          </cell>
        </row>
        <row r="4052">
          <cell r="A4052" t="str">
            <v>5129</v>
          </cell>
        </row>
        <row r="4053">
          <cell r="A4053" t="str">
            <v>5121</v>
          </cell>
        </row>
        <row r="4054">
          <cell r="A4054" t="str">
            <v>5123</v>
          </cell>
        </row>
        <row r="4055">
          <cell r="A4055" t="str">
            <v>5126</v>
          </cell>
        </row>
        <row r="4056">
          <cell r="A4056" t="str">
            <v>5129</v>
          </cell>
        </row>
        <row r="4057">
          <cell r="A4057" t="str">
            <v>5121</v>
          </cell>
        </row>
        <row r="4058">
          <cell r="A4058" t="str">
            <v>5123</v>
          </cell>
        </row>
        <row r="4059">
          <cell r="A4059" t="str">
            <v>5126</v>
          </cell>
        </row>
        <row r="4060">
          <cell r="A4060" t="str">
            <v>5129</v>
          </cell>
        </row>
        <row r="4061">
          <cell r="A4061" t="str">
            <v>5139</v>
          </cell>
        </row>
        <row r="4062">
          <cell r="A4062" t="str">
            <v>5133</v>
          </cell>
        </row>
        <row r="4063">
          <cell r="A4063" t="str">
            <v>5121</v>
          </cell>
        </row>
        <row r="4064">
          <cell r="A4064" t="str">
            <v>5123</v>
          </cell>
        </row>
        <row r="4065">
          <cell r="A4065" t="str">
            <v>5126</v>
          </cell>
        </row>
        <row r="4066">
          <cell r="A4066" t="str">
            <v>5129</v>
          </cell>
        </row>
        <row r="4067">
          <cell r="A4067" t="str">
            <v>5121</v>
          </cell>
        </row>
        <row r="4068">
          <cell r="A4068" t="str">
            <v>5123</v>
          </cell>
        </row>
        <row r="4069">
          <cell r="A4069" t="str">
            <v>5126</v>
          </cell>
        </row>
        <row r="4070">
          <cell r="A4070" t="str">
            <v>5129</v>
          </cell>
        </row>
        <row r="4071">
          <cell r="A4071" t="str">
            <v>5139</v>
          </cell>
        </row>
        <row r="4072">
          <cell r="A4072" t="str">
            <v>5121</v>
          </cell>
        </row>
        <row r="4073">
          <cell r="A4073" t="str">
            <v>5123</v>
          </cell>
        </row>
        <row r="4074">
          <cell r="A4074" t="str">
            <v>5126</v>
          </cell>
        </row>
        <row r="4075">
          <cell r="A4075" t="str">
            <v>5129</v>
          </cell>
        </row>
        <row r="4076">
          <cell r="A4076" t="str">
            <v>5141</v>
          </cell>
        </row>
        <row r="4077">
          <cell r="A4077" t="str">
            <v>5156</v>
          </cell>
        </row>
        <row r="4078">
          <cell r="A4078" t="str">
            <v>5161</v>
          </cell>
        </row>
        <row r="4079">
          <cell r="A4079" t="str">
            <v>5161</v>
          </cell>
        </row>
        <row r="4080">
          <cell r="A4080" t="str">
            <v>5166</v>
          </cell>
        </row>
        <row r="4081">
          <cell r="A4081" t="str">
            <v>5166</v>
          </cell>
        </row>
        <row r="4082">
          <cell r="A4082" t="str">
            <v>5166</v>
          </cell>
        </row>
        <row r="4083">
          <cell r="A4083" t="str">
            <v>5166</v>
          </cell>
        </row>
        <row r="4084">
          <cell r="A4084" t="str">
            <v>5166</v>
          </cell>
        </row>
        <row r="4085">
          <cell r="A4085" t="str">
            <v>5166</v>
          </cell>
        </row>
        <row r="4086">
          <cell r="A4086" t="str">
            <v>5166</v>
          </cell>
        </row>
        <row r="4087">
          <cell r="A4087" t="str">
            <v>5166</v>
          </cell>
        </row>
        <row r="4088">
          <cell r="A4088" t="str">
            <v>5166</v>
          </cell>
        </row>
        <row r="4089">
          <cell r="A4089" t="str">
            <v>5166</v>
          </cell>
        </row>
        <row r="4090">
          <cell r="A4090" t="str">
            <v>5166</v>
          </cell>
        </row>
        <row r="4091">
          <cell r="A4091" t="str">
            <v>5166</v>
          </cell>
        </row>
        <row r="4092">
          <cell r="A4092" t="str">
            <v>5166</v>
          </cell>
        </row>
        <row r="4093">
          <cell r="A4093" t="str">
            <v>5166</v>
          </cell>
        </row>
        <row r="4094">
          <cell r="A4094" t="str">
            <v>5166</v>
          </cell>
        </row>
        <row r="4095">
          <cell r="A4095" t="str">
            <v>5166</v>
          </cell>
        </row>
        <row r="4096">
          <cell r="A4096" t="str">
            <v>5166</v>
          </cell>
        </row>
        <row r="4097">
          <cell r="A4097" t="str">
            <v>5166</v>
          </cell>
        </row>
        <row r="4098">
          <cell r="A4098" t="str">
            <v>5166</v>
          </cell>
        </row>
        <row r="4099">
          <cell r="A4099" t="str">
            <v>5166</v>
          </cell>
        </row>
        <row r="4100">
          <cell r="A4100" t="str">
            <v>5166</v>
          </cell>
        </row>
        <row r="4101">
          <cell r="A4101" t="str">
            <v>5166</v>
          </cell>
        </row>
        <row r="4102">
          <cell r="A4102" t="str">
            <v>5166</v>
          </cell>
        </row>
        <row r="4103">
          <cell r="A4103" t="str">
            <v>5132</v>
          </cell>
        </row>
        <row r="4104">
          <cell r="A4104" t="str">
            <v>5132</v>
          </cell>
        </row>
        <row r="4105">
          <cell r="A4105" t="str">
            <v>5132</v>
          </cell>
        </row>
        <row r="4106">
          <cell r="A4106" t="str">
            <v>5132</v>
          </cell>
        </row>
        <row r="4107">
          <cell r="A4107" t="str">
            <v>5191</v>
          </cell>
        </row>
        <row r="4108">
          <cell r="A4108" t="str">
            <v>5132</v>
          </cell>
        </row>
        <row r="4109">
          <cell r="A4109" t="str">
            <v>5132</v>
          </cell>
        </row>
        <row r="4110">
          <cell r="A4110" t="str">
            <v>5132</v>
          </cell>
        </row>
        <row r="4111">
          <cell r="A4111" t="str">
            <v>5132</v>
          </cell>
        </row>
        <row r="4112">
          <cell r="A4112" t="str">
            <v>5176</v>
          </cell>
        </row>
        <row r="4113">
          <cell r="A4113" t="str">
            <v>5132</v>
          </cell>
        </row>
        <row r="4114">
          <cell r="A4114" t="str">
            <v>5132</v>
          </cell>
        </row>
        <row r="4115">
          <cell r="A4115" t="str">
            <v>5132</v>
          </cell>
        </row>
        <row r="4116">
          <cell r="A4116" t="str">
            <v>5132</v>
          </cell>
        </row>
        <row r="4117">
          <cell r="A4117" t="str">
            <v>5176</v>
          </cell>
        </row>
        <row r="4118">
          <cell r="A4118" t="str">
            <v>5132</v>
          </cell>
        </row>
        <row r="4119">
          <cell r="A4119" t="str">
            <v>5181</v>
          </cell>
        </row>
        <row r="4120">
          <cell r="A4120" t="str">
            <v>5132</v>
          </cell>
        </row>
        <row r="4121">
          <cell r="A4121" t="str">
            <v>5132</v>
          </cell>
        </row>
        <row r="4122">
          <cell r="A4122" t="str">
            <v>5132</v>
          </cell>
        </row>
        <row r="4123">
          <cell r="A4123" t="str">
            <v>5132</v>
          </cell>
        </row>
        <row r="4124">
          <cell r="A4124" t="str">
            <v>5132</v>
          </cell>
        </row>
        <row r="4125">
          <cell r="A4125" t="str">
            <v>5176</v>
          </cell>
        </row>
        <row r="4126">
          <cell r="A4126" t="str">
            <v>5132</v>
          </cell>
        </row>
        <row r="4127">
          <cell r="A4127" t="str">
            <v>5132</v>
          </cell>
        </row>
        <row r="4128">
          <cell r="A4128" t="str">
            <v>5132</v>
          </cell>
        </row>
        <row r="4129">
          <cell r="A4129" t="str">
            <v>5201</v>
          </cell>
        </row>
        <row r="4130">
          <cell r="A4130" t="str">
            <v>5201</v>
          </cell>
        </row>
        <row r="4131">
          <cell r="A4131" t="str">
            <v>5201</v>
          </cell>
        </row>
        <row r="4132">
          <cell r="A4132" t="str">
            <v>5201</v>
          </cell>
        </row>
        <row r="4133">
          <cell r="A4133" t="str">
            <v>5201</v>
          </cell>
        </row>
        <row r="4134">
          <cell r="A4134" t="str">
            <v>5201</v>
          </cell>
        </row>
        <row r="4135">
          <cell r="A4135" t="str">
            <v>5201</v>
          </cell>
        </row>
        <row r="4136">
          <cell r="A4136" t="str">
            <v>5201</v>
          </cell>
        </row>
        <row r="4137">
          <cell r="A4137" t="str">
            <v>5201</v>
          </cell>
        </row>
        <row r="4138">
          <cell r="A4138" t="str">
            <v>5201</v>
          </cell>
        </row>
        <row r="4139">
          <cell r="A4139" t="str">
            <v>5201</v>
          </cell>
        </row>
        <row r="4140">
          <cell r="A4140" t="str">
            <v>5201</v>
          </cell>
        </row>
        <row r="4141">
          <cell r="A4141" t="str">
            <v>5201</v>
          </cell>
        </row>
        <row r="4142">
          <cell r="A4142" t="str">
            <v>5201</v>
          </cell>
        </row>
        <row r="4143">
          <cell r="A4143" t="str">
            <v>5211</v>
          </cell>
        </row>
        <row r="4144">
          <cell r="A4144" t="str">
            <v>5211</v>
          </cell>
        </row>
        <row r="4145">
          <cell r="A4145" t="str">
            <v>5211</v>
          </cell>
        </row>
        <row r="4146">
          <cell r="A4146" t="str">
            <v>5301</v>
          </cell>
        </row>
        <row r="4147">
          <cell r="A4147" t="str">
            <v>5301</v>
          </cell>
        </row>
        <row r="4148">
          <cell r="A4148" t="str">
            <v>5301</v>
          </cell>
        </row>
        <row r="4149">
          <cell r="A4149" t="str">
            <v>5301</v>
          </cell>
        </row>
        <row r="4150">
          <cell r="A4150" t="str">
            <v>5301</v>
          </cell>
        </row>
        <row r="4151">
          <cell r="A4151" t="str">
            <v>5301</v>
          </cell>
        </row>
        <row r="4152">
          <cell r="A4152" t="str">
            <v>5301</v>
          </cell>
        </row>
        <row r="4153">
          <cell r="A4153" t="str">
            <v>5301</v>
          </cell>
        </row>
        <row r="4154">
          <cell r="A4154" t="str">
            <v>5301</v>
          </cell>
        </row>
        <row r="4155">
          <cell r="A4155" t="str">
            <v>5301</v>
          </cell>
        </row>
        <row r="4156">
          <cell r="A4156" t="str">
            <v>5311</v>
          </cell>
        </row>
        <row r="4157">
          <cell r="A4157" t="str">
            <v>5311</v>
          </cell>
        </row>
        <row r="4158">
          <cell r="A4158" t="str">
            <v>5311</v>
          </cell>
        </row>
        <row r="4159">
          <cell r="A4159" t="str">
            <v>5311</v>
          </cell>
        </row>
        <row r="4160">
          <cell r="A4160" t="str">
            <v>5311</v>
          </cell>
        </row>
        <row r="4161">
          <cell r="A4161" t="str">
            <v>5311</v>
          </cell>
        </row>
        <row r="4162">
          <cell r="A4162" t="str">
            <v>5311</v>
          </cell>
        </row>
        <row r="4163">
          <cell r="A4163" t="str">
            <v>5311</v>
          </cell>
        </row>
        <row r="4164">
          <cell r="A4164" t="str">
            <v>5311</v>
          </cell>
        </row>
        <row r="4165">
          <cell r="A4165" t="str">
            <v>5311</v>
          </cell>
        </row>
        <row r="4166">
          <cell r="A4166" t="str">
            <v>5311</v>
          </cell>
        </row>
        <row r="4167">
          <cell r="A4167" t="str">
            <v>5311</v>
          </cell>
        </row>
        <row r="4168">
          <cell r="A4168" t="str">
            <v>5311</v>
          </cell>
        </row>
        <row r="4169">
          <cell r="A4169" t="str">
            <v>5321</v>
          </cell>
        </row>
        <row r="4170">
          <cell r="A4170" t="str">
            <v>5321</v>
          </cell>
        </row>
        <row r="4171">
          <cell r="A4171" t="str">
            <v>5321</v>
          </cell>
        </row>
        <row r="4172">
          <cell r="A4172" t="str">
            <v>5321</v>
          </cell>
        </row>
        <row r="4173">
          <cell r="A4173" t="str">
            <v>5321</v>
          </cell>
        </row>
        <row r="4174">
          <cell r="A4174" t="str">
            <v>5321</v>
          </cell>
        </row>
        <row r="4175">
          <cell r="A4175" t="str">
            <v>5321</v>
          </cell>
        </row>
        <row r="4176">
          <cell r="A4176" t="str">
            <v>5321</v>
          </cell>
        </row>
        <row r="4177">
          <cell r="A4177" t="str">
            <v>5321</v>
          </cell>
        </row>
        <row r="4178">
          <cell r="A4178" t="str">
            <v>5321</v>
          </cell>
        </row>
        <row r="4179">
          <cell r="A4179" t="str">
            <v>5321</v>
          </cell>
        </row>
        <row r="4180">
          <cell r="A4180" t="str">
            <v>5321</v>
          </cell>
        </row>
        <row r="4181">
          <cell r="A4181" t="str">
            <v>5321</v>
          </cell>
        </row>
        <row r="4182">
          <cell r="A4182" t="str">
            <v>5321</v>
          </cell>
        </row>
        <row r="4183">
          <cell r="A4183" t="str">
            <v>5321</v>
          </cell>
        </row>
        <row r="4184">
          <cell r="A4184" t="str">
            <v>5331</v>
          </cell>
        </row>
        <row r="4185">
          <cell r="A4185" t="str">
            <v>5331</v>
          </cell>
        </row>
        <row r="4186">
          <cell r="A4186" t="str">
            <v>5331</v>
          </cell>
        </row>
        <row r="4187">
          <cell r="A4187" t="str">
            <v>5331</v>
          </cell>
        </row>
        <row r="4188">
          <cell r="A4188" t="str">
            <v>5331</v>
          </cell>
        </row>
        <row r="4189">
          <cell r="A4189" t="str">
            <v>5331</v>
          </cell>
        </row>
        <row r="4190">
          <cell r="A4190" t="str">
            <v>5331</v>
          </cell>
        </row>
        <row r="4191">
          <cell r="A4191" t="str">
            <v>5331</v>
          </cell>
        </row>
        <row r="4192">
          <cell r="A4192" t="str">
            <v>5331</v>
          </cell>
        </row>
        <row r="4193">
          <cell r="A4193" t="str">
            <v>5331</v>
          </cell>
        </row>
        <row r="4194">
          <cell r="A4194" t="str">
            <v>5331</v>
          </cell>
        </row>
        <row r="4195">
          <cell r="A4195" t="str">
            <v>5331</v>
          </cell>
        </row>
        <row r="4196">
          <cell r="A4196" t="str">
            <v>5331</v>
          </cell>
        </row>
        <row r="4197">
          <cell r="A4197" t="str">
            <v>5331</v>
          </cell>
        </row>
        <row r="4198">
          <cell r="A4198" t="str">
            <v>5331</v>
          </cell>
        </row>
        <row r="4199">
          <cell r="A4199" t="str">
            <v>5331</v>
          </cell>
        </row>
        <row r="4200">
          <cell r="A4200" t="str">
            <v>5331</v>
          </cell>
        </row>
        <row r="4201">
          <cell r="A4201" t="str">
            <v>5331</v>
          </cell>
        </row>
        <row r="4202">
          <cell r="A4202" t="str">
            <v>5331</v>
          </cell>
        </row>
        <row r="4203">
          <cell r="A4203" t="str">
            <v>5331</v>
          </cell>
        </row>
        <row r="4204">
          <cell r="A4204" t="str">
            <v>5331</v>
          </cell>
        </row>
        <row r="4205">
          <cell r="A4205" t="str">
            <v>5331</v>
          </cell>
        </row>
        <row r="4206">
          <cell r="A4206" t="str">
            <v>5331</v>
          </cell>
        </row>
        <row r="4207">
          <cell r="A4207" t="str">
            <v>5341</v>
          </cell>
        </row>
        <row r="4208">
          <cell r="A4208" t="str">
            <v>5341</v>
          </cell>
        </row>
        <row r="4209">
          <cell r="A4209" t="str">
            <v>5341</v>
          </cell>
        </row>
        <row r="4210">
          <cell r="A4210" t="str">
            <v>5341</v>
          </cell>
        </row>
        <row r="4211">
          <cell r="A4211" t="str">
            <v>5391</v>
          </cell>
        </row>
        <row r="4212">
          <cell r="A4212" t="str">
            <v>5401</v>
          </cell>
        </row>
        <row r="4213">
          <cell r="A4213" t="str">
            <v>5401</v>
          </cell>
        </row>
        <row r="4214">
          <cell r="A4214" t="str">
            <v>5401</v>
          </cell>
        </row>
        <row r="4215">
          <cell r="A4215" t="str">
            <v>5401</v>
          </cell>
        </row>
        <row r="4216">
          <cell r="A4216" t="str">
            <v>5406</v>
          </cell>
        </row>
        <row r="4217">
          <cell r="A4217" t="str">
            <v>5406</v>
          </cell>
        </row>
        <row r="4218">
          <cell r="A4218" t="str">
            <v>5416</v>
          </cell>
        </row>
        <row r="4219">
          <cell r="A4219" t="str">
            <v>5421</v>
          </cell>
        </row>
        <row r="4220">
          <cell r="A4220" t="str">
            <v>5421</v>
          </cell>
        </row>
        <row r="4221">
          <cell r="A4221" t="str">
            <v>5421</v>
          </cell>
        </row>
        <row r="4222">
          <cell r="A4222" t="str">
            <v>5421</v>
          </cell>
        </row>
        <row r="4223">
          <cell r="A4223" t="str">
            <v>5421</v>
          </cell>
        </row>
        <row r="4224">
          <cell r="A4224" t="str">
            <v>5421</v>
          </cell>
        </row>
        <row r="4225">
          <cell r="A4225" t="str">
            <v>5426</v>
          </cell>
        </row>
        <row r="4226">
          <cell r="A4226" t="str">
            <v>5426</v>
          </cell>
        </row>
        <row r="4227">
          <cell r="A4227" t="str">
            <v>5431</v>
          </cell>
        </row>
        <row r="4228">
          <cell r="A4228" t="str">
            <v>5431</v>
          </cell>
        </row>
        <row r="4229">
          <cell r="A4229" t="str">
            <v>5436</v>
          </cell>
        </row>
        <row r="4230">
          <cell r="A4230" t="str">
            <v>5441</v>
          </cell>
        </row>
        <row r="4231">
          <cell r="A4231" t="str">
            <v>5441</v>
          </cell>
        </row>
        <row r="4232">
          <cell r="A4232" t="str">
            <v>5438</v>
          </cell>
        </row>
        <row r="4233">
          <cell r="A4233" t="str">
            <v>5438</v>
          </cell>
        </row>
        <row r="4234">
          <cell r="A4234" t="str">
            <v>5452</v>
          </cell>
        </row>
        <row r="4235">
          <cell r="A4235" t="str">
            <v>5452</v>
          </cell>
        </row>
        <row r="4236">
          <cell r="A4236" t="str">
            <v>5452</v>
          </cell>
        </row>
        <row r="4237">
          <cell r="A4237" t="str">
            <v>5462</v>
          </cell>
        </row>
        <row r="4238">
          <cell r="A4238" t="str">
            <v>5461</v>
          </cell>
        </row>
        <row r="4239">
          <cell r="A4239" t="str">
            <v>5461</v>
          </cell>
        </row>
        <row r="4240">
          <cell r="A4240" t="str">
            <v>5461</v>
          </cell>
        </row>
        <row r="4241">
          <cell r="A4241" t="str">
            <v>5466</v>
          </cell>
        </row>
        <row r="4242">
          <cell r="A4242" t="str">
            <v>5466</v>
          </cell>
        </row>
        <row r="4243">
          <cell r="A4243" t="str">
            <v>5471</v>
          </cell>
        </row>
        <row r="4244">
          <cell r="A4244" t="str">
            <v>5476</v>
          </cell>
        </row>
        <row r="4245">
          <cell r="A4245" t="str">
            <v>5486</v>
          </cell>
        </row>
        <row r="4246">
          <cell r="A4246" t="str">
            <v>5483</v>
          </cell>
        </row>
        <row r="4247">
          <cell r="A4247" t="str">
            <v>5496</v>
          </cell>
        </row>
        <row r="4248">
          <cell r="A4248" t="str">
            <v>5496</v>
          </cell>
        </row>
        <row r="4249">
          <cell r="A4249" t="str">
            <v>5496</v>
          </cell>
        </row>
        <row r="4250">
          <cell r="A4250" t="str">
            <v>5496</v>
          </cell>
        </row>
        <row r="4251">
          <cell r="A4251" t="str">
            <v>5496</v>
          </cell>
        </row>
        <row r="4252">
          <cell r="A4252" t="str">
            <v>5496</v>
          </cell>
        </row>
        <row r="4253">
          <cell r="A4253" t="str">
            <v>5496</v>
          </cell>
        </row>
        <row r="4254">
          <cell r="A4254" t="str">
            <v>5496</v>
          </cell>
        </row>
        <row r="4255">
          <cell r="A4255" t="str">
            <v>5496</v>
          </cell>
        </row>
        <row r="4256">
          <cell r="A4256" t="str">
            <v>5496</v>
          </cell>
        </row>
        <row r="4257">
          <cell r="A4257" t="str">
            <v>5496</v>
          </cell>
        </row>
        <row r="4258">
          <cell r="A4258" t="str">
            <v>5496</v>
          </cell>
        </row>
        <row r="4259">
          <cell r="A4259" t="str">
            <v>5496</v>
          </cell>
        </row>
        <row r="4260">
          <cell r="A4260" t="str">
            <v>5496</v>
          </cell>
        </row>
        <row r="4261">
          <cell r="A4261" t="str">
            <v>5496</v>
          </cell>
        </row>
        <row r="4262">
          <cell r="A4262" t="str">
            <v>5496</v>
          </cell>
        </row>
        <row r="4263">
          <cell r="A4263" t="str">
            <v>5496</v>
          </cell>
        </row>
        <row r="4264">
          <cell r="A4264" t="str">
            <v>5496</v>
          </cell>
        </row>
        <row r="4265">
          <cell r="A4265" t="str">
            <v>5496</v>
          </cell>
        </row>
        <row r="4266">
          <cell r="A4266" t="str">
            <v>5496</v>
          </cell>
        </row>
        <row r="4267">
          <cell r="A4267" t="str">
            <v>5496</v>
          </cell>
        </row>
        <row r="4268">
          <cell r="A4268" t="str">
            <v>5496</v>
          </cell>
        </row>
        <row r="4269">
          <cell r="A4269" t="str">
            <v>5496</v>
          </cell>
        </row>
        <row r="4270">
          <cell r="A4270" t="str">
            <v>5496</v>
          </cell>
        </row>
        <row r="4271">
          <cell r="A4271" t="str">
            <v>5496</v>
          </cell>
        </row>
        <row r="4272">
          <cell r="A4272" t="str">
            <v>5496</v>
          </cell>
        </row>
        <row r="4273">
          <cell r="A4273" t="str">
            <v>5496</v>
          </cell>
        </row>
        <row r="4274">
          <cell r="A4274" t="str">
            <v>5496</v>
          </cell>
        </row>
        <row r="4275">
          <cell r="A4275" t="str">
            <v>5521</v>
          </cell>
        </row>
        <row r="4276">
          <cell r="A4276" t="str">
            <v>5521</v>
          </cell>
        </row>
        <row r="4277">
          <cell r="A4277" t="str">
            <v>5526</v>
          </cell>
        </row>
        <row r="4278">
          <cell r="A4278" t="str">
            <v>5536</v>
          </cell>
        </row>
        <row r="4279">
          <cell r="A4279" t="str">
            <v>5536</v>
          </cell>
        </row>
        <row r="4280">
          <cell r="A4280" t="str">
            <v>5536</v>
          </cell>
        </row>
        <row r="4281">
          <cell r="A4281" t="str">
            <v>5546</v>
          </cell>
        </row>
        <row r="4282">
          <cell r="A4282" t="str">
            <v>5546</v>
          </cell>
        </row>
        <row r="4283">
          <cell r="A4283" t="str">
            <v>5546</v>
          </cell>
        </row>
        <row r="4284">
          <cell r="A4284" t="str">
            <v>5551</v>
          </cell>
        </row>
        <row r="4285">
          <cell r="A4285" t="str">
            <v>5551</v>
          </cell>
        </row>
        <row r="4286">
          <cell r="A4286" t="str">
            <v>5551</v>
          </cell>
        </row>
        <row r="4287">
          <cell r="A4287" t="str">
            <v>5556</v>
          </cell>
        </row>
        <row r="4288">
          <cell r="A4288" t="str">
            <v>5556</v>
          </cell>
        </row>
        <row r="4289">
          <cell r="A4289" t="str">
            <v>5566</v>
          </cell>
        </row>
        <row r="4290">
          <cell r="A4290" t="str">
            <v>5576</v>
          </cell>
        </row>
        <row r="4291">
          <cell r="A4291" t="str">
            <v>5596</v>
          </cell>
        </row>
        <row r="4292">
          <cell r="A4292" t="str">
            <v>5596</v>
          </cell>
        </row>
        <row r="4293">
          <cell r="A4293" t="str">
            <v>5596</v>
          </cell>
        </row>
        <row r="4294">
          <cell r="A4294" t="str">
            <v>5596</v>
          </cell>
        </row>
        <row r="4295">
          <cell r="A4295" t="str">
            <v>5596</v>
          </cell>
        </row>
        <row r="4296">
          <cell r="A4296" t="str">
            <v>5596</v>
          </cell>
        </row>
        <row r="4297">
          <cell r="A4297" t="str">
            <v>5596</v>
          </cell>
        </row>
        <row r="4298">
          <cell r="A4298" t="str">
            <v>5596</v>
          </cell>
        </row>
        <row r="4299">
          <cell r="A4299" t="str">
            <v>5596</v>
          </cell>
        </row>
        <row r="4300">
          <cell r="A4300" t="str">
            <v>5596</v>
          </cell>
        </row>
        <row r="4301">
          <cell r="A4301" t="str">
            <v>5596</v>
          </cell>
        </row>
        <row r="4302">
          <cell r="A4302" t="str">
            <v>5596</v>
          </cell>
        </row>
        <row r="4303">
          <cell r="A4303" t="str">
            <v>5596</v>
          </cell>
        </row>
        <row r="4304">
          <cell r="A4304" t="str">
            <v>5596</v>
          </cell>
        </row>
        <row r="4305">
          <cell r="A4305" t="str">
            <v>5596</v>
          </cell>
        </row>
        <row r="4306">
          <cell r="A4306" t="str">
            <v>5596</v>
          </cell>
        </row>
        <row r="4307">
          <cell r="A4307" t="str">
            <v>5596</v>
          </cell>
        </row>
        <row r="4308">
          <cell r="A4308" t="str">
            <v>5596</v>
          </cell>
        </row>
        <row r="4309">
          <cell r="A4309" t="str">
            <v>5596</v>
          </cell>
        </row>
        <row r="4310">
          <cell r="A4310" t="str">
            <v>5596</v>
          </cell>
        </row>
        <row r="4311">
          <cell r="A4311" t="str">
            <v>5596</v>
          </cell>
        </row>
        <row r="4312">
          <cell r="A4312" t="str">
            <v>5596</v>
          </cell>
        </row>
        <row r="4313">
          <cell r="A4313" t="str">
            <v>5596</v>
          </cell>
        </row>
        <row r="4314">
          <cell r="A4314" t="str">
            <v>5596</v>
          </cell>
        </row>
        <row r="4315">
          <cell r="A4315" t="str">
            <v>5596</v>
          </cell>
        </row>
        <row r="4316">
          <cell r="A4316" t="str">
            <v>5596</v>
          </cell>
        </row>
        <row r="4317">
          <cell r="A4317" t="str">
            <v>5596</v>
          </cell>
        </row>
        <row r="4318">
          <cell r="A4318" t="str">
            <v>5596</v>
          </cell>
        </row>
        <row r="4319">
          <cell r="A4319" t="str">
            <v>5601</v>
          </cell>
        </row>
        <row r="4320">
          <cell r="A4320" t="str">
            <v>5601</v>
          </cell>
        </row>
        <row r="4321">
          <cell r="A4321" t="str">
            <v>5601</v>
          </cell>
        </row>
        <row r="4322">
          <cell r="A4322" t="str">
            <v>5611</v>
          </cell>
        </row>
        <row r="4323">
          <cell r="A4323" t="str">
            <v>5631</v>
          </cell>
        </row>
        <row r="4324">
          <cell r="A4324" t="str">
            <v>5661</v>
          </cell>
        </row>
        <row r="4325">
          <cell r="A4325" t="str">
            <v>5661</v>
          </cell>
        </row>
        <row r="4326">
          <cell r="A4326" t="str">
            <v>5661</v>
          </cell>
        </row>
        <row r="4327">
          <cell r="A4327" t="str">
            <v>5661</v>
          </cell>
        </row>
        <row r="4328">
          <cell r="A4328" t="str">
            <v>5701</v>
          </cell>
        </row>
        <row r="4329">
          <cell r="A4329" t="str">
            <v>5711</v>
          </cell>
        </row>
        <row r="4330">
          <cell r="A4330" t="str">
            <v>5746</v>
          </cell>
        </row>
        <row r="4331">
          <cell r="A4331" t="str">
            <v>5756</v>
          </cell>
        </row>
        <row r="4332">
          <cell r="A4332" t="str">
            <v>5756</v>
          </cell>
        </row>
        <row r="4333">
          <cell r="A4333" t="str">
            <v>5791</v>
          </cell>
        </row>
        <row r="4334">
          <cell r="A4334" t="str">
            <v>5801</v>
          </cell>
        </row>
        <row r="4335">
          <cell r="A4335" t="str">
            <v>5801</v>
          </cell>
        </row>
        <row r="4336">
          <cell r="A4336" t="str">
            <v>5861</v>
          </cell>
        </row>
        <row r="4337">
          <cell r="A4337" t="str">
            <v>5861</v>
          </cell>
        </row>
        <row r="4338">
          <cell r="A4338" t="str">
            <v>5861</v>
          </cell>
        </row>
        <row r="4339">
          <cell r="A4339" t="str">
            <v>5861</v>
          </cell>
        </row>
        <row r="4340">
          <cell r="A4340" t="str">
            <v>5861</v>
          </cell>
        </row>
        <row r="4341">
          <cell r="A4341" t="str">
            <v>5924</v>
          </cell>
        </row>
        <row r="4342">
          <cell r="A4342" t="str">
            <v>5971</v>
          </cell>
        </row>
        <row r="4343">
          <cell r="A4343" t="str">
            <v>6001</v>
          </cell>
        </row>
        <row r="4344">
          <cell r="A4344" t="str">
            <v>6001</v>
          </cell>
        </row>
        <row r="4345">
          <cell r="A4345" t="str">
            <v>1001</v>
          </cell>
        </row>
        <row r="4346">
          <cell r="A4346" t="str">
            <v>1005</v>
          </cell>
        </row>
        <row r="4347">
          <cell r="A4347" t="str">
            <v>1007</v>
          </cell>
        </row>
        <row r="4348">
          <cell r="A4348" t="str">
            <v>1021</v>
          </cell>
        </row>
        <row r="4349">
          <cell r="A4349" t="str">
            <v>1032</v>
          </cell>
        </row>
        <row r="4350">
          <cell r="A4350" t="str">
            <v>1041</v>
          </cell>
        </row>
        <row r="4351">
          <cell r="A4351" t="str">
            <v>1048</v>
          </cell>
        </row>
        <row r="4352">
          <cell r="A4352" t="str">
            <v>1043</v>
          </cell>
        </row>
        <row r="4353">
          <cell r="A4353" t="str">
            <v>1047</v>
          </cell>
        </row>
        <row r="4354">
          <cell r="A4354" t="str">
            <v>1101</v>
          </cell>
        </row>
        <row r="4355">
          <cell r="A4355" t="str">
            <v>1101</v>
          </cell>
        </row>
        <row r="4356">
          <cell r="A4356" t="str">
            <v>1121</v>
          </cell>
        </row>
        <row r="4357">
          <cell r="A4357" t="str">
            <v>1126</v>
          </cell>
        </row>
        <row r="4358">
          <cell r="A4358" t="str">
            <v>1151</v>
          </cell>
        </row>
        <row r="4359">
          <cell r="A4359" t="str">
            <v>1152</v>
          </cell>
        </row>
        <row r="4360">
          <cell r="A4360" t="str">
            <v>1301</v>
          </cell>
        </row>
        <row r="4361">
          <cell r="A4361" t="str">
            <v>1302</v>
          </cell>
        </row>
        <row r="4362">
          <cell r="A4362" t="str">
            <v>1305</v>
          </cell>
        </row>
        <row r="4363">
          <cell r="A4363" t="str">
            <v>1306</v>
          </cell>
        </row>
        <row r="4364">
          <cell r="A4364" t="str">
            <v>1310</v>
          </cell>
        </row>
        <row r="4365">
          <cell r="A4365" t="str">
            <v>1301</v>
          </cell>
        </row>
        <row r="4366">
          <cell r="A4366" t="str">
            <v>1301</v>
          </cell>
        </row>
        <row r="4367">
          <cell r="A4367" t="str">
            <v>1302</v>
          </cell>
        </row>
        <row r="4368">
          <cell r="A4368" t="str">
            <v>1306</v>
          </cell>
        </row>
        <row r="4369">
          <cell r="A4369" t="str">
            <v>1301</v>
          </cell>
        </row>
        <row r="4370">
          <cell r="A4370" t="str">
            <v>1302</v>
          </cell>
        </row>
        <row r="4371">
          <cell r="A4371" t="str">
            <v>1301</v>
          </cell>
        </row>
        <row r="4372">
          <cell r="A4372" t="str">
            <v>1302</v>
          </cell>
        </row>
        <row r="4373">
          <cell r="A4373" t="str">
            <v>1521</v>
          </cell>
        </row>
        <row r="4374">
          <cell r="A4374" t="str">
            <v>1526</v>
          </cell>
        </row>
        <row r="4375">
          <cell r="A4375" t="str">
            <v>1601</v>
          </cell>
        </row>
        <row r="4376">
          <cell r="A4376" t="str">
            <v>1601</v>
          </cell>
        </row>
        <row r="4377">
          <cell r="A4377" t="str">
            <v>1601</v>
          </cell>
        </row>
        <row r="4378">
          <cell r="A4378" t="str">
            <v>1601</v>
          </cell>
        </row>
        <row r="4379">
          <cell r="A4379" t="str">
            <v>1602</v>
          </cell>
        </row>
        <row r="4380">
          <cell r="A4380" t="str">
            <v>1602</v>
          </cell>
        </row>
        <row r="4381">
          <cell r="A4381" t="str">
            <v>1602</v>
          </cell>
        </row>
        <row r="4382">
          <cell r="A4382" t="str">
            <v>1602</v>
          </cell>
        </row>
        <row r="4383">
          <cell r="A4383" t="str">
            <v>1604</v>
          </cell>
        </row>
        <row r="4384">
          <cell r="A4384" t="str">
            <v>1621</v>
          </cell>
        </row>
        <row r="4385">
          <cell r="A4385" t="str">
            <v>1621</v>
          </cell>
        </row>
        <row r="4386">
          <cell r="A4386" t="str">
            <v>1621</v>
          </cell>
        </row>
        <row r="4387">
          <cell r="A4387" t="str">
            <v>1622</v>
          </cell>
        </row>
        <row r="4388">
          <cell r="A4388" t="str">
            <v>1642</v>
          </cell>
        </row>
        <row r="4389">
          <cell r="A4389" t="str">
            <v>1622</v>
          </cell>
        </row>
        <row r="4390">
          <cell r="A4390" t="str">
            <v>1622</v>
          </cell>
        </row>
        <row r="4391">
          <cell r="A4391" t="str">
            <v>1642</v>
          </cell>
        </row>
        <row r="4392">
          <cell r="A4392" t="str">
            <v>1632</v>
          </cell>
        </row>
        <row r="4393">
          <cell r="A4393" t="str">
            <v>1701</v>
          </cell>
        </row>
        <row r="4394">
          <cell r="A4394" t="str">
            <v>1701</v>
          </cell>
        </row>
        <row r="4395">
          <cell r="A4395" t="str">
            <v>1701</v>
          </cell>
        </row>
        <row r="4396">
          <cell r="A4396" t="str">
            <v>1701</v>
          </cell>
        </row>
        <row r="4397">
          <cell r="A4397" t="str">
            <v>1704</v>
          </cell>
        </row>
        <row r="4398">
          <cell r="A4398" t="str">
            <v>1701</v>
          </cell>
        </row>
        <row r="4399">
          <cell r="A4399" t="str">
            <v>1721</v>
          </cell>
        </row>
        <row r="4400">
          <cell r="A4400" t="str">
            <v>1722</v>
          </cell>
        </row>
        <row r="4401">
          <cell r="A4401" t="str">
            <v>1741</v>
          </cell>
        </row>
        <row r="4402">
          <cell r="A4402" t="str">
            <v>1721</v>
          </cell>
        </row>
        <row r="4403">
          <cell r="A4403" t="str">
            <v>1721</v>
          </cell>
        </row>
        <row r="4404">
          <cell r="A4404" t="str">
            <v>1741</v>
          </cell>
        </row>
        <row r="4405">
          <cell r="A4405" t="str">
            <v>1861</v>
          </cell>
        </row>
        <row r="4406">
          <cell r="A4406" t="str">
            <v>1861</v>
          </cell>
        </row>
        <row r="4407">
          <cell r="A4407" t="str">
            <v>1861</v>
          </cell>
        </row>
        <row r="4408">
          <cell r="A4408" t="str">
            <v>2011</v>
          </cell>
        </row>
        <row r="4409">
          <cell r="A4409" t="str">
            <v>2111</v>
          </cell>
        </row>
        <row r="4410">
          <cell r="A4410" t="str">
            <v>2121</v>
          </cell>
        </row>
        <row r="4411">
          <cell r="A4411" t="str">
            <v>2111</v>
          </cell>
        </row>
        <row r="4412">
          <cell r="A4412" t="str">
            <v>2121</v>
          </cell>
        </row>
        <row r="4413">
          <cell r="A4413" t="str">
            <v>2111</v>
          </cell>
        </row>
        <row r="4414">
          <cell r="A4414" t="str">
            <v>2121</v>
          </cell>
        </row>
        <row r="4415">
          <cell r="A4415" t="str">
            <v>2111</v>
          </cell>
        </row>
        <row r="4416">
          <cell r="A4416" t="str">
            <v>2121</v>
          </cell>
        </row>
        <row r="4417">
          <cell r="A4417" t="str">
            <v>2121</v>
          </cell>
        </row>
        <row r="4418">
          <cell r="A4418" t="str">
            <v>2131</v>
          </cell>
        </row>
        <row r="4419">
          <cell r="A4419" t="str">
            <v>2161</v>
          </cell>
        </row>
        <row r="4420">
          <cell r="A4420" t="str">
            <v>2161</v>
          </cell>
        </row>
        <row r="4421">
          <cell r="A4421" t="str">
            <v>2141</v>
          </cell>
        </row>
        <row r="4422">
          <cell r="A4422" t="str">
            <v>2151</v>
          </cell>
        </row>
        <row r="4423">
          <cell r="A4423" t="str">
            <v>2141</v>
          </cell>
        </row>
        <row r="4424">
          <cell r="A4424" t="str">
            <v>2141</v>
          </cell>
        </row>
        <row r="4425">
          <cell r="A4425" t="str">
            <v>2211</v>
          </cell>
        </row>
        <row r="4426">
          <cell r="A4426" t="str">
            <v>2221</v>
          </cell>
        </row>
        <row r="4427">
          <cell r="A4427" t="str">
            <v>2225</v>
          </cell>
        </row>
        <row r="4428">
          <cell r="A4428" t="str">
            <v>2211</v>
          </cell>
        </row>
        <row r="4429">
          <cell r="A4429" t="str">
            <v>2211</v>
          </cell>
        </row>
        <row r="4430">
          <cell r="A4430" t="str">
            <v>2221</v>
          </cell>
        </row>
        <row r="4431">
          <cell r="A4431" t="str">
            <v>2211</v>
          </cell>
        </row>
        <row r="4432">
          <cell r="A4432" t="str">
            <v>2211</v>
          </cell>
        </row>
        <row r="4433">
          <cell r="A4433" t="str">
            <v>2281</v>
          </cell>
        </row>
        <row r="4434">
          <cell r="A4434" t="str">
            <v>2281</v>
          </cell>
        </row>
        <row r="4435">
          <cell r="A4435" t="str">
            <v>2295</v>
          </cell>
        </row>
        <row r="4436">
          <cell r="A4436" t="str">
            <v>2311</v>
          </cell>
        </row>
        <row r="4437">
          <cell r="A4437" t="str">
            <v>2321</v>
          </cell>
        </row>
        <row r="4438">
          <cell r="A4438" t="str">
            <v>2321</v>
          </cell>
        </row>
        <row r="4439">
          <cell r="A4439" t="str">
            <v>2321</v>
          </cell>
        </row>
        <row r="4440">
          <cell r="A4440" t="str">
            <v>2611</v>
          </cell>
        </row>
        <row r="4441">
          <cell r="A4441" t="str">
            <v>2611</v>
          </cell>
        </row>
        <row r="4442">
          <cell r="A4442" t="str">
            <v>2641</v>
          </cell>
        </row>
        <row r="4443">
          <cell r="A4443" t="str">
            <v>2641</v>
          </cell>
        </row>
        <row r="4444">
          <cell r="A4444" t="str">
            <v>2641</v>
          </cell>
        </row>
        <row r="4445">
          <cell r="A4445" t="str">
            <v>2621</v>
          </cell>
        </row>
        <row r="4446">
          <cell r="A4446" t="str">
            <v>2631</v>
          </cell>
        </row>
        <row r="4447">
          <cell r="A4447" t="str">
            <v>2901</v>
          </cell>
        </row>
        <row r="4448">
          <cell r="A4448" t="str">
            <v>2901</v>
          </cell>
        </row>
        <row r="4449">
          <cell r="A4449" t="str">
            <v>2981</v>
          </cell>
        </row>
        <row r="4450">
          <cell r="A4450" t="str">
            <v>3001</v>
          </cell>
        </row>
        <row r="4451">
          <cell r="A4451" t="str">
            <v>3001</v>
          </cell>
        </row>
        <row r="4452">
          <cell r="A4452" t="str">
            <v>3201</v>
          </cell>
        </row>
        <row r="4453">
          <cell r="A4453" t="str">
            <v>3201</v>
          </cell>
        </row>
        <row r="4454">
          <cell r="A4454" t="str">
            <v>3301</v>
          </cell>
        </row>
        <row r="4455">
          <cell r="A4455" t="str">
            <v>3301</v>
          </cell>
        </row>
        <row r="4456">
          <cell r="A4456" t="str">
            <v>3301</v>
          </cell>
        </row>
        <row r="4457">
          <cell r="A4457" t="str">
            <v>4001</v>
          </cell>
        </row>
        <row r="4458">
          <cell r="A4458" t="str">
            <v>4001</v>
          </cell>
        </row>
        <row r="4459">
          <cell r="A4459" t="str">
            <v>4101</v>
          </cell>
        </row>
        <row r="4460">
          <cell r="A4460" t="str">
            <v>4201</v>
          </cell>
        </row>
        <row r="4461">
          <cell r="A4461" t="str">
            <v>4201</v>
          </cell>
        </row>
        <row r="4462">
          <cell r="A4462" t="str">
            <v>4201</v>
          </cell>
        </row>
        <row r="4463">
          <cell r="A4463" t="str">
            <v>4401</v>
          </cell>
        </row>
        <row r="4464">
          <cell r="A4464" t="str">
            <v>4501</v>
          </cell>
        </row>
        <row r="4465">
          <cell r="A4465" t="str">
            <v>4601</v>
          </cell>
        </row>
        <row r="4466">
          <cell r="A4466" t="str">
            <v>4901</v>
          </cell>
        </row>
        <row r="4467">
          <cell r="A4467" t="str">
            <v>4901</v>
          </cell>
        </row>
        <row r="4468">
          <cell r="A4468" t="str">
            <v>4911</v>
          </cell>
        </row>
        <row r="4469">
          <cell r="A4469" t="str">
            <v>4931</v>
          </cell>
        </row>
        <row r="4470">
          <cell r="A4470" t="str">
            <v>4941</v>
          </cell>
        </row>
        <row r="4471">
          <cell r="A4471" t="str">
            <v>4941</v>
          </cell>
        </row>
        <row r="4472">
          <cell r="A4472" t="str">
            <v>4951</v>
          </cell>
        </row>
        <row r="4473">
          <cell r="A4473" t="str">
            <v>4951</v>
          </cell>
        </row>
        <row r="4474">
          <cell r="A4474" t="str">
            <v>4971</v>
          </cell>
        </row>
        <row r="4475">
          <cell r="A4475" t="str">
            <v>4971</v>
          </cell>
        </row>
        <row r="4476">
          <cell r="A4476" t="str">
            <v>4981</v>
          </cell>
        </row>
        <row r="4477">
          <cell r="A4477" t="str">
            <v>5101</v>
          </cell>
        </row>
        <row r="4478">
          <cell r="A4478" t="str">
            <v>5101</v>
          </cell>
        </row>
        <row r="4479">
          <cell r="A4479" t="str">
            <v>5101</v>
          </cell>
        </row>
        <row r="4480">
          <cell r="A4480" t="str">
            <v>5101</v>
          </cell>
        </row>
        <row r="4481">
          <cell r="A4481" t="str">
            <v>5101</v>
          </cell>
        </row>
        <row r="4482">
          <cell r="A4482" t="str">
            <v>5101</v>
          </cell>
        </row>
        <row r="4483">
          <cell r="A4483" t="str">
            <v>5101</v>
          </cell>
        </row>
        <row r="4484">
          <cell r="A4484" t="str">
            <v>5101</v>
          </cell>
        </row>
        <row r="4485">
          <cell r="A4485" t="str">
            <v>5101</v>
          </cell>
        </row>
        <row r="4486">
          <cell r="A4486" t="str">
            <v>5101</v>
          </cell>
        </row>
        <row r="4487">
          <cell r="A4487" t="str">
            <v>5101</v>
          </cell>
        </row>
        <row r="4488">
          <cell r="A4488" t="str">
            <v>5101</v>
          </cell>
        </row>
        <row r="4489">
          <cell r="A4489" t="str">
            <v>5101</v>
          </cell>
        </row>
        <row r="4490">
          <cell r="A4490" t="str">
            <v>5101</v>
          </cell>
        </row>
        <row r="4491">
          <cell r="A4491" t="str">
            <v>5101</v>
          </cell>
        </row>
        <row r="4492">
          <cell r="A4492" t="str">
            <v>5101</v>
          </cell>
        </row>
        <row r="4493">
          <cell r="A4493" t="str">
            <v>5101</v>
          </cell>
        </row>
        <row r="4494">
          <cell r="A4494" t="str">
            <v>5101</v>
          </cell>
        </row>
        <row r="4495">
          <cell r="A4495" t="str">
            <v>5101</v>
          </cell>
        </row>
        <row r="4496">
          <cell r="A4496" t="str">
            <v>5101</v>
          </cell>
        </row>
        <row r="4497">
          <cell r="A4497" t="str">
            <v>5101</v>
          </cell>
        </row>
        <row r="4498">
          <cell r="A4498" t="str">
            <v>5101</v>
          </cell>
        </row>
        <row r="4499">
          <cell r="A4499" t="str">
            <v>5101</v>
          </cell>
        </row>
        <row r="4500">
          <cell r="A4500" t="str">
            <v>5101</v>
          </cell>
        </row>
        <row r="4501">
          <cell r="A4501" t="str">
            <v>5101</v>
          </cell>
        </row>
        <row r="4502">
          <cell r="A4502" t="str">
            <v>5116</v>
          </cell>
        </row>
        <row r="4503">
          <cell r="A4503" t="str">
            <v>5116</v>
          </cell>
        </row>
        <row r="4504">
          <cell r="A4504" t="str">
            <v>5116</v>
          </cell>
        </row>
        <row r="4505">
          <cell r="A4505" t="str">
            <v>5116</v>
          </cell>
        </row>
        <row r="4506">
          <cell r="A4506" t="str">
            <v>5121</v>
          </cell>
        </row>
        <row r="4507">
          <cell r="A4507" t="str">
            <v>5123</v>
          </cell>
        </row>
        <row r="4508">
          <cell r="A4508" t="str">
            <v>5126</v>
          </cell>
        </row>
        <row r="4509">
          <cell r="A4509" t="str">
            <v>5129</v>
          </cell>
        </row>
        <row r="4510">
          <cell r="A4510" t="str">
            <v>5139</v>
          </cell>
        </row>
        <row r="4511">
          <cell r="A4511" t="str">
            <v>5121</v>
          </cell>
        </row>
        <row r="4512">
          <cell r="A4512" t="str">
            <v>5123</v>
          </cell>
        </row>
        <row r="4513">
          <cell r="A4513" t="str">
            <v>5126</v>
          </cell>
        </row>
        <row r="4514">
          <cell r="A4514" t="str">
            <v>5129</v>
          </cell>
        </row>
        <row r="4515">
          <cell r="A4515" t="str">
            <v>5139</v>
          </cell>
        </row>
        <row r="4516">
          <cell r="A4516" t="str">
            <v>5121</v>
          </cell>
        </row>
        <row r="4517">
          <cell r="A4517" t="str">
            <v>5123</v>
          </cell>
        </row>
        <row r="4518">
          <cell r="A4518" t="str">
            <v>5126</v>
          </cell>
        </row>
        <row r="4519">
          <cell r="A4519" t="str">
            <v>5129</v>
          </cell>
        </row>
        <row r="4520">
          <cell r="A4520" t="str">
            <v>5133</v>
          </cell>
        </row>
        <row r="4521">
          <cell r="A4521" t="str">
            <v>5129</v>
          </cell>
        </row>
        <row r="4522">
          <cell r="A4522" t="str">
            <v>5133</v>
          </cell>
        </row>
        <row r="4523">
          <cell r="A4523" t="str">
            <v>5121</v>
          </cell>
        </row>
        <row r="4524">
          <cell r="A4524" t="str">
            <v>5123</v>
          </cell>
        </row>
        <row r="4525">
          <cell r="A4525" t="str">
            <v>5126</v>
          </cell>
        </row>
        <row r="4526">
          <cell r="A4526" t="str">
            <v>5129</v>
          </cell>
        </row>
        <row r="4527">
          <cell r="A4527" t="str">
            <v>5139</v>
          </cell>
        </row>
        <row r="4528">
          <cell r="A4528" t="str">
            <v>5139</v>
          </cell>
        </row>
        <row r="4529">
          <cell r="A4529" t="str">
            <v>5121</v>
          </cell>
        </row>
        <row r="4530">
          <cell r="A4530" t="str">
            <v>5123</v>
          </cell>
        </row>
        <row r="4531">
          <cell r="A4531" t="str">
            <v>5126</v>
          </cell>
        </row>
        <row r="4532">
          <cell r="A4532" t="str">
            <v>5129</v>
          </cell>
        </row>
        <row r="4533">
          <cell r="A4533" t="str">
            <v>5133</v>
          </cell>
        </row>
        <row r="4534">
          <cell r="A4534" t="str">
            <v>5139</v>
          </cell>
        </row>
        <row r="4535">
          <cell r="A4535" t="str">
            <v>5121</v>
          </cell>
        </row>
        <row r="4536">
          <cell r="A4536" t="str">
            <v>5123</v>
          </cell>
        </row>
        <row r="4537">
          <cell r="A4537" t="str">
            <v>5129</v>
          </cell>
        </row>
        <row r="4538">
          <cell r="A4538" t="str">
            <v>5133</v>
          </cell>
        </row>
        <row r="4539">
          <cell r="A4539" t="str">
            <v>5121</v>
          </cell>
        </row>
        <row r="4540">
          <cell r="A4540" t="str">
            <v>5123</v>
          </cell>
        </row>
        <row r="4541">
          <cell r="A4541" t="str">
            <v>5126</v>
          </cell>
        </row>
        <row r="4542">
          <cell r="A4542" t="str">
            <v>5129</v>
          </cell>
        </row>
        <row r="4543">
          <cell r="A4543" t="str">
            <v>5139</v>
          </cell>
        </row>
        <row r="4544">
          <cell r="A4544" t="str">
            <v>5121</v>
          </cell>
        </row>
        <row r="4545">
          <cell r="A4545" t="str">
            <v>5123</v>
          </cell>
        </row>
        <row r="4546">
          <cell r="A4546" t="str">
            <v>5126</v>
          </cell>
        </row>
        <row r="4547">
          <cell r="A4547" t="str">
            <v>5129</v>
          </cell>
        </row>
        <row r="4548">
          <cell r="A4548" t="str">
            <v>5121</v>
          </cell>
        </row>
        <row r="4549">
          <cell r="A4549" t="str">
            <v>5123</v>
          </cell>
        </row>
        <row r="4550">
          <cell r="A4550" t="str">
            <v>5126</v>
          </cell>
        </row>
        <row r="4551">
          <cell r="A4551" t="str">
            <v>5129</v>
          </cell>
        </row>
        <row r="4552">
          <cell r="A4552" t="str">
            <v>5133</v>
          </cell>
        </row>
        <row r="4553">
          <cell r="A4553" t="str">
            <v>5121</v>
          </cell>
        </row>
        <row r="4554">
          <cell r="A4554" t="str">
            <v>5123</v>
          </cell>
        </row>
        <row r="4555">
          <cell r="A4555" t="str">
            <v>5126</v>
          </cell>
        </row>
        <row r="4556">
          <cell r="A4556" t="str">
            <v>5129</v>
          </cell>
        </row>
        <row r="4557">
          <cell r="A4557" t="str">
            <v>5133</v>
          </cell>
        </row>
        <row r="4558">
          <cell r="A4558" t="str">
            <v>5121</v>
          </cell>
        </row>
        <row r="4559">
          <cell r="A4559" t="str">
            <v>5123</v>
          </cell>
        </row>
        <row r="4560">
          <cell r="A4560" t="str">
            <v>5126</v>
          </cell>
        </row>
        <row r="4561">
          <cell r="A4561" t="str">
            <v>5129</v>
          </cell>
        </row>
        <row r="4562">
          <cell r="A4562" t="str">
            <v>5139</v>
          </cell>
        </row>
        <row r="4563">
          <cell r="A4563" t="str">
            <v>5121</v>
          </cell>
        </row>
        <row r="4564">
          <cell r="A4564" t="str">
            <v>5123</v>
          </cell>
        </row>
        <row r="4565">
          <cell r="A4565" t="str">
            <v>5126</v>
          </cell>
        </row>
        <row r="4566">
          <cell r="A4566" t="str">
            <v>5129</v>
          </cell>
        </row>
        <row r="4567">
          <cell r="A4567" t="str">
            <v>5133</v>
          </cell>
        </row>
        <row r="4568">
          <cell r="A4568" t="str">
            <v>5139</v>
          </cell>
        </row>
        <row r="4569">
          <cell r="A4569" t="str">
            <v>5121</v>
          </cell>
        </row>
        <row r="4570">
          <cell r="A4570" t="str">
            <v>5123</v>
          </cell>
        </row>
        <row r="4571">
          <cell r="A4571" t="str">
            <v>5126</v>
          </cell>
        </row>
        <row r="4572">
          <cell r="A4572" t="str">
            <v>5129</v>
          </cell>
        </row>
        <row r="4573">
          <cell r="A4573" t="str">
            <v>5133</v>
          </cell>
        </row>
        <row r="4574">
          <cell r="A4574" t="str">
            <v>5129</v>
          </cell>
        </row>
        <row r="4575">
          <cell r="A4575" t="str">
            <v>5133</v>
          </cell>
        </row>
        <row r="4576">
          <cell r="A4576" t="str">
            <v>5121</v>
          </cell>
        </row>
        <row r="4577">
          <cell r="A4577" t="str">
            <v>5123</v>
          </cell>
        </row>
        <row r="4578">
          <cell r="A4578" t="str">
            <v>5126</v>
          </cell>
        </row>
        <row r="4579">
          <cell r="A4579" t="str">
            <v>5129</v>
          </cell>
        </row>
        <row r="4580">
          <cell r="A4580" t="str">
            <v>5139</v>
          </cell>
        </row>
        <row r="4581">
          <cell r="A4581" t="str">
            <v>5126</v>
          </cell>
        </row>
        <row r="4582">
          <cell r="A4582" t="str">
            <v>5129</v>
          </cell>
        </row>
        <row r="4583">
          <cell r="A4583" t="str">
            <v>5133</v>
          </cell>
        </row>
        <row r="4584">
          <cell r="A4584" t="str">
            <v>5121</v>
          </cell>
        </row>
        <row r="4585">
          <cell r="A4585" t="str">
            <v>5123</v>
          </cell>
        </row>
        <row r="4586">
          <cell r="A4586" t="str">
            <v>5126</v>
          </cell>
        </row>
        <row r="4587">
          <cell r="A4587" t="str">
            <v>5129</v>
          </cell>
        </row>
        <row r="4588">
          <cell r="A4588" t="str">
            <v>5121</v>
          </cell>
        </row>
        <row r="4589">
          <cell r="A4589" t="str">
            <v>5123</v>
          </cell>
        </row>
        <row r="4590">
          <cell r="A4590" t="str">
            <v>5126</v>
          </cell>
        </row>
        <row r="4591">
          <cell r="A4591" t="str">
            <v>5129</v>
          </cell>
        </row>
        <row r="4592">
          <cell r="A4592" t="str">
            <v>5121</v>
          </cell>
        </row>
        <row r="4593">
          <cell r="A4593" t="str">
            <v>5123</v>
          </cell>
        </row>
        <row r="4594">
          <cell r="A4594" t="str">
            <v>5126</v>
          </cell>
        </row>
        <row r="4595">
          <cell r="A4595" t="str">
            <v>5129</v>
          </cell>
        </row>
        <row r="4596">
          <cell r="A4596" t="str">
            <v>5121</v>
          </cell>
        </row>
        <row r="4597">
          <cell r="A4597" t="str">
            <v>5123</v>
          </cell>
        </row>
        <row r="4598">
          <cell r="A4598" t="str">
            <v>5126</v>
          </cell>
        </row>
        <row r="4599">
          <cell r="A4599" t="str">
            <v>5129</v>
          </cell>
        </row>
        <row r="4600">
          <cell r="A4600" t="str">
            <v>5121</v>
          </cell>
        </row>
        <row r="4601">
          <cell r="A4601" t="str">
            <v>5123</v>
          </cell>
        </row>
        <row r="4602">
          <cell r="A4602" t="str">
            <v>5126</v>
          </cell>
        </row>
        <row r="4603">
          <cell r="A4603" t="str">
            <v>5129</v>
          </cell>
        </row>
        <row r="4604">
          <cell r="A4604" t="str">
            <v>5139</v>
          </cell>
        </row>
        <row r="4605">
          <cell r="A4605" t="str">
            <v>5133</v>
          </cell>
        </row>
        <row r="4606">
          <cell r="A4606" t="str">
            <v>5121</v>
          </cell>
        </row>
        <row r="4607">
          <cell r="A4607" t="str">
            <v>5123</v>
          </cell>
        </row>
        <row r="4608">
          <cell r="A4608" t="str">
            <v>5126</v>
          </cell>
        </row>
        <row r="4609">
          <cell r="A4609" t="str">
            <v>5129</v>
          </cell>
        </row>
        <row r="4610">
          <cell r="A4610" t="str">
            <v>5121</v>
          </cell>
        </row>
        <row r="4611">
          <cell r="A4611" t="str">
            <v>5123</v>
          </cell>
        </row>
        <row r="4612">
          <cell r="A4612" t="str">
            <v>5126</v>
          </cell>
        </row>
        <row r="4613">
          <cell r="A4613" t="str">
            <v>5129</v>
          </cell>
        </row>
        <row r="4614">
          <cell r="A4614" t="str">
            <v>5139</v>
          </cell>
        </row>
        <row r="4615">
          <cell r="A4615" t="str">
            <v>5121</v>
          </cell>
        </row>
        <row r="4616">
          <cell r="A4616" t="str">
            <v>5123</v>
          </cell>
        </row>
        <row r="4617">
          <cell r="A4617" t="str">
            <v>5126</v>
          </cell>
        </row>
        <row r="4618">
          <cell r="A4618" t="str">
            <v>5129</v>
          </cell>
        </row>
        <row r="4619">
          <cell r="A4619" t="str">
            <v>5141</v>
          </cell>
        </row>
        <row r="4620">
          <cell r="A4620" t="str">
            <v>5156</v>
          </cell>
        </row>
        <row r="4621">
          <cell r="A4621" t="str">
            <v>5161</v>
          </cell>
        </row>
        <row r="4622">
          <cell r="A4622" t="str">
            <v>5161</v>
          </cell>
        </row>
        <row r="4623">
          <cell r="A4623" t="str">
            <v>5161</v>
          </cell>
        </row>
        <row r="4624">
          <cell r="A4624" t="str">
            <v>5161</v>
          </cell>
        </row>
        <row r="4625">
          <cell r="A4625" t="str">
            <v>5166</v>
          </cell>
        </row>
        <row r="4626">
          <cell r="A4626" t="str">
            <v>5166</v>
          </cell>
        </row>
        <row r="4627">
          <cell r="A4627" t="str">
            <v>5166</v>
          </cell>
        </row>
        <row r="4628">
          <cell r="A4628" t="str">
            <v>5166</v>
          </cell>
        </row>
        <row r="4629">
          <cell r="A4629" t="str">
            <v>5166</v>
          </cell>
        </row>
        <row r="4630">
          <cell r="A4630" t="str">
            <v>5166</v>
          </cell>
        </row>
        <row r="4631">
          <cell r="A4631" t="str">
            <v>5166</v>
          </cell>
        </row>
        <row r="4632">
          <cell r="A4632" t="str">
            <v>5166</v>
          </cell>
        </row>
        <row r="4633">
          <cell r="A4633" t="str">
            <v>5166</v>
          </cell>
        </row>
        <row r="4634">
          <cell r="A4634" t="str">
            <v>5166</v>
          </cell>
        </row>
        <row r="4635">
          <cell r="A4635" t="str">
            <v>5166</v>
          </cell>
        </row>
        <row r="4636">
          <cell r="A4636" t="str">
            <v>5166</v>
          </cell>
        </row>
        <row r="4637">
          <cell r="A4637" t="str">
            <v>5166</v>
          </cell>
        </row>
        <row r="4638">
          <cell r="A4638" t="str">
            <v>5166</v>
          </cell>
        </row>
        <row r="4639">
          <cell r="A4639" t="str">
            <v>5166</v>
          </cell>
        </row>
        <row r="4640">
          <cell r="A4640" t="str">
            <v>5166</v>
          </cell>
        </row>
        <row r="4641">
          <cell r="A4641" t="str">
            <v>5166</v>
          </cell>
        </row>
        <row r="4642">
          <cell r="A4642" t="str">
            <v>5166</v>
          </cell>
        </row>
        <row r="4643">
          <cell r="A4643" t="str">
            <v>5166</v>
          </cell>
        </row>
        <row r="4644">
          <cell r="A4644" t="str">
            <v>5166</v>
          </cell>
        </row>
        <row r="4645">
          <cell r="A4645" t="str">
            <v>5166</v>
          </cell>
        </row>
        <row r="4646">
          <cell r="A4646" t="str">
            <v>5166</v>
          </cell>
        </row>
        <row r="4647">
          <cell r="A4647" t="str">
            <v>5166</v>
          </cell>
        </row>
        <row r="4648">
          <cell r="A4648" t="str">
            <v>5166</v>
          </cell>
        </row>
        <row r="4649">
          <cell r="A4649" t="str">
            <v>5132</v>
          </cell>
        </row>
        <row r="4650">
          <cell r="A4650" t="str">
            <v>5132</v>
          </cell>
        </row>
        <row r="4651">
          <cell r="A4651" t="str">
            <v>5132</v>
          </cell>
        </row>
        <row r="4652">
          <cell r="A4652" t="str">
            <v>5132</v>
          </cell>
        </row>
        <row r="4653">
          <cell r="A4653" t="str">
            <v>5191</v>
          </cell>
        </row>
        <row r="4654">
          <cell r="A4654" t="str">
            <v>5132</v>
          </cell>
        </row>
        <row r="4655">
          <cell r="A4655" t="str">
            <v>5132</v>
          </cell>
        </row>
        <row r="4656">
          <cell r="A4656" t="str">
            <v>5176</v>
          </cell>
        </row>
        <row r="4657">
          <cell r="A4657" t="str">
            <v>5132</v>
          </cell>
        </row>
        <row r="4658">
          <cell r="A4658" t="str">
            <v>5132</v>
          </cell>
        </row>
        <row r="4659">
          <cell r="A4659" t="str">
            <v>5176</v>
          </cell>
        </row>
        <row r="4660">
          <cell r="A4660" t="str">
            <v>5132</v>
          </cell>
        </row>
        <row r="4661">
          <cell r="A4661" t="str">
            <v>5132</v>
          </cell>
        </row>
        <row r="4662">
          <cell r="A4662" t="str">
            <v>5176</v>
          </cell>
        </row>
        <row r="4663">
          <cell r="A4663" t="str">
            <v>5132</v>
          </cell>
        </row>
        <row r="4664">
          <cell r="A4664" t="str">
            <v>5132</v>
          </cell>
        </row>
        <row r="4665">
          <cell r="A4665" t="str">
            <v>5176</v>
          </cell>
        </row>
        <row r="4666">
          <cell r="A4666" t="str">
            <v>5132</v>
          </cell>
        </row>
        <row r="4667">
          <cell r="A4667" t="str">
            <v>5181</v>
          </cell>
        </row>
        <row r="4668">
          <cell r="A4668" t="str">
            <v>5132</v>
          </cell>
        </row>
        <row r="4669">
          <cell r="A4669" t="str">
            <v>5132</v>
          </cell>
        </row>
        <row r="4670">
          <cell r="A4670" t="str">
            <v>5132</v>
          </cell>
        </row>
        <row r="4671">
          <cell r="A4671" t="str">
            <v>5132</v>
          </cell>
        </row>
        <row r="4672">
          <cell r="A4672" t="str">
            <v>5132</v>
          </cell>
        </row>
        <row r="4673">
          <cell r="A4673" t="str">
            <v>5176</v>
          </cell>
        </row>
        <row r="4674">
          <cell r="A4674" t="str">
            <v>5132</v>
          </cell>
        </row>
        <row r="4675">
          <cell r="A4675" t="str">
            <v>5132</v>
          </cell>
        </row>
        <row r="4676">
          <cell r="A4676" t="str">
            <v>5132</v>
          </cell>
        </row>
        <row r="4677">
          <cell r="A4677" t="str">
            <v>5176</v>
          </cell>
        </row>
        <row r="4678">
          <cell r="A4678" t="str">
            <v>5201</v>
          </cell>
        </row>
        <row r="4679">
          <cell r="A4679" t="str">
            <v>5201</v>
          </cell>
        </row>
        <row r="4680">
          <cell r="A4680" t="str">
            <v>5201</v>
          </cell>
        </row>
        <row r="4681">
          <cell r="A4681" t="str">
            <v>5201</v>
          </cell>
        </row>
        <row r="4682">
          <cell r="A4682" t="str">
            <v>5201</v>
          </cell>
        </row>
        <row r="4683">
          <cell r="A4683" t="str">
            <v>5201</v>
          </cell>
        </row>
        <row r="4684">
          <cell r="A4684" t="str">
            <v>5201</v>
          </cell>
        </row>
        <row r="4685">
          <cell r="A4685" t="str">
            <v>5201</v>
          </cell>
        </row>
        <row r="4686">
          <cell r="A4686" t="str">
            <v>5201</v>
          </cell>
        </row>
        <row r="4687">
          <cell r="A4687" t="str">
            <v>5201</v>
          </cell>
        </row>
        <row r="4688">
          <cell r="A4688" t="str">
            <v>5201</v>
          </cell>
        </row>
        <row r="4689">
          <cell r="A4689" t="str">
            <v>5201</v>
          </cell>
        </row>
        <row r="4690">
          <cell r="A4690" t="str">
            <v>5201</v>
          </cell>
        </row>
        <row r="4691">
          <cell r="A4691" t="str">
            <v>5201</v>
          </cell>
        </row>
        <row r="4692">
          <cell r="A4692" t="str">
            <v>5211</v>
          </cell>
        </row>
        <row r="4693">
          <cell r="A4693" t="str">
            <v>5211</v>
          </cell>
        </row>
        <row r="4694">
          <cell r="A4694" t="str">
            <v>5211</v>
          </cell>
        </row>
        <row r="4695">
          <cell r="A4695" t="str">
            <v>5301</v>
          </cell>
        </row>
        <row r="4696">
          <cell r="A4696" t="str">
            <v>5301</v>
          </cell>
        </row>
        <row r="4697">
          <cell r="A4697" t="str">
            <v>5301</v>
          </cell>
        </row>
        <row r="4698">
          <cell r="A4698" t="str">
            <v>5301</v>
          </cell>
        </row>
        <row r="4699">
          <cell r="A4699" t="str">
            <v>5301</v>
          </cell>
        </row>
        <row r="4700">
          <cell r="A4700" t="str">
            <v>5301</v>
          </cell>
        </row>
        <row r="4701">
          <cell r="A4701" t="str">
            <v>5301</v>
          </cell>
        </row>
        <row r="4702">
          <cell r="A4702" t="str">
            <v>5301</v>
          </cell>
        </row>
        <row r="4703">
          <cell r="A4703" t="str">
            <v>5301</v>
          </cell>
        </row>
        <row r="4704">
          <cell r="A4704" t="str">
            <v>5301</v>
          </cell>
        </row>
        <row r="4705">
          <cell r="A4705" t="str">
            <v>5301</v>
          </cell>
        </row>
        <row r="4706">
          <cell r="A4706" t="str">
            <v>5301</v>
          </cell>
        </row>
        <row r="4707">
          <cell r="A4707" t="str">
            <v>5301</v>
          </cell>
        </row>
        <row r="4708">
          <cell r="A4708" t="str">
            <v>5301</v>
          </cell>
        </row>
        <row r="4709">
          <cell r="A4709" t="str">
            <v>5301</v>
          </cell>
        </row>
        <row r="4710">
          <cell r="A4710" t="str">
            <v>5301</v>
          </cell>
        </row>
        <row r="4711">
          <cell r="A4711" t="str">
            <v>5311</v>
          </cell>
        </row>
        <row r="4712">
          <cell r="A4712" t="str">
            <v>5311</v>
          </cell>
        </row>
        <row r="4713">
          <cell r="A4713" t="str">
            <v>5311</v>
          </cell>
        </row>
        <row r="4714">
          <cell r="A4714" t="str">
            <v>5311</v>
          </cell>
        </row>
        <row r="4715">
          <cell r="A4715" t="str">
            <v>5311</v>
          </cell>
        </row>
        <row r="4716">
          <cell r="A4716" t="str">
            <v>5311</v>
          </cell>
        </row>
        <row r="4717">
          <cell r="A4717" t="str">
            <v>5311</v>
          </cell>
        </row>
        <row r="4718">
          <cell r="A4718" t="str">
            <v>5311</v>
          </cell>
        </row>
        <row r="4719">
          <cell r="A4719" t="str">
            <v>5311</v>
          </cell>
        </row>
        <row r="4720">
          <cell r="A4720" t="str">
            <v>5311</v>
          </cell>
        </row>
        <row r="4721">
          <cell r="A4721" t="str">
            <v>5311</v>
          </cell>
        </row>
        <row r="4722">
          <cell r="A4722" t="str">
            <v>5311</v>
          </cell>
        </row>
        <row r="4723">
          <cell r="A4723" t="str">
            <v>5311</v>
          </cell>
        </row>
        <row r="4724">
          <cell r="A4724" t="str">
            <v>5311</v>
          </cell>
        </row>
        <row r="4725">
          <cell r="A4725" t="str">
            <v>5311</v>
          </cell>
        </row>
        <row r="4726">
          <cell r="A4726" t="str">
            <v>5311</v>
          </cell>
        </row>
        <row r="4727">
          <cell r="A4727" t="str">
            <v>5311</v>
          </cell>
        </row>
        <row r="4728">
          <cell r="A4728" t="str">
            <v>5321</v>
          </cell>
        </row>
        <row r="4729">
          <cell r="A4729" t="str">
            <v>5321</v>
          </cell>
        </row>
        <row r="4730">
          <cell r="A4730" t="str">
            <v>5321</v>
          </cell>
        </row>
        <row r="4731">
          <cell r="A4731" t="str">
            <v>5321</v>
          </cell>
        </row>
        <row r="4732">
          <cell r="A4732" t="str">
            <v>5321</v>
          </cell>
        </row>
        <row r="4733">
          <cell r="A4733" t="str">
            <v>5321</v>
          </cell>
        </row>
        <row r="4734">
          <cell r="A4734" t="str">
            <v>5321</v>
          </cell>
        </row>
        <row r="4735">
          <cell r="A4735" t="str">
            <v>5321</v>
          </cell>
        </row>
        <row r="4736">
          <cell r="A4736" t="str">
            <v>5321</v>
          </cell>
        </row>
        <row r="4737">
          <cell r="A4737" t="str">
            <v>5321</v>
          </cell>
        </row>
        <row r="4738">
          <cell r="A4738" t="str">
            <v>5321</v>
          </cell>
        </row>
        <row r="4739">
          <cell r="A4739" t="str">
            <v>5321</v>
          </cell>
        </row>
        <row r="4740">
          <cell r="A4740" t="str">
            <v>5321</v>
          </cell>
        </row>
        <row r="4741">
          <cell r="A4741" t="str">
            <v>5321</v>
          </cell>
        </row>
        <row r="4742">
          <cell r="A4742" t="str">
            <v>5321</v>
          </cell>
        </row>
        <row r="4743">
          <cell r="A4743" t="str">
            <v>5321</v>
          </cell>
        </row>
        <row r="4744">
          <cell r="A4744" t="str">
            <v>5321</v>
          </cell>
        </row>
        <row r="4745">
          <cell r="A4745" t="str">
            <v>5321</v>
          </cell>
        </row>
        <row r="4746">
          <cell r="A4746" t="str">
            <v>5321</v>
          </cell>
        </row>
        <row r="4747">
          <cell r="A4747" t="str">
            <v>5321</v>
          </cell>
        </row>
        <row r="4748">
          <cell r="A4748" t="str">
            <v>5331</v>
          </cell>
        </row>
        <row r="4749">
          <cell r="A4749" t="str">
            <v>5331</v>
          </cell>
        </row>
        <row r="4750">
          <cell r="A4750" t="str">
            <v>5331</v>
          </cell>
        </row>
        <row r="4751">
          <cell r="A4751" t="str">
            <v>5331</v>
          </cell>
        </row>
        <row r="4752">
          <cell r="A4752" t="str">
            <v>5331</v>
          </cell>
        </row>
        <row r="4753">
          <cell r="A4753" t="str">
            <v>5331</v>
          </cell>
        </row>
        <row r="4754">
          <cell r="A4754" t="str">
            <v>5331</v>
          </cell>
        </row>
        <row r="4755">
          <cell r="A4755" t="str">
            <v>5331</v>
          </cell>
        </row>
        <row r="4756">
          <cell r="A4756" t="str">
            <v>5331</v>
          </cell>
        </row>
        <row r="4757">
          <cell r="A4757" t="str">
            <v>5331</v>
          </cell>
        </row>
        <row r="4758">
          <cell r="A4758" t="str">
            <v>5331</v>
          </cell>
        </row>
        <row r="4759">
          <cell r="A4759" t="str">
            <v>5331</v>
          </cell>
        </row>
        <row r="4760">
          <cell r="A4760" t="str">
            <v>5331</v>
          </cell>
        </row>
        <row r="4761">
          <cell r="A4761" t="str">
            <v>5331</v>
          </cell>
        </row>
        <row r="4762">
          <cell r="A4762" t="str">
            <v>5331</v>
          </cell>
        </row>
        <row r="4763">
          <cell r="A4763" t="str">
            <v>5331</v>
          </cell>
        </row>
        <row r="4764">
          <cell r="A4764" t="str">
            <v>5331</v>
          </cell>
        </row>
        <row r="4765">
          <cell r="A4765" t="str">
            <v>5331</v>
          </cell>
        </row>
        <row r="4766">
          <cell r="A4766" t="str">
            <v>5331</v>
          </cell>
        </row>
        <row r="4767">
          <cell r="A4767" t="str">
            <v>5331</v>
          </cell>
        </row>
        <row r="4768">
          <cell r="A4768" t="str">
            <v>5331</v>
          </cell>
        </row>
        <row r="4769">
          <cell r="A4769" t="str">
            <v>5331</v>
          </cell>
        </row>
        <row r="4770">
          <cell r="A4770" t="str">
            <v>5331</v>
          </cell>
        </row>
        <row r="4771">
          <cell r="A4771" t="str">
            <v>5331</v>
          </cell>
        </row>
        <row r="4772">
          <cell r="A4772" t="str">
            <v>5331</v>
          </cell>
        </row>
        <row r="4773">
          <cell r="A4773" t="str">
            <v>5331</v>
          </cell>
        </row>
        <row r="4774">
          <cell r="A4774" t="str">
            <v>5331</v>
          </cell>
        </row>
        <row r="4775">
          <cell r="A4775" t="str">
            <v>5331</v>
          </cell>
        </row>
        <row r="4776">
          <cell r="A4776" t="str">
            <v>5331</v>
          </cell>
        </row>
        <row r="4777">
          <cell r="A4777" t="str">
            <v>5341</v>
          </cell>
        </row>
        <row r="4778">
          <cell r="A4778" t="str">
            <v>5341</v>
          </cell>
        </row>
        <row r="4779">
          <cell r="A4779" t="str">
            <v>5341</v>
          </cell>
        </row>
        <row r="4780">
          <cell r="A4780" t="str">
            <v>5341</v>
          </cell>
        </row>
        <row r="4781">
          <cell r="A4781" t="str">
            <v>5341</v>
          </cell>
        </row>
        <row r="4782">
          <cell r="A4782" t="str">
            <v>5341</v>
          </cell>
        </row>
        <row r="4783">
          <cell r="A4783" t="str">
            <v>5341</v>
          </cell>
        </row>
        <row r="4784">
          <cell r="A4784" t="str">
            <v>5391</v>
          </cell>
        </row>
        <row r="4785">
          <cell r="A4785" t="str">
            <v>5391</v>
          </cell>
        </row>
        <row r="4786">
          <cell r="A4786" t="str">
            <v>5391</v>
          </cell>
        </row>
        <row r="4787">
          <cell r="A4787" t="str">
            <v>5391</v>
          </cell>
        </row>
        <row r="4788">
          <cell r="A4788" t="str">
            <v>5391</v>
          </cell>
        </row>
        <row r="4789">
          <cell r="A4789" t="str">
            <v>5391</v>
          </cell>
        </row>
        <row r="4790">
          <cell r="A4790" t="str">
            <v>5391</v>
          </cell>
        </row>
        <row r="4791">
          <cell r="A4791" t="str">
            <v>5391</v>
          </cell>
        </row>
        <row r="4792">
          <cell r="A4792" t="str">
            <v>5391</v>
          </cell>
        </row>
        <row r="4793">
          <cell r="A4793" t="str">
            <v>5391</v>
          </cell>
        </row>
        <row r="4794">
          <cell r="A4794" t="str">
            <v>5401</v>
          </cell>
        </row>
        <row r="4795">
          <cell r="A4795" t="str">
            <v>5401</v>
          </cell>
        </row>
        <row r="4796">
          <cell r="A4796" t="str">
            <v>5401</v>
          </cell>
        </row>
        <row r="4797">
          <cell r="A4797" t="str">
            <v>5401</v>
          </cell>
        </row>
        <row r="4798">
          <cell r="A4798" t="str">
            <v>5406</v>
          </cell>
        </row>
        <row r="4799">
          <cell r="A4799" t="str">
            <v>5406</v>
          </cell>
        </row>
        <row r="4800">
          <cell r="A4800" t="str">
            <v>5406</v>
          </cell>
        </row>
        <row r="4801">
          <cell r="A4801" t="str">
            <v>5416</v>
          </cell>
        </row>
        <row r="4802">
          <cell r="A4802" t="str">
            <v>5421</v>
          </cell>
        </row>
        <row r="4803">
          <cell r="A4803" t="str">
            <v>5421</v>
          </cell>
        </row>
        <row r="4804">
          <cell r="A4804" t="str">
            <v>5421</v>
          </cell>
        </row>
        <row r="4805">
          <cell r="A4805" t="str">
            <v>5421</v>
          </cell>
        </row>
        <row r="4806">
          <cell r="A4806" t="str">
            <v>5421</v>
          </cell>
        </row>
        <row r="4807">
          <cell r="A4807" t="str">
            <v>5421</v>
          </cell>
        </row>
        <row r="4808">
          <cell r="A4808" t="str">
            <v>5426</v>
          </cell>
        </row>
        <row r="4809">
          <cell r="A4809" t="str">
            <v>5426</v>
          </cell>
        </row>
        <row r="4810">
          <cell r="A4810" t="str">
            <v>5431</v>
          </cell>
        </row>
        <row r="4811">
          <cell r="A4811" t="str">
            <v>5431</v>
          </cell>
        </row>
        <row r="4812">
          <cell r="A4812" t="str">
            <v>5436</v>
          </cell>
        </row>
        <row r="4813">
          <cell r="A4813" t="str">
            <v>5441</v>
          </cell>
        </row>
        <row r="4814">
          <cell r="A4814" t="str">
            <v>5441</v>
          </cell>
        </row>
        <row r="4815">
          <cell r="A4815" t="str">
            <v>5441</v>
          </cell>
        </row>
        <row r="4816">
          <cell r="A4816" t="str">
            <v>5438</v>
          </cell>
        </row>
        <row r="4817">
          <cell r="A4817" t="str">
            <v>5438</v>
          </cell>
        </row>
        <row r="4818">
          <cell r="A4818" t="str">
            <v>5438</v>
          </cell>
        </row>
        <row r="4819">
          <cell r="A4819" t="str">
            <v>5438</v>
          </cell>
        </row>
        <row r="4820">
          <cell r="A4820" t="str">
            <v>5438</v>
          </cell>
        </row>
        <row r="4821">
          <cell r="A4821" t="str">
            <v>5451</v>
          </cell>
        </row>
        <row r="4822">
          <cell r="A4822" t="str">
            <v>5452</v>
          </cell>
        </row>
        <row r="4823">
          <cell r="A4823" t="str">
            <v>5452</v>
          </cell>
        </row>
        <row r="4824">
          <cell r="A4824" t="str">
            <v>5452</v>
          </cell>
        </row>
        <row r="4825">
          <cell r="A4825" t="str">
            <v>5462</v>
          </cell>
        </row>
        <row r="4826">
          <cell r="A4826" t="str">
            <v>5462</v>
          </cell>
        </row>
        <row r="4827">
          <cell r="A4827" t="str">
            <v>5461</v>
          </cell>
        </row>
        <row r="4828">
          <cell r="A4828" t="str">
            <v>5461</v>
          </cell>
        </row>
        <row r="4829">
          <cell r="A4829" t="str">
            <v>5461</v>
          </cell>
        </row>
        <row r="4830">
          <cell r="A4830" t="str">
            <v>5466</v>
          </cell>
        </row>
        <row r="4831">
          <cell r="A4831" t="str">
            <v>5466</v>
          </cell>
        </row>
        <row r="4832">
          <cell r="A4832" t="str">
            <v>5466</v>
          </cell>
        </row>
        <row r="4833">
          <cell r="A4833" t="str">
            <v>5471</v>
          </cell>
        </row>
        <row r="4834">
          <cell r="A4834" t="str">
            <v>5476</v>
          </cell>
        </row>
        <row r="4835">
          <cell r="A4835" t="str">
            <v>5483</v>
          </cell>
        </row>
        <row r="4836">
          <cell r="A4836" t="str">
            <v>5483</v>
          </cell>
        </row>
        <row r="4837">
          <cell r="A4837" t="str">
            <v>5486</v>
          </cell>
        </row>
        <row r="4838">
          <cell r="A4838" t="str">
            <v>5483</v>
          </cell>
        </row>
        <row r="4839">
          <cell r="A4839" t="str">
            <v>5483</v>
          </cell>
        </row>
        <row r="4840">
          <cell r="A4840" t="str">
            <v>5496</v>
          </cell>
        </row>
        <row r="4841">
          <cell r="A4841" t="str">
            <v>5496</v>
          </cell>
        </row>
        <row r="4842">
          <cell r="A4842" t="str">
            <v>5496</v>
          </cell>
        </row>
        <row r="4843">
          <cell r="A4843" t="str">
            <v>5496</v>
          </cell>
        </row>
        <row r="4844">
          <cell r="A4844" t="str">
            <v>5496</v>
          </cell>
        </row>
        <row r="4845">
          <cell r="A4845" t="str">
            <v>5496</v>
          </cell>
        </row>
        <row r="4846">
          <cell r="A4846" t="str">
            <v>5496</v>
          </cell>
        </row>
        <row r="4847">
          <cell r="A4847" t="str">
            <v>5496</v>
          </cell>
        </row>
        <row r="4848">
          <cell r="A4848" t="str">
            <v>5496</v>
          </cell>
        </row>
        <row r="4849">
          <cell r="A4849" t="str">
            <v>5496</v>
          </cell>
        </row>
        <row r="4850">
          <cell r="A4850" t="str">
            <v>5496</v>
          </cell>
        </row>
        <row r="4851">
          <cell r="A4851" t="str">
            <v>5496</v>
          </cell>
        </row>
        <row r="4852">
          <cell r="A4852" t="str">
            <v>5496</v>
          </cell>
        </row>
        <row r="4853">
          <cell r="A4853" t="str">
            <v>5496</v>
          </cell>
        </row>
        <row r="4854">
          <cell r="A4854" t="str">
            <v>5496</v>
          </cell>
        </row>
        <row r="4855">
          <cell r="A4855" t="str">
            <v>5496</v>
          </cell>
        </row>
        <row r="4856">
          <cell r="A4856" t="str">
            <v>5496</v>
          </cell>
        </row>
        <row r="4857">
          <cell r="A4857" t="str">
            <v>5496</v>
          </cell>
        </row>
        <row r="4858">
          <cell r="A4858" t="str">
            <v>5496</v>
          </cell>
        </row>
        <row r="4859">
          <cell r="A4859" t="str">
            <v>5496</v>
          </cell>
        </row>
        <row r="4860">
          <cell r="A4860" t="str">
            <v>5496</v>
          </cell>
        </row>
        <row r="4861">
          <cell r="A4861" t="str">
            <v>5496</v>
          </cell>
        </row>
        <row r="4862">
          <cell r="A4862" t="str">
            <v>5496</v>
          </cell>
        </row>
        <row r="4863">
          <cell r="A4863" t="str">
            <v>5496</v>
          </cell>
        </row>
        <row r="4864">
          <cell r="A4864" t="str">
            <v>5496</v>
          </cell>
        </row>
        <row r="4865">
          <cell r="A4865" t="str">
            <v>5496</v>
          </cell>
        </row>
        <row r="4866">
          <cell r="A4866" t="str">
            <v>5496</v>
          </cell>
        </row>
        <row r="4867">
          <cell r="A4867" t="str">
            <v>5496</v>
          </cell>
        </row>
        <row r="4868">
          <cell r="A4868" t="str">
            <v>5496</v>
          </cell>
        </row>
        <row r="4869">
          <cell r="A4869" t="str">
            <v>5511</v>
          </cell>
        </row>
        <row r="4870">
          <cell r="A4870" t="str">
            <v>5521</v>
          </cell>
        </row>
        <row r="4871">
          <cell r="A4871" t="str">
            <v>5521</v>
          </cell>
        </row>
        <row r="4872">
          <cell r="A4872" t="str">
            <v>5526</v>
          </cell>
        </row>
        <row r="4873">
          <cell r="A4873" t="str">
            <v>5536</v>
          </cell>
        </row>
        <row r="4874">
          <cell r="A4874" t="str">
            <v>5536</v>
          </cell>
        </row>
        <row r="4875">
          <cell r="A4875" t="str">
            <v>5536</v>
          </cell>
        </row>
        <row r="4876">
          <cell r="A4876" t="str">
            <v>5536</v>
          </cell>
        </row>
        <row r="4877">
          <cell r="A4877" t="str">
            <v>5546</v>
          </cell>
        </row>
        <row r="4878">
          <cell r="A4878" t="str">
            <v>5546</v>
          </cell>
        </row>
        <row r="4879">
          <cell r="A4879" t="str">
            <v>5546</v>
          </cell>
        </row>
        <row r="4880">
          <cell r="A4880" t="str">
            <v>5546</v>
          </cell>
        </row>
        <row r="4881">
          <cell r="A4881" t="str">
            <v>5551</v>
          </cell>
        </row>
        <row r="4882">
          <cell r="A4882" t="str">
            <v>5551</v>
          </cell>
        </row>
        <row r="4883">
          <cell r="A4883" t="str">
            <v>5551</v>
          </cell>
        </row>
        <row r="4884">
          <cell r="A4884" t="str">
            <v>5556</v>
          </cell>
        </row>
        <row r="4885">
          <cell r="A4885" t="str">
            <v>5556</v>
          </cell>
        </row>
        <row r="4886">
          <cell r="A4886" t="str">
            <v>5566</v>
          </cell>
        </row>
        <row r="4887">
          <cell r="A4887" t="str">
            <v>5576</v>
          </cell>
        </row>
        <row r="4888">
          <cell r="A4888" t="str">
            <v>5596</v>
          </cell>
        </row>
        <row r="4889">
          <cell r="A4889" t="str">
            <v>5596</v>
          </cell>
        </row>
        <row r="4890">
          <cell r="A4890" t="str">
            <v>5596</v>
          </cell>
        </row>
        <row r="4891">
          <cell r="A4891" t="str">
            <v>5596</v>
          </cell>
        </row>
        <row r="4892">
          <cell r="A4892" t="str">
            <v>5596</v>
          </cell>
        </row>
        <row r="4893">
          <cell r="A4893" t="str">
            <v>5596</v>
          </cell>
        </row>
        <row r="4894">
          <cell r="A4894" t="str">
            <v>5596</v>
          </cell>
        </row>
        <row r="4895">
          <cell r="A4895" t="str">
            <v>5596</v>
          </cell>
        </row>
        <row r="4896">
          <cell r="A4896" t="str">
            <v>5596</v>
          </cell>
        </row>
        <row r="4897">
          <cell r="A4897" t="str">
            <v>5596</v>
          </cell>
        </row>
        <row r="4898">
          <cell r="A4898" t="str">
            <v>5596</v>
          </cell>
        </row>
        <row r="4899">
          <cell r="A4899" t="str">
            <v>5596</v>
          </cell>
        </row>
        <row r="4900">
          <cell r="A4900" t="str">
            <v>5596</v>
          </cell>
        </row>
        <row r="4901">
          <cell r="A4901" t="str">
            <v>5596</v>
          </cell>
        </row>
        <row r="4902">
          <cell r="A4902" t="str">
            <v>5596</v>
          </cell>
        </row>
        <row r="4903">
          <cell r="A4903" t="str">
            <v>5596</v>
          </cell>
        </row>
        <row r="4904">
          <cell r="A4904" t="str">
            <v>5596</v>
          </cell>
        </row>
        <row r="4905">
          <cell r="A4905" t="str">
            <v>5596</v>
          </cell>
        </row>
        <row r="4906">
          <cell r="A4906" t="str">
            <v>5596</v>
          </cell>
        </row>
        <row r="4907">
          <cell r="A4907" t="str">
            <v>5596</v>
          </cell>
        </row>
        <row r="4908">
          <cell r="A4908" t="str">
            <v>5596</v>
          </cell>
        </row>
        <row r="4909">
          <cell r="A4909" t="str">
            <v>5596</v>
          </cell>
        </row>
        <row r="4910">
          <cell r="A4910" t="str">
            <v>5596</v>
          </cell>
        </row>
        <row r="4911">
          <cell r="A4911" t="str">
            <v>5596</v>
          </cell>
        </row>
        <row r="4912">
          <cell r="A4912" t="str">
            <v>5596</v>
          </cell>
        </row>
        <row r="4913">
          <cell r="A4913" t="str">
            <v>5596</v>
          </cell>
        </row>
        <row r="4914">
          <cell r="A4914" t="str">
            <v>5596</v>
          </cell>
        </row>
        <row r="4915">
          <cell r="A4915" t="str">
            <v>5596</v>
          </cell>
        </row>
        <row r="4916">
          <cell r="A4916" t="str">
            <v>5601</v>
          </cell>
        </row>
        <row r="4917">
          <cell r="A4917" t="str">
            <v>5601</v>
          </cell>
        </row>
        <row r="4918">
          <cell r="A4918" t="str">
            <v>5601</v>
          </cell>
        </row>
        <row r="4919">
          <cell r="A4919" t="str">
            <v>5611</v>
          </cell>
        </row>
        <row r="4920">
          <cell r="A4920" t="str">
            <v>5631</v>
          </cell>
        </row>
        <row r="4921">
          <cell r="A4921" t="str">
            <v>5661</v>
          </cell>
        </row>
        <row r="4922">
          <cell r="A4922" t="str">
            <v>5661</v>
          </cell>
        </row>
        <row r="4923">
          <cell r="A4923" t="str">
            <v>5661</v>
          </cell>
        </row>
        <row r="4924">
          <cell r="A4924" t="str">
            <v>5661</v>
          </cell>
        </row>
        <row r="4925">
          <cell r="A4925" t="str">
            <v>5661</v>
          </cell>
        </row>
        <row r="4926">
          <cell r="A4926" t="str">
            <v>5701</v>
          </cell>
        </row>
        <row r="4927">
          <cell r="A4927" t="str">
            <v>5706</v>
          </cell>
        </row>
        <row r="4928">
          <cell r="A4928" t="str">
            <v>5711</v>
          </cell>
        </row>
        <row r="4929">
          <cell r="A4929" t="str">
            <v>5736</v>
          </cell>
        </row>
        <row r="4930">
          <cell r="A4930" t="str">
            <v>5746</v>
          </cell>
        </row>
        <row r="4931">
          <cell r="A4931" t="str">
            <v>5756</v>
          </cell>
        </row>
        <row r="4932">
          <cell r="A4932" t="str">
            <v>5756</v>
          </cell>
        </row>
        <row r="4933">
          <cell r="A4933" t="str">
            <v>5791</v>
          </cell>
        </row>
        <row r="4934">
          <cell r="A4934" t="str">
            <v>5801</v>
          </cell>
        </row>
        <row r="4935">
          <cell r="A4935" t="str">
            <v>5801</v>
          </cell>
        </row>
        <row r="4936">
          <cell r="A4936" t="str">
            <v>5861</v>
          </cell>
        </row>
        <row r="4937">
          <cell r="A4937" t="str">
            <v>5861</v>
          </cell>
        </row>
        <row r="4938">
          <cell r="A4938" t="str">
            <v>5861</v>
          </cell>
        </row>
        <row r="4939">
          <cell r="A4939" t="str">
            <v>5861</v>
          </cell>
        </row>
        <row r="4940">
          <cell r="A4940" t="str">
            <v>5861</v>
          </cell>
        </row>
        <row r="4941">
          <cell r="A4941" t="str">
            <v>5924</v>
          </cell>
        </row>
        <row r="4942">
          <cell r="A4942" t="str">
            <v>5971</v>
          </cell>
        </row>
        <row r="4943">
          <cell r="A4943" t="str">
            <v>6001</v>
          </cell>
        </row>
        <row r="4944">
          <cell r="A4944" t="str">
            <v>6001</v>
          </cell>
        </row>
        <row r="4945">
          <cell r="A4945" t="str">
            <v>1001</v>
          </cell>
        </row>
        <row r="4946">
          <cell r="A4946" t="str">
            <v>1005</v>
          </cell>
        </row>
        <row r="4947">
          <cell r="A4947" t="str">
            <v>1007</v>
          </cell>
        </row>
        <row r="4948">
          <cell r="A4948" t="str">
            <v>1009</v>
          </cell>
        </row>
        <row r="4949">
          <cell r="A4949" t="str">
            <v>1021</v>
          </cell>
        </row>
        <row r="4950">
          <cell r="A4950" t="str">
            <v>1032</v>
          </cell>
        </row>
        <row r="4951">
          <cell r="A4951" t="str">
            <v>1051</v>
          </cell>
        </row>
        <row r="4952">
          <cell r="A4952" t="str">
            <v>1041</v>
          </cell>
        </row>
        <row r="4953">
          <cell r="A4953" t="str">
            <v>1048</v>
          </cell>
        </row>
        <row r="4954">
          <cell r="A4954" t="str">
            <v>1043</v>
          </cell>
        </row>
        <row r="4955">
          <cell r="A4955" t="str">
            <v>1047</v>
          </cell>
        </row>
        <row r="4956">
          <cell r="A4956" t="str">
            <v>1049</v>
          </cell>
        </row>
        <row r="4957">
          <cell r="A4957" t="str">
            <v>1101</v>
          </cell>
        </row>
        <row r="4958">
          <cell r="A4958" t="str">
            <v>1101</v>
          </cell>
        </row>
        <row r="4959">
          <cell r="A4959" t="str">
            <v>1101</v>
          </cell>
        </row>
        <row r="4960">
          <cell r="A4960" t="str">
            <v>1121</v>
          </cell>
        </row>
        <row r="4961">
          <cell r="A4961" t="str">
            <v>1126</v>
          </cell>
        </row>
        <row r="4962">
          <cell r="A4962" t="str">
            <v>1141</v>
          </cell>
        </row>
        <row r="4963">
          <cell r="A4963" t="str">
            <v>1151</v>
          </cell>
        </row>
        <row r="4964">
          <cell r="A4964" t="str">
            <v>1152</v>
          </cell>
        </row>
        <row r="4965">
          <cell r="A4965" t="str">
            <v>1161</v>
          </cell>
        </row>
        <row r="4966">
          <cell r="A4966" t="str">
            <v>1301</v>
          </cell>
        </row>
        <row r="4967">
          <cell r="A4967" t="str">
            <v>1302</v>
          </cell>
        </row>
        <row r="4968">
          <cell r="A4968" t="str">
            <v>1305</v>
          </cell>
        </row>
        <row r="4969">
          <cell r="A4969" t="str">
            <v>1306</v>
          </cell>
        </row>
        <row r="4970">
          <cell r="A4970" t="str">
            <v>1310</v>
          </cell>
        </row>
        <row r="4971">
          <cell r="A4971" t="str">
            <v>1301</v>
          </cell>
        </row>
        <row r="4972">
          <cell r="A4972" t="str">
            <v>1301</v>
          </cell>
        </row>
        <row r="4973">
          <cell r="A4973" t="str">
            <v>1302</v>
          </cell>
        </row>
        <row r="4974">
          <cell r="A4974" t="str">
            <v>1305</v>
          </cell>
        </row>
        <row r="4975">
          <cell r="A4975" t="str">
            <v>1306</v>
          </cell>
        </row>
        <row r="4976">
          <cell r="A4976" t="str">
            <v>1301</v>
          </cell>
        </row>
        <row r="4977">
          <cell r="A4977" t="str">
            <v>1302</v>
          </cell>
        </row>
        <row r="4978">
          <cell r="A4978" t="str">
            <v>1301</v>
          </cell>
        </row>
        <row r="4979">
          <cell r="A4979" t="str">
            <v>1302</v>
          </cell>
        </row>
        <row r="4980">
          <cell r="A4980" t="str">
            <v>1306</v>
          </cell>
        </row>
        <row r="4981">
          <cell r="A4981" t="str">
            <v>1521</v>
          </cell>
        </row>
        <row r="4982">
          <cell r="A4982" t="str">
            <v>1526</v>
          </cell>
        </row>
        <row r="4983">
          <cell r="A4983" t="str">
            <v>1601</v>
          </cell>
        </row>
        <row r="4984">
          <cell r="A4984" t="str">
            <v>1601</v>
          </cell>
        </row>
        <row r="4985">
          <cell r="A4985" t="str">
            <v>1601</v>
          </cell>
        </row>
        <row r="4986">
          <cell r="A4986" t="str">
            <v>1601</v>
          </cell>
        </row>
        <row r="4987">
          <cell r="A4987" t="str">
            <v>1602</v>
          </cell>
        </row>
        <row r="4988">
          <cell r="A4988" t="str">
            <v>1602</v>
          </cell>
        </row>
        <row r="4989">
          <cell r="A4989" t="str">
            <v>1602</v>
          </cell>
        </row>
        <row r="4990">
          <cell r="A4990" t="str">
            <v>1602</v>
          </cell>
        </row>
        <row r="4991">
          <cell r="A4991" t="str">
            <v>1603</v>
          </cell>
        </row>
        <row r="4992">
          <cell r="A4992" t="str">
            <v>1604</v>
          </cell>
        </row>
        <row r="4993">
          <cell r="A4993" t="str">
            <v>1621</v>
          </cell>
        </row>
        <row r="4994">
          <cell r="A4994" t="str">
            <v>1621</v>
          </cell>
        </row>
        <row r="4995">
          <cell r="A4995" t="str">
            <v>1621</v>
          </cell>
        </row>
        <row r="4996">
          <cell r="A4996" t="str">
            <v>1622</v>
          </cell>
        </row>
        <row r="4997">
          <cell r="A4997" t="str">
            <v>1642</v>
          </cell>
        </row>
        <row r="4998">
          <cell r="A4998" t="str">
            <v>1622</v>
          </cell>
        </row>
        <row r="4999">
          <cell r="A4999" t="str">
            <v>1622</v>
          </cell>
        </row>
        <row r="5000">
          <cell r="A5000" t="str">
            <v>1642</v>
          </cell>
        </row>
        <row r="5001">
          <cell r="A5001" t="str">
            <v>1632</v>
          </cell>
        </row>
        <row r="5002">
          <cell r="A5002" t="str">
            <v>1701</v>
          </cell>
        </row>
        <row r="5003">
          <cell r="A5003" t="str">
            <v>1701</v>
          </cell>
        </row>
        <row r="5004">
          <cell r="A5004" t="str">
            <v>1701</v>
          </cell>
        </row>
        <row r="5005">
          <cell r="A5005" t="str">
            <v>1701</v>
          </cell>
        </row>
        <row r="5006">
          <cell r="A5006" t="str">
            <v>1704</v>
          </cell>
        </row>
        <row r="5007">
          <cell r="A5007" t="str">
            <v>1701</v>
          </cell>
        </row>
        <row r="5008">
          <cell r="A5008" t="str">
            <v>1721</v>
          </cell>
        </row>
        <row r="5009">
          <cell r="A5009" t="str">
            <v>1722</v>
          </cell>
        </row>
        <row r="5010">
          <cell r="A5010" t="str">
            <v>1741</v>
          </cell>
        </row>
        <row r="5011">
          <cell r="A5011" t="str">
            <v>1721</v>
          </cell>
        </row>
        <row r="5012">
          <cell r="A5012" t="str">
            <v>1721</v>
          </cell>
        </row>
        <row r="5013">
          <cell r="A5013" t="str">
            <v>1741</v>
          </cell>
        </row>
        <row r="5014">
          <cell r="A5014" t="str">
            <v>1861</v>
          </cell>
        </row>
        <row r="5015">
          <cell r="A5015" t="str">
            <v>1861</v>
          </cell>
        </row>
        <row r="5016">
          <cell r="A5016" t="str">
            <v>1861</v>
          </cell>
        </row>
        <row r="5017">
          <cell r="A5017" t="str">
            <v>2011</v>
          </cell>
        </row>
        <row r="5018">
          <cell r="A5018" t="str">
            <v>2111</v>
          </cell>
        </row>
        <row r="5019">
          <cell r="A5019" t="str">
            <v>2121</v>
          </cell>
        </row>
        <row r="5020">
          <cell r="A5020" t="str">
            <v>2111</v>
          </cell>
        </row>
        <row r="5021">
          <cell r="A5021" t="str">
            <v>2121</v>
          </cell>
        </row>
        <row r="5022">
          <cell r="A5022" t="str">
            <v>2111</v>
          </cell>
        </row>
        <row r="5023">
          <cell r="A5023" t="str">
            <v>2121</v>
          </cell>
        </row>
        <row r="5024">
          <cell r="A5024" t="str">
            <v>2111</v>
          </cell>
        </row>
        <row r="5025">
          <cell r="A5025" t="str">
            <v>2121</v>
          </cell>
        </row>
        <row r="5026">
          <cell r="A5026" t="str">
            <v>2121</v>
          </cell>
        </row>
        <row r="5027">
          <cell r="A5027" t="str">
            <v>2131</v>
          </cell>
        </row>
        <row r="5028">
          <cell r="A5028" t="str">
            <v>2161</v>
          </cell>
        </row>
        <row r="5029">
          <cell r="A5029" t="str">
            <v>2161</v>
          </cell>
        </row>
        <row r="5030">
          <cell r="A5030" t="str">
            <v>2141</v>
          </cell>
        </row>
        <row r="5031">
          <cell r="A5031" t="str">
            <v>2151</v>
          </cell>
        </row>
        <row r="5032">
          <cell r="A5032" t="str">
            <v>2141</v>
          </cell>
        </row>
        <row r="5033">
          <cell r="A5033" t="str">
            <v>2141</v>
          </cell>
        </row>
        <row r="5034">
          <cell r="A5034" t="str">
            <v>2211</v>
          </cell>
        </row>
        <row r="5035">
          <cell r="A5035" t="str">
            <v>2215</v>
          </cell>
        </row>
        <row r="5036">
          <cell r="A5036" t="str">
            <v>2221</v>
          </cell>
        </row>
        <row r="5037">
          <cell r="A5037" t="str">
            <v>2225</v>
          </cell>
        </row>
        <row r="5038">
          <cell r="A5038" t="str">
            <v>2211</v>
          </cell>
        </row>
        <row r="5039">
          <cell r="A5039" t="str">
            <v>2211</v>
          </cell>
        </row>
        <row r="5040">
          <cell r="A5040" t="str">
            <v>2221</v>
          </cell>
        </row>
        <row r="5041">
          <cell r="A5041" t="str">
            <v>2211</v>
          </cell>
        </row>
        <row r="5042">
          <cell r="A5042" t="str">
            <v>2221</v>
          </cell>
        </row>
        <row r="5043">
          <cell r="A5043" t="str">
            <v>2211</v>
          </cell>
        </row>
        <row r="5044">
          <cell r="A5044" t="str">
            <v>2281</v>
          </cell>
        </row>
        <row r="5045">
          <cell r="A5045" t="str">
            <v>2281</v>
          </cell>
        </row>
        <row r="5046">
          <cell r="A5046" t="str">
            <v>2281</v>
          </cell>
        </row>
        <row r="5047">
          <cell r="A5047" t="str">
            <v>2295</v>
          </cell>
        </row>
        <row r="5048">
          <cell r="A5048" t="str">
            <v>2311</v>
          </cell>
        </row>
        <row r="5049">
          <cell r="A5049" t="str">
            <v>2321</v>
          </cell>
        </row>
        <row r="5050">
          <cell r="A5050" t="str">
            <v>2321</v>
          </cell>
        </row>
        <row r="5051">
          <cell r="A5051" t="str">
            <v>2321</v>
          </cell>
        </row>
        <row r="5052">
          <cell r="A5052" t="str">
            <v>2611</v>
          </cell>
        </row>
        <row r="5053">
          <cell r="A5053" t="str">
            <v>2611</v>
          </cell>
        </row>
        <row r="5054">
          <cell r="A5054" t="str">
            <v>2611</v>
          </cell>
        </row>
        <row r="5055">
          <cell r="A5055" t="str">
            <v>2641</v>
          </cell>
        </row>
        <row r="5056">
          <cell r="A5056" t="str">
            <v>2641</v>
          </cell>
        </row>
        <row r="5057">
          <cell r="A5057" t="str">
            <v>2641</v>
          </cell>
        </row>
        <row r="5058">
          <cell r="A5058" t="str">
            <v>2621</v>
          </cell>
        </row>
        <row r="5059">
          <cell r="A5059" t="str">
            <v>2631</v>
          </cell>
        </row>
        <row r="5060">
          <cell r="A5060" t="str">
            <v>2901</v>
          </cell>
        </row>
        <row r="5061">
          <cell r="A5061" t="str">
            <v>2901</v>
          </cell>
        </row>
        <row r="5062">
          <cell r="A5062" t="str">
            <v>2901</v>
          </cell>
        </row>
        <row r="5063">
          <cell r="A5063" t="str">
            <v>2981</v>
          </cell>
        </row>
        <row r="5064">
          <cell r="A5064" t="str">
            <v>3001</v>
          </cell>
        </row>
        <row r="5065">
          <cell r="A5065" t="str">
            <v>3001</v>
          </cell>
        </row>
        <row r="5066">
          <cell r="A5066" t="str">
            <v>3201</v>
          </cell>
        </row>
        <row r="5067">
          <cell r="A5067" t="str">
            <v>3201</v>
          </cell>
        </row>
        <row r="5068">
          <cell r="A5068" t="str">
            <v>3301</v>
          </cell>
        </row>
        <row r="5069">
          <cell r="A5069" t="str">
            <v>3301</v>
          </cell>
        </row>
        <row r="5070">
          <cell r="A5070" t="str">
            <v>3301</v>
          </cell>
        </row>
        <row r="5071">
          <cell r="A5071" t="str">
            <v>4001</v>
          </cell>
        </row>
        <row r="5072">
          <cell r="A5072" t="str">
            <v>4001</v>
          </cell>
        </row>
        <row r="5073">
          <cell r="A5073" t="str">
            <v>4001</v>
          </cell>
        </row>
        <row r="5074">
          <cell r="A5074" t="str">
            <v>4101</v>
          </cell>
        </row>
        <row r="5075">
          <cell r="A5075" t="str">
            <v>4201</v>
          </cell>
        </row>
        <row r="5076">
          <cell r="A5076" t="str">
            <v>4201</v>
          </cell>
        </row>
        <row r="5077">
          <cell r="A5077" t="str">
            <v>4201</v>
          </cell>
        </row>
        <row r="5078">
          <cell r="A5078" t="str">
            <v>4401</v>
          </cell>
        </row>
        <row r="5079">
          <cell r="A5079" t="str">
            <v>4501</v>
          </cell>
        </row>
        <row r="5080">
          <cell r="A5080" t="str">
            <v>4601</v>
          </cell>
        </row>
        <row r="5081">
          <cell r="A5081" t="str">
            <v>4901</v>
          </cell>
        </row>
        <row r="5082">
          <cell r="A5082" t="str">
            <v>4901</v>
          </cell>
        </row>
        <row r="5083">
          <cell r="A5083" t="str">
            <v>4911</v>
          </cell>
        </row>
        <row r="5084">
          <cell r="A5084" t="str">
            <v>4931</v>
          </cell>
        </row>
        <row r="5085">
          <cell r="A5085" t="str">
            <v>4941</v>
          </cell>
        </row>
        <row r="5086">
          <cell r="A5086" t="str">
            <v>4941</v>
          </cell>
        </row>
        <row r="5087">
          <cell r="A5087" t="str">
            <v>4941</v>
          </cell>
        </row>
        <row r="5088">
          <cell r="A5088" t="str">
            <v>4951</v>
          </cell>
        </row>
        <row r="5089">
          <cell r="A5089" t="str">
            <v>4951</v>
          </cell>
        </row>
        <row r="5090">
          <cell r="A5090" t="str">
            <v>4951</v>
          </cell>
        </row>
        <row r="5091">
          <cell r="A5091" t="str">
            <v>4971</v>
          </cell>
        </row>
        <row r="5092">
          <cell r="A5092" t="str">
            <v>4971</v>
          </cell>
        </row>
        <row r="5093">
          <cell r="A5093" t="str">
            <v>4971</v>
          </cell>
        </row>
        <row r="5094">
          <cell r="A5094" t="str">
            <v>4981</v>
          </cell>
        </row>
        <row r="5095">
          <cell r="A5095" t="str">
            <v>5101</v>
          </cell>
        </row>
        <row r="5096">
          <cell r="A5096" t="str">
            <v>5101</v>
          </cell>
        </row>
        <row r="5097">
          <cell r="A5097" t="str">
            <v>5101</v>
          </cell>
        </row>
        <row r="5098">
          <cell r="A5098" t="str">
            <v>5101</v>
          </cell>
        </row>
        <row r="5099">
          <cell r="A5099" t="str">
            <v>5101</v>
          </cell>
        </row>
        <row r="5100">
          <cell r="A5100" t="str">
            <v>5101</v>
          </cell>
        </row>
        <row r="5101">
          <cell r="A5101" t="str">
            <v>5101</v>
          </cell>
        </row>
        <row r="5102">
          <cell r="A5102" t="str">
            <v>5101</v>
          </cell>
        </row>
        <row r="5103">
          <cell r="A5103" t="str">
            <v>5101</v>
          </cell>
        </row>
        <row r="5104">
          <cell r="A5104" t="str">
            <v>5101</v>
          </cell>
        </row>
        <row r="5105">
          <cell r="A5105" t="str">
            <v>5101</v>
          </cell>
        </row>
        <row r="5106">
          <cell r="A5106" t="str">
            <v>5101</v>
          </cell>
        </row>
        <row r="5107">
          <cell r="A5107" t="str">
            <v>5101</v>
          </cell>
        </row>
        <row r="5108">
          <cell r="A5108" t="str">
            <v>5101</v>
          </cell>
        </row>
        <row r="5109">
          <cell r="A5109" t="str">
            <v>5101</v>
          </cell>
        </row>
        <row r="5110">
          <cell r="A5110" t="str">
            <v>5101</v>
          </cell>
        </row>
        <row r="5111">
          <cell r="A5111" t="str">
            <v>5101</v>
          </cell>
        </row>
        <row r="5112">
          <cell r="A5112" t="str">
            <v>5101</v>
          </cell>
        </row>
        <row r="5113">
          <cell r="A5113" t="str">
            <v>5101</v>
          </cell>
        </row>
        <row r="5114">
          <cell r="A5114" t="str">
            <v>5101</v>
          </cell>
        </row>
        <row r="5115">
          <cell r="A5115" t="str">
            <v>5101</v>
          </cell>
        </row>
        <row r="5116">
          <cell r="A5116" t="str">
            <v>5101</v>
          </cell>
        </row>
        <row r="5117">
          <cell r="A5117" t="str">
            <v>5101</v>
          </cell>
        </row>
        <row r="5118">
          <cell r="A5118" t="str">
            <v>5101</v>
          </cell>
        </row>
        <row r="5119">
          <cell r="A5119" t="str">
            <v>5101</v>
          </cell>
        </row>
        <row r="5120">
          <cell r="A5120" t="str">
            <v>5101</v>
          </cell>
        </row>
        <row r="5121">
          <cell r="A5121" t="str">
            <v>5116</v>
          </cell>
        </row>
        <row r="5122">
          <cell r="A5122" t="str">
            <v>5116</v>
          </cell>
        </row>
        <row r="5123">
          <cell r="A5123" t="str">
            <v>5116</v>
          </cell>
        </row>
        <row r="5124">
          <cell r="A5124" t="str">
            <v>5116</v>
          </cell>
        </row>
        <row r="5125">
          <cell r="A5125" t="str">
            <v>5121</v>
          </cell>
        </row>
        <row r="5126">
          <cell r="A5126" t="str">
            <v>5123</v>
          </cell>
        </row>
        <row r="5127">
          <cell r="A5127" t="str">
            <v>5126</v>
          </cell>
        </row>
        <row r="5128">
          <cell r="A5128" t="str">
            <v>5129</v>
          </cell>
        </row>
        <row r="5129">
          <cell r="A5129" t="str">
            <v>5139</v>
          </cell>
        </row>
        <row r="5130">
          <cell r="A5130" t="str">
            <v>5121</v>
          </cell>
        </row>
        <row r="5131">
          <cell r="A5131" t="str">
            <v>5123</v>
          </cell>
        </row>
        <row r="5132">
          <cell r="A5132" t="str">
            <v>5126</v>
          </cell>
        </row>
        <row r="5133">
          <cell r="A5133" t="str">
            <v>5129</v>
          </cell>
        </row>
        <row r="5134">
          <cell r="A5134" t="str">
            <v>5139</v>
          </cell>
        </row>
        <row r="5135">
          <cell r="A5135" t="str">
            <v>5121</v>
          </cell>
        </row>
        <row r="5136">
          <cell r="A5136" t="str">
            <v>5123</v>
          </cell>
        </row>
        <row r="5137">
          <cell r="A5137" t="str">
            <v>5126</v>
          </cell>
        </row>
        <row r="5138">
          <cell r="A5138" t="str">
            <v>5129</v>
          </cell>
        </row>
        <row r="5139">
          <cell r="A5139" t="str">
            <v>5133</v>
          </cell>
        </row>
        <row r="5140">
          <cell r="A5140" t="str">
            <v>5129</v>
          </cell>
        </row>
        <row r="5141">
          <cell r="A5141" t="str">
            <v>5133</v>
          </cell>
        </row>
        <row r="5142">
          <cell r="A5142" t="str">
            <v>5121</v>
          </cell>
        </row>
        <row r="5143">
          <cell r="A5143" t="str">
            <v>5123</v>
          </cell>
        </row>
        <row r="5144">
          <cell r="A5144" t="str">
            <v>5126</v>
          </cell>
        </row>
        <row r="5145">
          <cell r="A5145" t="str">
            <v>5129</v>
          </cell>
        </row>
        <row r="5146">
          <cell r="A5146" t="str">
            <v>5139</v>
          </cell>
        </row>
        <row r="5147">
          <cell r="A5147" t="str">
            <v>5139</v>
          </cell>
        </row>
        <row r="5148">
          <cell r="A5148" t="str">
            <v>5121</v>
          </cell>
        </row>
        <row r="5149">
          <cell r="A5149" t="str">
            <v>5123</v>
          </cell>
        </row>
        <row r="5150">
          <cell r="A5150" t="str">
            <v>5126</v>
          </cell>
        </row>
        <row r="5151">
          <cell r="A5151" t="str">
            <v>5129</v>
          </cell>
        </row>
        <row r="5152">
          <cell r="A5152" t="str">
            <v>5133</v>
          </cell>
        </row>
        <row r="5153">
          <cell r="A5153" t="str">
            <v>5139</v>
          </cell>
        </row>
        <row r="5154">
          <cell r="A5154" t="str">
            <v>5121</v>
          </cell>
        </row>
        <row r="5155">
          <cell r="A5155" t="str">
            <v>5123</v>
          </cell>
        </row>
        <row r="5156">
          <cell r="A5156" t="str">
            <v>5129</v>
          </cell>
        </row>
        <row r="5157">
          <cell r="A5157" t="str">
            <v>5133</v>
          </cell>
        </row>
        <row r="5158">
          <cell r="A5158" t="str">
            <v>5121</v>
          </cell>
        </row>
        <row r="5159">
          <cell r="A5159" t="str">
            <v>5123</v>
          </cell>
        </row>
        <row r="5160">
          <cell r="A5160" t="str">
            <v>5126</v>
          </cell>
        </row>
        <row r="5161">
          <cell r="A5161" t="str">
            <v>5129</v>
          </cell>
        </row>
        <row r="5162">
          <cell r="A5162" t="str">
            <v>5139</v>
          </cell>
        </row>
        <row r="5163">
          <cell r="A5163" t="str">
            <v>5121</v>
          </cell>
        </row>
        <row r="5164">
          <cell r="A5164" t="str">
            <v>5123</v>
          </cell>
        </row>
        <row r="5165">
          <cell r="A5165" t="str">
            <v>5126</v>
          </cell>
        </row>
        <row r="5166">
          <cell r="A5166" t="str">
            <v>5129</v>
          </cell>
        </row>
        <row r="5167">
          <cell r="A5167" t="str">
            <v>5121</v>
          </cell>
        </row>
        <row r="5168">
          <cell r="A5168" t="str">
            <v>5123</v>
          </cell>
        </row>
        <row r="5169">
          <cell r="A5169" t="str">
            <v>5126</v>
          </cell>
        </row>
        <row r="5170">
          <cell r="A5170" t="str">
            <v>5129</v>
          </cell>
        </row>
        <row r="5171">
          <cell r="A5171" t="str">
            <v>5133</v>
          </cell>
        </row>
        <row r="5172">
          <cell r="A5172" t="str">
            <v>5121</v>
          </cell>
        </row>
        <row r="5173">
          <cell r="A5173" t="str">
            <v>5123</v>
          </cell>
        </row>
        <row r="5174">
          <cell r="A5174" t="str">
            <v>5126</v>
          </cell>
        </row>
        <row r="5175">
          <cell r="A5175" t="str">
            <v>5129</v>
          </cell>
        </row>
        <row r="5176">
          <cell r="A5176" t="str">
            <v>5133</v>
          </cell>
        </row>
        <row r="5177">
          <cell r="A5177" t="str">
            <v>5121</v>
          </cell>
        </row>
        <row r="5178">
          <cell r="A5178" t="str">
            <v>5123</v>
          </cell>
        </row>
        <row r="5179">
          <cell r="A5179" t="str">
            <v>5126</v>
          </cell>
        </row>
        <row r="5180">
          <cell r="A5180" t="str">
            <v>5129</v>
          </cell>
        </row>
        <row r="5181">
          <cell r="A5181" t="str">
            <v>5139</v>
          </cell>
        </row>
        <row r="5182">
          <cell r="A5182" t="str">
            <v>5121</v>
          </cell>
        </row>
        <row r="5183">
          <cell r="A5183" t="str">
            <v>5123</v>
          </cell>
        </row>
        <row r="5184">
          <cell r="A5184" t="str">
            <v>5126</v>
          </cell>
        </row>
        <row r="5185">
          <cell r="A5185" t="str">
            <v>5129</v>
          </cell>
        </row>
        <row r="5186">
          <cell r="A5186" t="str">
            <v>5133</v>
          </cell>
        </row>
        <row r="5187">
          <cell r="A5187" t="str">
            <v>5139</v>
          </cell>
        </row>
        <row r="5188">
          <cell r="A5188" t="str">
            <v>5121</v>
          </cell>
        </row>
        <row r="5189">
          <cell r="A5189" t="str">
            <v>5123</v>
          </cell>
        </row>
        <row r="5190">
          <cell r="A5190" t="str">
            <v>5126</v>
          </cell>
        </row>
        <row r="5191">
          <cell r="A5191" t="str">
            <v>5129</v>
          </cell>
        </row>
        <row r="5192">
          <cell r="A5192" t="str">
            <v>5133</v>
          </cell>
        </row>
        <row r="5193">
          <cell r="A5193" t="str">
            <v>5129</v>
          </cell>
        </row>
        <row r="5194">
          <cell r="A5194" t="str">
            <v>5133</v>
          </cell>
        </row>
        <row r="5195">
          <cell r="A5195" t="str">
            <v>5121</v>
          </cell>
        </row>
        <row r="5196">
          <cell r="A5196" t="str">
            <v>5123</v>
          </cell>
        </row>
        <row r="5197">
          <cell r="A5197" t="str">
            <v>5126</v>
          </cell>
        </row>
        <row r="5198">
          <cell r="A5198" t="str">
            <v>5129</v>
          </cell>
        </row>
        <row r="5199">
          <cell r="A5199" t="str">
            <v>5139</v>
          </cell>
        </row>
        <row r="5200">
          <cell r="A5200" t="str">
            <v>5126</v>
          </cell>
        </row>
        <row r="5201">
          <cell r="A5201" t="str">
            <v>5129</v>
          </cell>
        </row>
        <row r="5202">
          <cell r="A5202" t="str">
            <v>5133</v>
          </cell>
        </row>
        <row r="5203">
          <cell r="A5203" t="str">
            <v>5121</v>
          </cell>
        </row>
        <row r="5204">
          <cell r="A5204" t="str">
            <v>5123</v>
          </cell>
        </row>
        <row r="5205">
          <cell r="A5205" t="str">
            <v>5126</v>
          </cell>
        </row>
        <row r="5206">
          <cell r="A5206" t="str">
            <v>5129</v>
          </cell>
        </row>
        <row r="5207">
          <cell r="A5207" t="str">
            <v>5121</v>
          </cell>
        </row>
        <row r="5208">
          <cell r="A5208" t="str">
            <v>5123</v>
          </cell>
        </row>
        <row r="5209">
          <cell r="A5209" t="str">
            <v>5126</v>
          </cell>
        </row>
        <row r="5210">
          <cell r="A5210" t="str">
            <v>5129</v>
          </cell>
        </row>
        <row r="5211">
          <cell r="A5211" t="str">
            <v>5121</v>
          </cell>
        </row>
        <row r="5212">
          <cell r="A5212" t="str">
            <v>5123</v>
          </cell>
        </row>
        <row r="5213">
          <cell r="A5213" t="str">
            <v>5126</v>
          </cell>
        </row>
        <row r="5214">
          <cell r="A5214" t="str">
            <v>5129</v>
          </cell>
        </row>
        <row r="5215">
          <cell r="A5215" t="str">
            <v>5121</v>
          </cell>
        </row>
        <row r="5216">
          <cell r="A5216" t="str">
            <v>5123</v>
          </cell>
        </row>
        <row r="5217">
          <cell r="A5217" t="str">
            <v>5126</v>
          </cell>
        </row>
        <row r="5218">
          <cell r="A5218" t="str">
            <v>5129</v>
          </cell>
        </row>
        <row r="5219">
          <cell r="A5219" t="str">
            <v>5121</v>
          </cell>
        </row>
        <row r="5220">
          <cell r="A5220" t="str">
            <v>5123</v>
          </cell>
        </row>
        <row r="5221">
          <cell r="A5221" t="str">
            <v>5126</v>
          </cell>
        </row>
        <row r="5222">
          <cell r="A5222" t="str">
            <v>5129</v>
          </cell>
        </row>
        <row r="5223">
          <cell r="A5223" t="str">
            <v>5139</v>
          </cell>
        </row>
        <row r="5224">
          <cell r="A5224" t="str">
            <v>5133</v>
          </cell>
        </row>
        <row r="5225">
          <cell r="A5225" t="str">
            <v>5121</v>
          </cell>
        </row>
        <row r="5226">
          <cell r="A5226" t="str">
            <v>5123</v>
          </cell>
        </row>
        <row r="5227">
          <cell r="A5227" t="str">
            <v>5126</v>
          </cell>
        </row>
        <row r="5228">
          <cell r="A5228" t="str">
            <v>5129</v>
          </cell>
        </row>
        <row r="5229">
          <cell r="A5229" t="str">
            <v>5129</v>
          </cell>
        </row>
        <row r="5230">
          <cell r="A5230" t="str">
            <v>5133</v>
          </cell>
        </row>
        <row r="5231">
          <cell r="A5231" t="str">
            <v>5121</v>
          </cell>
        </row>
        <row r="5232">
          <cell r="A5232" t="str">
            <v>5123</v>
          </cell>
        </row>
        <row r="5233">
          <cell r="A5233" t="str">
            <v>5126</v>
          </cell>
        </row>
        <row r="5234">
          <cell r="A5234" t="str">
            <v>5129</v>
          </cell>
        </row>
        <row r="5235">
          <cell r="A5235" t="str">
            <v>5139</v>
          </cell>
        </row>
        <row r="5236">
          <cell r="A5236" t="str">
            <v>5121</v>
          </cell>
        </row>
        <row r="5237">
          <cell r="A5237" t="str">
            <v>5123</v>
          </cell>
        </row>
        <row r="5238">
          <cell r="A5238" t="str">
            <v>5126</v>
          </cell>
        </row>
        <row r="5239">
          <cell r="A5239" t="str">
            <v>5129</v>
          </cell>
        </row>
        <row r="5240">
          <cell r="A5240" t="str">
            <v>5141</v>
          </cell>
        </row>
        <row r="5241">
          <cell r="A5241" t="str">
            <v>5151</v>
          </cell>
        </row>
        <row r="5242">
          <cell r="A5242" t="str">
            <v>5156</v>
          </cell>
        </row>
        <row r="5243">
          <cell r="A5243" t="str">
            <v>5156</v>
          </cell>
        </row>
        <row r="5244">
          <cell r="A5244" t="str">
            <v>5161</v>
          </cell>
        </row>
        <row r="5245">
          <cell r="A5245" t="str">
            <v>5161</v>
          </cell>
        </row>
        <row r="5246">
          <cell r="A5246" t="str">
            <v>5161</v>
          </cell>
        </row>
        <row r="5247">
          <cell r="A5247" t="str">
            <v>5161</v>
          </cell>
        </row>
        <row r="5248">
          <cell r="A5248" t="str">
            <v>5161</v>
          </cell>
        </row>
        <row r="5249">
          <cell r="A5249" t="str">
            <v>5166</v>
          </cell>
        </row>
        <row r="5250">
          <cell r="A5250" t="str">
            <v>5166</v>
          </cell>
        </row>
        <row r="5251">
          <cell r="A5251" t="str">
            <v>5166</v>
          </cell>
        </row>
        <row r="5252">
          <cell r="A5252" t="str">
            <v>5166</v>
          </cell>
        </row>
        <row r="5253">
          <cell r="A5253" t="str">
            <v>5166</v>
          </cell>
        </row>
        <row r="5254">
          <cell r="A5254" t="str">
            <v>5166</v>
          </cell>
        </row>
        <row r="5255">
          <cell r="A5255" t="str">
            <v>5166</v>
          </cell>
        </row>
        <row r="5256">
          <cell r="A5256" t="str">
            <v>5166</v>
          </cell>
        </row>
        <row r="5257">
          <cell r="A5257" t="str">
            <v>5166</v>
          </cell>
        </row>
        <row r="5258">
          <cell r="A5258" t="str">
            <v>5166</v>
          </cell>
        </row>
        <row r="5259">
          <cell r="A5259" t="str">
            <v>5166</v>
          </cell>
        </row>
        <row r="5260">
          <cell r="A5260" t="str">
            <v>5166</v>
          </cell>
        </row>
        <row r="5261">
          <cell r="A5261" t="str">
            <v>5166</v>
          </cell>
        </row>
        <row r="5262">
          <cell r="A5262" t="str">
            <v>5166</v>
          </cell>
        </row>
        <row r="5263">
          <cell r="A5263" t="str">
            <v>5166</v>
          </cell>
        </row>
        <row r="5264">
          <cell r="A5264" t="str">
            <v>5166</v>
          </cell>
        </row>
        <row r="5265">
          <cell r="A5265" t="str">
            <v>5166</v>
          </cell>
        </row>
        <row r="5266">
          <cell r="A5266" t="str">
            <v>5166</v>
          </cell>
        </row>
        <row r="5267">
          <cell r="A5267" t="str">
            <v>5166</v>
          </cell>
        </row>
        <row r="5268">
          <cell r="A5268" t="str">
            <v>5166</v>
          </cell>
        </row>
        <row r="5269">
          <cell r="A5269" t="str">
            <v>5166</v>
          </cell>
        </row>
        <row r="5270">
          <cell r="A5270" t="str">
            <v>5166</v>
          </cell>
        </row>
        <row r="5271">
          <cell r="A5271" t="str">
            <v>5166</v>
          </cell>
        </row>
        <row r="5272">
          <cell r="A5272" t="str">
            <v>5166</v>
          </cell>
        </row>
        <row r="5273">
          <cell r="A5273" t="str">
            <v>5166</v>
          </cell>
        </row>
        <row r="5274">
          <cell r="A5274" t="str">
            <v>5132</v>
          </cell>
        </row>
        <row r="5275">
          <cell r="A5275" t="str">
            <v>5132</v>
          </cell>
        </row>
        <row r="5276">
          <cell r="A5276" t="str">
            <v>5132</v>
          </cell>
        </row>
        <row r="5277">
          <cell r="A5277" t="str">
            <v>5132</v>
          </cell>
        </row>
        <row r="5278">
          <cell r="A5278" t="str">
            <v>5191</v>
          </cell>
        </row>
        <row r="5279">
          <cell r="A5279" t="str">
            <v>5132</v>
          </cell>
        </row>
        <row r="5280">
          <cell r="A5280" t="str">
            <v>5132</v>
          </cell>
        </row>
        <row r="5281">
          <cell r="A5281" t="str">
            <v>5176</v>
          </cell>
        </row>
        <row r="5282">
          <cell r="A5282" t="str">
            <v>5132</v>
          </cell>
        </row>
        <row r="5283">
          <cell r="A5283" t="str">
            <v>5132</v>
          </cell>
        </row>
        <row r="5284">
          <cell r="A5284" t="str">
            <v>5176</v>
          </cell>
        </row>
        <row r="5285">
          <cell r="A5285" t="str">
            <v>5132</v>
          </cell>
        </row>
        <row r="5286">
          <cell r="A5286" t="str">
            <v>5132</v>
          </cell>
        </row>
        <row r="5287">
          <cell r="A5287" t="str">
            <v>5176</v>
          </cell>
        </row>
        <row r="5288">
          <cell r="A5288" t="str">
            <v>5132</v>
          </cell>
        </row>
        <row r="5289">
          <cell r="A5289" t="str">
            <v>5132</v>
          </cell>
        </row>
        <row r="5290">
          <cell r="A5290" t="str">
            <v>5176</v>
          </cell>
        </row>
        <row r="5291">
          <cell r="A5291" t="str">
            <v>5132</v>
          </cell>
        </row>
        <row r="5292">
          <cell r="A5292" t="str">
            <v>5181</v>
          </cell>
        </row>
        <row r="5293">
          <cell r="A5293" t="str">
            <v>5132</v>
          </cell>
        </row>
        <row r="5294">
          <cell r="A5294" t="str">
            <v>5132</v>
          </cell>
        </row>
        <row r="5295">
          <cell r="A5295" t="str">
            <v>5132</v>
          </cell>
        </row>
        <row r="5296">
          <cell r="A5296" t="str">
            <v>5176</v>
          </cell>
        </row>
        <row r="5297">
          <cell r="A5297" t="str">
            <v>5132</v>
          </cell>
        </row>
        <row r="5298">
          <cell r="A5298" t="str">
            <v>5132</v>
          </cell>
        </row>
        <row r="5299">
          <cell r="A5299" t="str">
            <v>5132</v>
          </cell>
        </row>
        <row r="5300">
          <cell r="A5300" t="str">
            <v>5176</v>
          </cell>
        </row>
        <row r="5301">
          <cell r="A5301" t="str">
            <v>5132</v>
          </cell>
        </row>
        <row r="5302">
          <cell r="A5302" t="str">
            <v>5132</v>
          </cell>
        </row>
        <row r="5303">
          <cell r="A5303" t="str">
            <v>5132</v>
          </cell>
        </row>
        <row r="5304">
          <cell r="A5304" t="str">
            <v>5176</v>
          </cell>
        </row>
        <row r="5305">
          <cell r="A5305" t="str">
            <v>5201</v>
          </cell>
        </row>
        <row r="5306">
          <cell r="A5306" t="str">
            <v>5201</v>
          </cell>
        </row>
        <row r="5307">
          <cell r="A5307" t="str">
            <v>5201</v>
          </cell>
        </row>
        <row r="5308">
          <cell r="A5308" t="str">
            <v>5201</v>
          </cell>
        </row>
        <row r="5309">
          <cell r="A5309" t="str">
            <v>5201</v>
          </cell>
        </row>
        <row r="5310">
          <cell r="A5310" t="str">
            <v>5201</v>
          </cell>
        </row>
        <row r="5311">
          <cell r="A5311" t="str">
            <v>5201</v>
          </cell>
        </row>
        <row r="5312">
          <cell r="A5312" t="str">
            <v>5201</v>
          </cell>
        </row>
        <row r="5313">
          <cell r="A5313" t="str">
            <v>5201</v>
          </cell>
        </row>
        <row r="5314">
          <cell r="A5314" t="str">
            <v>5201</v>
          </cell>
        </row>
        <row r="5315">
          <cell r="A5315" t="str">
            <v>5201</v>
          </cell>
        </row>
        <row r="5316">
          <cell r="A5316" t="str">
            <v>5201</v>
          </cell>
        </row>
        <row r="5317">
          <cell r="A5317" t="str">
            <v>5201</v>
          </cell>
        </row>
        <row r="5318">
          <cell r="A5318" t="str">
            <v>5201</v>
          </cell>
        </row>
        <row r="5319">
          <cell r="A5319" t="str">
            <v>5211</v>
          </cell>
        </row>
        <row r="5320">
          <cell r="A5320" t="str">
            <v>5211</v>
          </cell>
        </row>
        <row r="5321">
          <cell r="A5321" t="str">
            <v>5211</v>
          </cell>
        </row>
        <row r="5322">
          <cell r="A5322" t="str">
            <v>5301</v>
          </cell>
        </row>
        <row r="5323">
          <cell r="A5323" t="str">
            <v>5301</v>
          </cell>
        </row>
        <row r="5324">
          <cell r="A5324" t="str">
            <v>5301</v>
          </cell>
        </row>
        <row r="5325">
          <cell r="A5325" t="str">
            <v>5301</v>
          </cell>
        </row>
        <row r="5326">
          <cell r="A5326" t="str">
            <v>5301</v>
          </cell>
        </row>
        <row r="5327">
          <cell r="A5327" t="str">
            <v>5301</v>
          </cell>
        </row>
        <row r="5328">
          <cell r="A5328" t="str">
            <v>5301</v>
          </cell>
        </row>
        <row r="5329">
          <cell r="A5329" t="str">
            <v>5301</v>
          </cell>
        </row>
        <row r="5330">
          <cell r="A5330" t="str">
            <v>5301</v>
          </cell>
        </row>
        <row r="5331">
          <cell r="A5331" t="str">
            <v>5301</v>
          </cell>
        </row>
        <row r="5332">
          <cell r="A5332" t="str">
            <v>5301</v>
          </cell>
        </row>
        <row r="5333">
          <cell r="A5333" t="str">
            <v>5301</v>
          </cell>
        </row>
        <row r="5334">
          <cell r="A5334" t="str">
            <v>5301</v>
          </cell>
        </row>
        <row r="5335">
          <cell r="A5335" t="str">
            <v>5301</v>
          </cell>
        </row>
        <row r="5336">
          <cell r="A5336" t="str">
            <v>5301</v>
          </cell>
        </row>
        <row r="5337">
          <cell r="A5337" t="str">
            <v>5301</v>
          </cell>
        </row>
        <row r="5338">
          <cell r="A5338" t="str">
            <v>5301</v>
          </cell>
        </row>
        <row r="5339">
          <cell r="A5339" t="str">
            <v>5301</v>
          </cell>
        </row>
        <row r="5340">
          <cell r="A5340" t="str">
            <v>5301</v>
          </cell>
        </row>
        <row r="5341">
          <cell r="A5341" t="str">
            <v>5301</v>
          </cell>
        </row>
        <row r="5342">
          <cell r="A5342" t="str">
            <v>5301</v>
          </cell>
        </row>
        <row r="5343">
          <cell r="A5343" t="str">
            <v>5301</v>
          </cell>
        </row>
        <row r="5344">
          <cell r="A5344" t="str">
            <v>5301</v>
          </cell>
        </row>
        <row r="5345">
          <cell r="A5345" t="str">
            <v>5311</v>
          </cell>
        </row>
        <row r="5346">
          <cell r="A5346" t="str">
            <v>5311</v>
          </cell>
        </row>
        <row r="5347">
          <cell r="A5347" t="str">
            <v>5311</v>
          </cell>
        </row>
        <row r="5348">
          <cell r="A5348" t="str">
            <v>5311</v>
          </cell>
        </row>
        <row r="5349">
          <cell r="A5349" t="str">
            <v>5311</v>
          </cell>
        </row>
        <row r="5350">
          <cell r="A5350" t="str">
            <v>5311</v>
          </cell>
        </row>
        <row r="5351">
          <cell r="A5351" t="str">
            <v>5311</v>
          </cell>
        </row>
        <row r="5352">
          <cell r="A5352" t="str">
            <v>5311</v>
          </cell>
        </row>
        <row r="5353">
          <cell r="A5353" t="str">
            <v>5311</v>
          </cell>
        </row>
        <row r="5354">
          <cell r="A5354" t="str">
            <v>5311</v>
          </cell>
        </row>
        <row r="5355">
          <cell r="A5355" t="str">
            <v>5311</v>
          </cell>
        </row>
        <row r="5356">
          <cell r="A5356" t="str">
            <v>5311</v>
          </cell>
        </row>
        <row r="5357">
          <cell r="A5357" t="str">
            <v>5311</v>
          </cell>
        </row>
        <row r="5358">
          <cell r="A5358" t="str">
            <v>5311</v>
          </cell>
        </row>
        <row r="5359">
          <cell r="A5359" t="str">
            <v>5311</v>
          </cell>
        </row>
        <row r="5360">
          <cell r="A5360" t="str">
            <v>5311</v>
          </cell>
        </row>
        <row r="5361">
          <cell r="A5361" t="str">
            <v>5311</v>
          </cell>
        </row>
        <row r="5362">
          <cell r="A5362" t="str">
            <v>5311</v>
          </cell>
        </row>
        <row r="5363">
          <cell r="A5363" t="str">
            <v>5311</v>
          </cell>
        </row>
        <row r="5364">
          <cell r="A5364" t="str">
            <v>5311</v>
          </cell>
        </row>
        <row r="5365">
          <cell r="A5365" t="str">
            <v>5311</v>
          </cell>
        </row>
        <row r="5366">
          <cell r="A5366" t="str">
            <v>5311</v>
          </cell>
        </row>
        <row r="5367">
          <cell r="A5367" t="str">
            <v>5321</v>
          </cell>
        </row>
        <row r="5368">
          <cell r="A5368" t="str">
            <v>5321</v>
          </cell>
        </row>
        <row r="5369">
          <cell r="A5369" t="str">
            <v>5321</v>
          </cell>
        </row>
        <row r="5370">
          <cell r="A5370" t="str">
            <v>5321</v>
          </cell>
        </row>
        <row r="5371">
          <cell r="A5371" t="str">
            <v>5321</v>
          </cell>
        </row>
        <row r="5372">
          <cell r="A5372" t="str">
            <v>5321</v>
          </cell>
        </row>
        <row r="5373">
          <cell r="A5373" t="str">
            <v>5321</v>
          </cell>
        </row>
        <row r="5374">
          <cell r="A5374" t="str">
            <v>5321</v>
          </cell>
        </row>
        <row r="5375">
          <cell r="A5375" t="str">
            <v>5321</v>
          </cell>
        </row>
        <row r="5376">
          <cell r="A5376" t="str">
            <v>5321</v>
          </cell>
        </row>
        <row r="5377">
          <cell r="A5377" t="str">
            <v>5321</v>
          </cell>
        </row>
        <row r="5378">
          <cell r="A5378" t="str">
            <v>5321</v>
          </cell>
        </row>
        <row r="5379">
          <cell r="A5379" t="str">
            <v>5321</v>
          </cell>
        </row>
        <row r="5380">
          <cell r="A5380" t="str">
            <v>5321</v>
          </cell>
        </row>
        <row r="5381">
          <cell r="A5381" t="str">
            <v>5321</v>
          </cell>
        </row>
        <row r="5382">
          <cell r="A5382" t="str">
            <v>5321</v>
          </cell>
        </row>
        <row r="5383">
          <cell r="A5383" t="str">
            <v>5321</v>
          </cell>
        </row>
        <row r="5384">
          <cell r="A5384" t="str">
            <v>5321</v>
          </cell>
        </row>
        <row r="5385">
          <cell r="A5385" t="str">
            <v>5321</v>
          </cell>
        </row>
        <row r="5386">
          <cell r="A5386" t="str">
            <v>5321</v>
          </cell>
        </row>
        <row r="5387">
          <cell r="A5387" t="str">
            <v>5321</v>
          </cell>
        </row>
        <row r="5388">
          <cell r="A5388" t="str">
            <v>5321</v>
          </cell>
        </row>
        <row r="5389">
          <cell r="A5389" t="str">
            <v>5331</v>
          </cell>
        </row>
        <row r="5390">
          <cell r="A5390" t="str">
            <v>5331</v>
          </cell>
        </row>
        <row r="5391">
          <cell r="A5391" t="str">
            <v>5331</v>
          </cell>
        </row>
        <row r="5392">
          <cell r="A5392" t="str">
            <v>5331</v>
          </cell>
        </row>
        <row r="5393">
          <cell r="A5393" t="str">
            <v>5331</v>
          </cell>
        </row>
        <row r="5394">
          <cell r="A5394" t="str">
            <v>5331</v>
          </cell>
        </row>
        <row r="5395">
          <cell r="A5395" t="str">
            <v>5331</v>
          </cell>
        </row>
        <row r="5396">
          <cell r="A5396" t="str">
            <v>5331</v>
          </cell>
        </row>
        <row r="5397">
          <cell r="A5397" t="str">
            <v>5331</v>
          </cell>
        </row>
        <row r="5398">
          <cell r="A5398" t="str">
            <v>5331</v>
          </cell>
        </row>
        <row r="5399">
          <cell r="A5399" t="str">
            <v>5331</v>
          </cell>
        </row>
        <row r="5400">
          <cell r="A5400" t="str">
            <v>5331</v>
          </cell>
        </row>
        <row r="5401">
          <cell r="A5401" t="str">
            <v>5331</v>
          </cell>
        </row>
        <row r="5402">
          <cell r="A5402" t="str">
            <v>5331</v>
          </cell>
        </row>
        <row r="5403">
          <cell r="A5403" t="str">
            <v>5331</v>
          </cell>
        </row>
        <row r="5404">
          <cell r="A5404" t="str">
            <v>5331</v>
          </cell>
        </row>
        <row r="5405">
          <cell r="A5405" t="str">
            <v>5331</v>
          </cell>
        </row>
        <row r="5406">
          <cell r="A5406" t="str">
            <v>5331</v>
          </cell>
        </row>
        <row r="5407">
          <cell r="A5407" t="str">
            <v>5331</v>
          </cell>
        </row>
        <row r="5408">
          <cell r="A5408" t="str">
            <v>5331</v>
          </cell>
        </row>
        <row r="5409">
          <cell r="A5409" t="str">
            <v>5331</v>
          </cell>
        </row>
        <row r="5410">
          <cell r="A5410" t="str">
            <v>5331</v>
          </cell>
        </row>
        <row r="5411">
          <cell r="A5411" t="str">
            <v>5331</v>
          </cell>
        </row>
        <row r="5412">
          <cell r="A5412" t="str">
            <v>5331</v>
          </cell>
        </row>
        <row r="5413">
          <cell r="A5413" t="str">
            <v>5331</v>
          </cell>
        </row>
        <row r="5414">
          <cell r="A5414" t="str">
            <v>5331</v>
          </cell>
        </row>
        <row r="5415">
          <cell r="A5415" t="str">
            <v>5331</v>
          </cell>
        </row>
        <row r="5416">
          <cell r="A5416" t="str">
            <v>5331</v>
          </cell>
        </row>
        <row r="5417">
          <cell r="A5417" t="str">
            <v>5331</v>
          </cell>
        </row>
        <row r="5418">
          <cell r="A5418" t="str">
            <v>5331</v>
          </cell>
        </row>
        <row r="5419">
          <cell r="A5419" t="str">
            <v>5331</v>
          </cell>
        </row>
        <row r="5420">
          <cell r="A5420" t="str">
            <v>5341</v>
          </cell>
        </row>
        <row r="5421">
          <cell r="A5421" t="str">
            <v>5341</v>
          </cell>
        </row>
        <row r="5422">
          <cell r="A5422" t="str">
            <v>5341</v>
          </cell>
        </row>
        <row r="5423">
          <cell r="A5423" t="str">
            <v>5341</v>
          </cell>
        </row>
        <row r="5424">
          <cell r="A5424" t="str">
            <v>5341</v>
          </cell>
        </row>
        <row r="5425">
          <cell r="A5425" t="str">
            <v>5341</v>
          </cell>
        </row>
        <row r="5426">
          <cell r="A5426" t="str">
            <v>5341</v>
          </cell>
        </row>
        <row r="5427">
          <cell r="A5427" t="str">
            <v>5341</v>
          </cell>
        </row>
        <row r="5428">
          <cell r="A5428" t="str">
            <v>5341</v>
          </cell>
        </row>
        <row r="5429">
          <cell r="A5429" t="str">
            <v>5341</v>
          </cell>
        </row>
        <row r="5430">
          <cell r="A5430" t="str">
            <v>5341</v>
          </cell>
        </row>
        <row r="5431">
          <cell r="A5431" t="str">
            <v>5391</v>
          </cell>
        </row>
        <row r="5432">
          <cell r="A5432" t="str">
            <v>5391</v>
          </cell>
        </row>
        <row r="5433">
          <cell r="A5433" t="str">
            <v>5391</v>
          </cell>
        </row>
        <row r="5434">
          <cell r="A5434" t="str">
            <v>5391</v>
          </cell>
        </row>
        <row r="5435">
          <cell r="A5435" t="str">
            <v>5391</v>
          </cell>
        </row>
        <row r="5436">
          <cell r="A5436" t="str">
            <v>5391</v>
          </cell>
        </row>
        <row r="5437">
          <cell r="A5437" t="str">
            <v>5391</v>
          </cell>
        </row>
        <row r="5438">
          <cell r="A5438" t="str">
            <v>5391</v>
          </cell>
        </row>
        <row r="5439">
          <cell r="A5439" t="str">
            <v>5391</v>
          </cell>
        </row>
        <row r="5440">
          <cell r="A5440" t="str">
            <v>5391</v>
          </cell>
        </row>
        <row r="5441">
          <cell r="A5441" t="str">
            <v>5391</v>
          </cell>
        </row>
        <row r="5442">
          <cell r="A5442" t="str">
            <v>5391</v>
          </cell>
        </row>
        <row r="5443">
          <cell r="A5443" t="str">
            <v>5391</v>
          </cell>
        </row>
        <row r="5444">
          <cell r="A5444" t="str">
            <v>5391</v>
          </cell>
        </row>
        <row r="5445">
          <cell r="A5445" t="str">
            <v>5391</v>
          </cell>
        </row>
        <row r="5446">
          <cell r="A5446" t="str">
            <v>5391</v>
          </cell>
        </row>
        <row r="5447">
          <cell r="A5447" t="str">
            <v>5401</v>
          </cell>
        </row>
        <row r="5448">
          <cell r="A5448" t="str">
            <v>5401</v>
          </cell>
        </row>
        <row r="5449">
          <cell r="A5449" t="str">
            <v>5401</v>
          </cell>
        </row>
        <row r="5450">
          <cell r="A5450" t="str">
            <v>5401</v>
          </cell>
        </row>
        <row r="5451">
          <cell r="A5451" t="str">
            <v>5401</v>
          </cell>
        </row>
        <row r="5452">
          <cell r="A5452" t="str">
            <v>5406</v>
          </cell>
        </row>
        <row r="5453">
          <cell r="A5453" t="str">
            <v>5406</v>
          </cell>
        </row>
        <row r="5454">
          <cell r="A5454" t="str">
            <v>5406</v>
          </cell>
        </row>
        <row r="5455">
          <cell r="A5455" t="str">
            <v>5416</v>
          </cell>
        </row>
        <row r="5456">
          <cell r="A5456" t="str">
            <v>5416</v>
          </cell>
        </row>
        <row r="5457">
          <cell r="A5457" t="str">
            <v>5421</v>
          </cell>
        </row>
        <row r="5458">
          <cell r="A5458" t="str">
            <v>5421</v>
          </cell>
        </row>
        <row r="5459">
          <cell r="A5459" t="str">
            <v>5421</v>
          </cell>
        </row>
        <row r="5460">
          <cell r="A5460" t="str">
            <v>5421</v>
          </cell>
        </row>
        <row r="5461">
          <cell r="A5461" t="str">
            <v>5421</v>
          </cell>
        </row>
        <row r="5462">
          <cell r="A5462" t="str">
            <v>5421</v>
          </cell>
        </row>
        <row r="5463">
          <cell r="A5463" t="str">
            <v>5426</v>
          </cell>
        </row>
        <row r="5464">
          <cell r="A5464" t="str">
            <v>5426</v>
          </cell>
        </row>
        <row r="5465">
          <cell r="A5465" t="str">
            <v>5426</v>
          </cell>
        </row>
        <row r="5466">
          <cell r="A5466" t="str">
            <v>5431</v>
          </cell>
        </row>
        <row r="5467">
          <cell r="A5467" t="str">
            <v>5431</v>
          </cell>
        </row>
        <row r="5468">
          <cell r="A5468" t="str">
            <v>5436</v>
          </cell>
        </row>
        <row r="5469">
          <cell r="A5469" t="str">
            <v>5441</v>
          </cell>
        </row>
        <row r="5470">
          <cell r="A5470" t="str">
            <v>5441</v>
          </cell>
        </row>
        <row r="5471">
          <cell r="A5471" t="str">
            <v>5441</v>
          </cell>
        </row>
        <row r="5472">
          <cell r="A5472" t="str">
            <v>5438</v>
          </cell>
        </row>
        <row r="5473">
          <cell r="A5473" t="str">
            <v>5438</v>
          </cell>
        </row>
        <row r="5474">
          <cell r="A5474" t="str">
            <v>5438</v>
          </cell>
        </row>
        <row r="5475">
          <cell r="A5475" t="str">
            <v>5438</v>
          </cell>
        </row>
        <row r="5476">
          <cell r="A5476" t="str">
            <v>5438</v>
          </cell>
        </row>
        <row r="5477">
          <cell r="A5477" t="str">
            <v>5451</v>
          </cell>
        </row>
        <row r="5478">
          <cell r="A5478" t="str">
            <v>5451</v>
          </cell>
        </row>
        <row r="5479">
          <cell r="A5479" t="str">
            <v>5452</v>
          </cell>
        </row>
        <row r="5480">
          <cell r="A5480" t="str">
            <v>5452</v>
          </cell>
        </row>
        <row r="5481">
          <cell r="A5481" t="str">
            <v>5452</v>
          </cell>
        </row>
        <row r="5482">
          <cell r="A5482" t="str">
            <v>5462</v>
          </cell>
        </row>
        <row r="5483">
          <cell r="A5483" t="str">
            <v>5462</v>
          </cell>
        </row>
        <row r="5484">
          <cell r="A5484" t="str">
            <v>5462</v>
          </cell>
        </row>
        <row r="5485">
          <cell r="A5485" t="str">
            <v>5461</v>
          </cell>
        </row>
        <row r="5486">
          <cell r="A5486" t="str">
            <v>5461</v>
          </cell>
        </row>
        <row r="5487">
          <cell r="A5487" t="str">
            <v>5461</v>
          </cell>
        </row>
        <row r="5488">
          <cell r="A5488" t="str">
            <v>5466</v>
          </cell>
        </row>
        <row r="5489">
          <cell r="A5489" t="str">
            <v>5466</v>
          </cell>
        </row>
        <row r="5490">
          <cell r="A5490" t="str">
            <v>5466</v>
          </cell>
        </row>
        <row r="5491">
          <cell r="A5491" t="str">
            <v>5471</v>
          </cell>
        </row>
        <row r="5492">
          <cell r="A5492" t="str">
            <v>5476</v>
          </cell>
        </row>
        <row r="5493">
          <cell r="A5493" t="str">
            <v>5483</v>
          </cell>
        </row>
        <row r="5494">
          <cell r="A5494" t="str">
            <v>5483</v>
          </cell>
        </row>
        <row r="5495">
          <cell r="A5495" t="str">
            <v>5483</v>
          </cell>
        </row>
        <row r="5496">
          <cell r="A5496" t="str">
            <v>5486</v>
          </cell>
        </row>
        <row r="5497">
          <cell r="A5497" t="str">
            <v>5483</v>
          </cell>
        </row>
        <row r="5498">
          <cell r="A5498" t="str">
            <v>5483</v>
          </cell>
        </row>
        <row r="5499">
          <cell r="A5499" t="str">
            <v>5496</v>
          </cell>
        </row>
        <row r="5500">
          <cell r="A5500" t="str">
            <v>5496</v>
          </cell>
        </row>
        <row r="5501">
          <cell r="A5501" t="str">
            <v>5496</v>
          </cell>
        </row>
        <row r="5502">
          <cell r="A5502" t="str">
            <v>5496</v>
          </cell>
        </row>
        <row r="5503">
          <cell r="A5503" t="str">
            <v>5496</v>
          </cell>
        </row>
        <row r="5504">
          <cell r="A5504" t="str">
            <v>5496</v>
          </cell>
        </row>
        <row r="5505">
          <cell r="A5505" t="str">
            <v>5496</v>
          </cell>
        </row>
        <row r="5506">
          <cell r="A5506" t="str">
            <v>5496</v>
          </cell>
        </row>
        <row r="5507">
          <cell r="A5507" t="str">
            <v>5496</v>
          </cell>
        </row>
        <row r="5508">
          <cell r="A5508" t="str">
            <v>5496</v>
          </cell>
        </row>
        <row r="5509">
          <cell r="A5509" t="str">
            <v>5496</v>
          </cell>
        </row>
        <row r="5510">
          <cell r="A5510" t="str">
            <v>5496</v>
          </cell>
        </row>
        <row r="5511">
          <cell r="A5511" t="str">
            <v>5496</v>
          </cell>
        </row>
        <row r="5512">
          <cell r="A5512" t="str">
            <v>5496</v>
          </cell>
        </row>
        <row r="5513">
          <cell r="A5513" t="str">
            <v>5496</v>
          </cell>
        </row>
        <row r="5514">
          <cell r="A5514" t="str">
            <v>5496</v>
          </cell>
        </row>
        <row r="5515">
          <cell r="A5515" t="str">
            <v>5496</v>
          </cell>
        </row>
        <row r="5516">
          <cell r="A5516" t="str">
            <v>5496</v>
          </cell>
        </row>
        <row r="5517">
          <cell r="A5517" t="str">
            <v>5496</v>
          </cell>
        </row>
        <row r="5518">
          <cell r="A5518" t="str">
            <v>5496</v>
          </cell>
        </row>
        <row r="5519">
          <cell r="A5519" t="str">
            <v>5496</v>
          </cell>
        </row>
        <row r="5520">
          <cell r="A5520" t="str">
            <v>5496</v>
          </cell>
        </row>
        <row r="5521">
          <cell r="A5521" t="str">
            <v>5496</v>
          </cell>
        </row>
        <row r="5522">
          <cell r="A5522" t="str">
            <v>5496</v>
          </cell>
        </row>
        <row r="5523">
          <cell r="A5523" t="str">
            <v>5496</v>
          </cell>
        </row>
        <row r="5524">
          <cell r="A5524" t="str">
            <v>5496</v>
          </cell>
        </row>
        <row r="5525">
          <cell r="A5525" t="str">
            <v>5496</v>
          </cell>
        </row>
        <row r="5526">
          <cell r="A5526" t="str">
            <v>5496</v>
          </cell>
        </row>
        <row r="5527">
          <cell r="A5527" t="str">
            <v>5496</v>
          </cell>
        </row>
        <row r="5528">
          <cell r="A5528" t="str">
            <v>5496</v>
          </cell>
        </row>
        <row r="5529">
          <cell r="A5529" t="str">
            <v>5496</v>
          </cell>
        </row>
        <row r="5530">
          <cell r="A5530" t="str">
            <v>5511</v>
          </cell>
        </row>
        <row r="5531">
          <cell r="A5531" t="str">
            <v>5521</v>
          </cell>
        </row>
        <row r="5532">
          <cell r="A5532" t="str">
            <v>5521</v>
          </cell>
        </row>
        <row r="5533">
          <cell r="A5533" t="str">
            <v>5521</v>
          </cell>
        </row>
        <row r="5534">
          <cell r="A5534" t="str">
            <v>5521</v>
          </cell>
        </row>
        <row r="5535">
          <cell r="A5535" t="str">
            <v>5526</v>
          </cell>
        </row>
        <row r="5536">
          <cell r="A5536" t="str">
            <v>5536</v>
          </cell>
        </row>
        <row r="5537">
          <cell r="A5537" t="str">
            <v>5536</v>
          </cell>
        </row>
        <row r="5538">
          <cell r="A5538" t="str">
            <v>5536</v>
          </cell>
        </row>
        <row r="5539">
          <cell r="A5539" t="str">
            <v>5536</v>
          </cell>
        </row>
        <row r="5540">
          <cell r="A5540" t="str">
            <v>5541</v>
          </cell>
        </row>
        <row r="5541">
          <cell r="A5541" t="str">
            <v>5546</v>
          </cell>
        </row>
        <row r="5542">
          <cell r="A5542" t="str">
            <v>5546</v>
          </cell>
        </row>
        <row r="5543">
          <cell r="A5543" t="str">
            <v>5546</v>
          </cell>
        </row>
        <row r="5544">
          <cell r="A5544" t="str">
            <v>5546</v>
          </cell>
        </row>
        <row r="5545">
          <cell r="A5545" t="str">
            <v>5546</v>
          </cell>
        </row>
        <row r="5546">
          <cell r="A5546" t="str">
            <v>5551</v>
          </cell>
        </row>
        <row r="5547">
          <cell r="A5547" t="str">
            <v>5551</v>
          </cell>
        </row>
        <row r="5548">
          <cell r="A5548" t="str">
            <v>5551</v>
          </cell>
        </row>
        <row r="5549">
          <cell r="A5549" t="str">
            <v>5551</v>
          </cell>
        </row>
        <row r="5550">
          <cell r="A5550" t="str">
            <v>5556</v>
          </cell>
        </row>
        <row r="5551">
          <cell r="A5551" t="str">
            <v>5556</v>
          </cell>
        </row>
        <row r="5552">
          <cell r="A5552" t="str">
            <v>5566</v>
          </cell>
        </row>
        <row r="5553">
          <cell r="A5553" t="str">
            <v>5576</v>
          </cell>
        </row>
        <row r="5554">
          <cell r="A5554" t="str">
            <v>5596</v>
          </cell>
        </row>
        <row r="5555">
          <cell r="A5555" t="str">
            <v>5596</v>
          </cell>
        </row>
        <row r="5556">
          <cell r="A5556" t="str">
            <v>5596</v>
          </cell>
        </row>
        <row r="5557">
          <cell r="A5557" t="str">
            <v>5596</v>
          </cell>
        </row>
        <row r="5558">
          <cell r="A5558" t="str">
            <v>5596</v>
          </cell>
        </row>
        <row r="5559">
          <cell r="A5559" t="str">
            <v>5596</v>
          </cell>
        </row>
        <row r="5560">
          <cell r="A5560" t="str">
            <v>5596</v>
          </cell>
        </row>
        <row r="5561">
          <cell r="A5561" t="str">
            <v>5596</v>
          </cell>
        </row>
        <row r="5562">
          <cell r="A5562" t="str">
            <v>5596</v>
          </cell>
        </row>
        <row r="5563">
          <cell r="A5563" t="str">
            <v>5596</v>
          </cell>
        </row>
        <row r="5564">
          <cell r="A5564" t="str">
            <v>5596</v>
          </cell>
        </row>
        <row r="5565">
          <cell r="A5565" t="str">
            <v>5596</v>
          </cell>
        </row>
        <row r="5566">
          <cell r="A5566" t="str">
            <v>5596</v>
          </cell>
        </row>
        <row r="5567">
          <cell r="A5567" t="str">
            <v>5596</v>
          </cell>
        </row>
        <row r="5568">
          <cell r="A5568" t="str">
            <v>5596</v>
          </cell>
        </row>
        <row r="5569">
          <cell r="A5569" t="str">
            <v>5596</v>
          </cell>
        </row>
        <row r="5570">
          <cell r="A5570" t="str">
            <v>5596</v>
          </cell>
        </row>
        <row r="5571">
          <cell r="A5571" t="str">
            <v>5596</v>
          </cell>
        </row>
        <row r="5572">
          <cell r="A5572" t="str">
            <v>5596</v>
          </cell>
        </row>
        <row r="5573">
          <cell r="A5573" t="str">
            <v>5596</v>
          </cell>
        </row>
        <row r="5574">
          <cell r="A5574" t="str">
            <v>5596</v>
          </cell>
        </row>
        <row r="5575">
          <cell r="A5575" t="str">
            <v>5596</v>
          </cell>
        </row>
        <row r="5576">
          <cell r="A5576" t="str">
            <v>5596</v>
          </cell>
        </row>
        <row r="5577">
          <cell r="A5577" t="str">
            <v>5596</v>
          </cell>
        </row>
        <row r="5578">
          <cell r="A5578" t="str">
            <v>5596</v>
          </cell>
        </row>
        <row r="5579">
          <cell r="A5579" t="str">
            <v>5596</v>
          </cell>
        </row>
        <row r="5580">
          <cell r="A5580" t="str">
            <v>5596</v>
          </cell>
        </row>
        <row r="5581">
          <cell r="A5581" t="str">
            <v>5596</v>
          </cell>
        </row>
        <row r="5582">
          <cell r="A5582" t="str">
            <v>5596</v>
          </cell>
        </row>
        <row r="5583">
          <cell r="A5583" t="str">
            <v>5601</v>
          </cell>
        </row>
        <row r="5584">
          <cell r="A5584" t="str">
            <v>5601</v>
          </cell>
        </row>
        <row r="5585">
          <cell r="A5585" t="str">
            <v>5601</v>
          </cell>
        </row>
        <row r="5586">
          <cell r="A5586" t="str">
            <v>5611</v>
          </cell>
        </row>
        <row r="5587">
          <cell r="A5587" t="str">
            <v>5631</v>
          </cell>
        </row>
        <row r="5588">
          <cell r="A5588" t="str">
            <v>5661</v>
          </cell>
        </row>
        <row r="5589">
          <cell r="A5589" t="str">
            <v>5661</v>
          </cell>
        </row>
        <row r="5590">
          <cell r="A5590" t="str">
            <v>5661</v>
          </cell>
        </row>
        <row r="5591">
          <cell r="A5591" t="str">
            <v>5661</v>
          </cell>
        </row>
        <row r="5592">
          <cell r="A5592" t="str">
            <v>5661</v>
          </cell>
        </row>
        <row r="5593">
          <cell r="A5593" t="str">
            <v>5661</v>
          </cell>
        </row>
        <row r="5594">
          <cell r="A5594" t="str">
            <v>5701</v>
          </cell>
        </row>
        <row r="5595">
          <cell r="A5595" t="str">
            <v>5706</v>
          </cell>
        </row>
        <row r="5596">
          <cell r="A5596" t="str">
            <v>5711</v>
          </cell>
        </row>
        <row r="5597">
          <cell r="A5597" t="str">
            <v>5726</v>
          </cell>
        </row>
        <row r="5598">
          <cell r="A5598" t="str">
            <v>5736</v>
          </cell>
        </row>
        <row r="5599">
          <cell r="A5599" t="str">
            <v>5746</v>
          </cell>
        </row>
        <row r="5600">
          <cell r="A5600" t="str">
            <v>5751</v>
          </cell>
        </row>
        <row r="5601">
          <cell r="A5601" t="str">
            <v>5756</v>
          </cell>
        </row>
        <row r="5602">
          <cell r="A5602" t="str">
            <v>5756</v>
          </cell>
        </row>
        <row r="5603">
          <cell r="A5603" t="str">
            <v>5791</v>
          </cell>
        </row>
        <row r="5604">
          <cell r="A5604" t="str">
            <v>5801</v>
          </cell>
        </row>
        <row r="5605">
          <cell r="A5605" t="str">
            <v>5801</v>
          </cell>
        </row>
        <row r="5606">
          <cell r="A5606" t="str">
            <v>5801</v>
          </cell>
        </row>
        <row r="5607">
          <cell r="A5607" t="str">
            <v>5851</v>
          </cell>
        </row>
        <row r="5608">
          <cell r="A5608" t="str">
            <v>5861</v>
          </cell>
        </row>
        <row r="5609">
          <cell r="A5609" t="str">
            <v>5861</v>
          </cell>
        </row>
        <row r="5610">
          <cell r="A5610" t="str">
            <v>5861</v>
          </cell>
        </row>
        <row r="5611">
          <cell r="A5611" t="str">
            <v>5861</v>
          </cell>
        </row>
        <row r="5612">
          <cell r="A5612" t="str">
            <v>5861</v>
          </cell>
        </row>
        <row r="5613">
          <cell r="A5613" t="str">
            <v>5924</v>
          </cell>
        </row>
        <row r="5614">
          <cell r="A5614" t="str">
            <v>5928</v>
          </cell>
        </row>
        <row r="5615">
          <cell r="A5615" t="str">
            <v>5971</v>
          </cell>
        </row>
        <row r="5616">
          <cell r="A5616" t="str">
            <v>6001</v>
          </cell>
        </row>
        <row r="5617">
          <cell r="A5617" t="str">
            <v>6001</v>
          </cell>
        </row>
        <row r="5618">
          <cell r="A5618" t="str">
            <v>6001</v>
          </cell>
        </row>
        <row r="5619">
          <cell r="A5619" t="str">
            <v>6102</v>
          </cell>
        </row>
        <row r="5620">
          <cell r="A5620" t="str">
            <v>1001</v>
          </cell>
        </row>
        <row r="5621">
          <cell r="A5621" t="str">
            <v>1005</v>
          </cell>
        </row>
        <row r="5622">
          <cell r="A5622" t="str">
            <v>1007</v>
          </cell>
        </row>
        <row r="5623">
          <cell r="A5623" t="str">
            <v>1008</v>
          </cell>
        </row>
        <row r="5624">
          <cell r="A5624" t="str">
            <v>1009</v>
          </cell>
        </row>
        <row r="5625">
          <cell r="A5625" t="str">
            <v>1021</v>
          </cell>
        </row>
        <row r="5626">
          <cell r="A5626" t="str">
            <v>1032</v>
          </cell>
        </row>
        <row r="5627">
          <cell r="A5627" t="str">
            <v>1051</v>
          </cell>
        </row>
        <row r="5628">
          <cell r="A5628" t="str">
            <v>1041</v>
          </cell>
        </row>
        <row r="5629">
          <cell r="A5629" t="str">
            <v>1048</v>
          </cell>
        </row>
        <row r="5630">
          <cell r="A5630" t="str">
            <v>1043</v>
          </cell>
        </row>
        <row r="5631">
          <cell r="A5631" t="str">
            <v>1047</v>
          </cell>
        </row>
        <row r="5632">
          <cell r="A5632" t="str">
            <v>1049</v>
          </cell>
        </row>
        <row r="5633">
          <cell r="A5633" t="str">
            <v>1101</v>
          </cell>
        </row>
        <row r="5634">
          <cell r="A5634" t="str">
            <v>1101</v>
          </cell>
        </row>
        <row r="5635">
          <cell r="A5635" t="str">
            <v>1101</v>
          </cell>
        </row>
        <row r="5636">
          <cell r="A5636" t="str">
            <v>1121</v>
          </cell>
        </row>
        <row r="5637">
          <cell r="A5637" t="str">
            <v>1126</v>
          </cell>
        </row>
        <row r="5638">
          <cell r="A5638" t="str">
            <v>1141</v>
          </cell>
        </row>
        <row r="5639">
          <cell r="A5639" t="str">
            <v>1151</v>
          </cell>
        </row>
        <row r="5640">
          <cell r="A5640" t="str">
            <v>1152</v>
          </cell>
        </row>
        <row r="5641">
          <cell r="A5641" t="str">
            <v>1161</v>
          </cell>
        </row>
        <row r="5642">
          <cell r="A5642" t="str">
            <v>1161</v>
          </cell>
        </row>
        <row r="5643">
          <cell r="A5643" t="str">
            <v>1161</v>
          </cell>
        </row>
        <row r="5644">
          <cell r="A5644" t="str">
            <v>1301</v>
          </cell>
        </row>
        <row r="5645">
          <cell r="A5645" t="str">
            <v>1302</v>
          </cell>
        </row>
        <row r="5646">
          <cell r="A5646" t="str">
            <v>1305</v>
          </cell>
        </row>
        <row r="5647">
          <cell r="A5647" t="str">
            <v>1306</v>
          </cell>
        </row>
        <row r="5648">
          <cell r="A5648" t="str">
            <v>1310</v>
          </cell>
        </row>
        <row r="5649">
          <cell r="A5649" t="str">
            <v>1301</v>
          </cell>
        </row>
        <row r="5650">
          <cell r="A5650" t="str">
            <v>1301</v>
          </cell>
        </row>
        <row r="5651">
          <cell r="A5651" t="str">
            <v>1302</v>
          </cell>
        </row>
        <row r="5652">
          <cell r="A5652" t="str">
            <v>1305</v>
          </cell>
        </row>
        <row r="5653">
          <cell r="A5653" t="str">
            <v>1306</v>
          </cell>
        </row>
        <row r="5654">
          <cell r="A5654" t="str">
            <v>1301</v>
          </cell>
        </row>
        <row r="5655">
          <cell r="A5655" t="str">
            <v>1302</v>
          </cell>
        </row>
        <row r="5656">
          <cell r="A5656" t="str">
            <v>1301</v>
          </cell>
        </row>
        <row r="5657">
          <cell r="A5657" t="str">
            <v>1302</v>
          </cell>
        </row>
        <row r="5658">
          <cell r="A5658" t="str">
            <v>1306</v>
          </cell>
        </row>
        <row r="5659">
          <cell r="A5659" t="str">
            <v>1521</v>
          </cell>
        </row>
        <row r="5660">
          <cell r="A5660" t="str">
            <v>1526</v>
          </cell>
        </row>
        <row r="5661">
          <cell r="A5661" t="str">
            <v>1601</v>
          </cell>
        </row>
        <row r="5662">
          <cell r="A5662" t="str">
            <v>1601</v>
          </cell>
        </row>
        <row r="5663">
          <cell r="A5663" t="str">
            <v>1601</v>
          </cell>
        </row>
        <row r="5664">
          <cell r="A5664" t="str">
            <v>1601</v>
          </cell>
        </row>
        <row r="5665">
          <cell r="A5665" t="str">
            <v>1602</v>
          </cell>
        </row>
        <row r="5666">
          <cell r="A5666" t="str">
            <v>1602</v>
          </cell>
        </row>
        <row r="5667">
          <cell r="A5667" t="str">
            <v>1602</v>
          </cell>
        </row>
        <row r="5668">
          <cell r="A5668" t="str">
            <v>1602</v>
          </cell>
        </row>
        <row r="5669">
          <cell r="A5669" t="str">
            <v>1603</v>
          </cell>
        </row>
        <row r="5670">
          <cell r="A5670" t="str">
            <v>1604</v>
          </cell>
        </row>
        <row r="5671">
          <cell r="A5671" t="str">
            <v>1621</v>
          </cell>
        </row>
        <row r="5672">
          <cell r="A5672" t="str">
            <v>1621</v>
          </cell>
        </row>
        <row r="5673">
          <cell r="A5673" t="str">
            <v>1621</v>
          </cell>
        </row>
        <row r="5674">
          <cell r="A5674" t="str">
            <v>1622</v>
          </cell>
        </row>
        <row r="5675">
          <cell r="A5675" t="str">
            <v>1642</v>
          </cell>
        </row>
        <row r="5676">
          <cell r="A5676" t="str">
            <v>1622</v>
          </cell>
        </row>
        <row r="5677">
          <cell r="A5677" t="str">
            <v>1622</v>
          </cell>
        </row>
        <row r="5678">
          <cell r="A5678" t="str">
            <v>1642</v>
          </cell>
        </row>
        <row r="5679">
          <cell r="A5679" t="str">
            <v>1632</v>
          </cell>
        </row>
        <row r="5680">
          <cell r="A5680" t="str">
            <v>1629</v>
          </cell>
        </row>
        <row r="5681">
          <cell r="A5681" t="str">
            <v>1661</v>
          </cell>
        </row>
        <row r="5682">
          <cell r="A5682" t="str">
            <v>1701</v>
          </cell>
        </row>
        <row r="5683">
          <cell r="A5683" t="str">
            <v>1701</v>
          </cell>
        </row>
        <row r="5684">
          <cell r="A5684" t="str">
            <v>1701</v>
          </cell>
        </row>
        <row r="5685">
          <cell r="A5685" t="str">
            <v>1701</v>
          </cell>
        </row>
        <row r="5686">
          <cell r="A5686" t="str">
            <v>1704</v>
          </cell>
        </row>
        <row r="5687">
          <cell r="A5687" t="str">
            <v>1701</v>
          </cell>
        </row>
        <row r="5688">
          <cell r="A5688" t="str">
            <v>1721</v>
          </cell>
        </row>
        <row r="5689">
          <cell r="A5689" t="str">
            <v>1722</v>
          </cell>
        </row>
        <row r="5690">
          <cell r="A5690" t="str">
            <v>1741</v>
          </cell>
        </row>
        <row r="5691">
          <cell r="A5691" t="str">
            <v>1721</v>
          </cell>
        </row>
        <row r="5692">
          <cell r="A5692" t="str">
            <v>1721</v>
          </cell>
        </row>
        <row r="5693">
          <cell r="A5693" t="str">
            <v>1741</v>
          </cell>
        </row>
        <row r="5694">
          <cell r="A5694" t="str">
            <v>1729</v>
          </cell>
        </row>
        <row r="5695">
          <cell r="A5695" t="str">
            <v>1861</v>
          </cell>
        </row>
        <row r="5696">
          <cell r="A5696" t="str">
            <v>1861</v>
          </cell>
        </row>
        <row r="5697">
          <cell r="A5697" t="str">
            <v>1861</v>
          </cell>
        </row>
        <row r="5698">
          <cell r="A5698" t="str">
            <v>2011</v>
          </cell>
        </row>
        <row r="5699">
          <cell r="A5699" t="str">
            <v>2111</v>
          </cell>
        </row>
        <row r="5700">
          <cell r="A5700" t="str">
            <v>2121</v>
          </cell>
        </row>
        <row r="5701">
          <cell r="A5701" t="str">
            <v>2111</v>
          </cell>
        </row>
        <row r="5702">
          <cell r="A5702" t="str">
            <v>2121</v>
          </cell>
        </row>
        <row r="5703">
          <cell r="A5703" t="str">
            <v>2111</v>
          </cell>
        </row>
        <row r="5704">
          <cell r="A5704" t="str">
            <v>2121</v>
          </cell>
        </row>
        <row r="5705">
          <cell r="A5705" t="str">
            <v>2111</v>
          </cell>
        </row>
        <row r="5706">
          <cell r="A5706" t="str">
            <v>2121</v>
          </cell>
        </row>
        <row r="5707">
          <cell r="A5707" t="str">
            <v>2121</v>
          </cell>
        </row>
        <row r="5708">
          <cell r="A5708" t="str">
            <v>2121</v>
          </cell>
        </row>
        <row r="5709">
          <cell r="A5709" t="str">
            <v>2131</v>
          </cell>
        </row>
        <row r="5710">
          <cell r="A5710" t="str">
            <v>2161</v>
          </cell>
        </row>
        <row r="5711">
          <cell r="A5711" t="str">
            <v>2161</v>
          </cell>
        </row>
        <row r="5712">
          <cell r="A5712" t="str">
            <v>2141</v>
          </cell>
        </row>
        <row r="5713">
          <cell r="A5713" t="str">
            <v>2151</v>
          </cell>
        </row>
        <row r="5714">
          <cell r="A5714" t="str">
            <v>2141</v>
          </cell>
        </row>
        <row r="5715">
          <cell r="A5715" t="str">
            <v>2141</v>
          </cell>
        </row>
        <row r="5716">
          <cell r="A5716" t="str">
            <v>2211</v>
          </cell>
        </row>
        <row r="5717">
          <cell r="A5717" t="str">
            <v>2215</v>
          </cell>
        </row>
        <row r="5718">
          <cell r="A5718" t="str">
            <v>2221</v>
          </cell>
        </row>
        <row r="5719">
          <cell r="A5719" t="str">
            <v>2225</v>
          </cell>
        </row>
        <row r="5720">
          <cell r="A5720" t="str">
            <v>2211</v>
          </cell>
        </row>
        <row r="5721">
          <cell r="A5721" t="str">
            <v>2211</v>
          </cell>
        </row>
        <row r="5722">
          <cell r="A5722" t="str">
            <v>2221</v>
          </cell>
        </row>
        <row r="5723">
          <cell r="A5723" t="str">
            <v>2225</v>
          </cell>
        </row>
        <row r="5724">
          <cell r="A5724" t="str">
            <v>2211</v>
          </cell>
        </row>
        <row r="5725">
          <cell r="A5725" t="str">
            <v>2221</v>
          </cell>
        </row>
        <row r="5726">
          <cell r="A5726" t="str">
            <v>2211</v>
          </cell>
        </row>
        <row r="5727">
          <cell r="A5727" t="str">
            <v>2221</v>
          </cell>
        </row>
        <row r="5728">
          <cell r="A5728" t="str">
            <v>2225</v>
          </cell>
        </row>
        <row r="5729">
          <cell r="A5729" t="str">
            <v>2281</v>
          </cell>
        </row>
        <row r="5730">
          <cell r="A5730" t="str">
            <v>2281</v>
          </cell>
        </row>
        <row r="5731">
          <cell r="A5731" t="str">
            <v>2281</v>
          </cell>
        </row>
        <row r="5732">
          <cell r="A5732" t="str">
            <v>2295</v>
          </cell>
        </row>
        <row r="5733">
          <cell r="A5733" t="str">
            <v>2362</v>
          </cell>
        </row>
        <row r="5734">
          <cell r="A5734" t="str">
            <v>2363</v>
          </cell>
        </row>
        <row r="5735">
          <cell r="A5735" t="str">
            <v>2311</v>
          </cell>
        </row>
        <row r="5736">
          <cell r="A5736" t="str">
            <v>2321</v>
          </cell>
        </row>
        <row r="5737">
          <cell r="A5737" t="str">
            <v>2321</v>
          </cell>
        </row>
        <row r="5738">
          <cell r="A5738" t="str">
            <v>2321</v>
          </cell>
        </row>
        <row r="5739">
          <cell r="A5739" t="str">
            <v>2611</v>
          </cell>
        </row>
        <row r="5740">
          <cell r="A5740" t="str">
            <v>2611</v>
          </cell>
        </row>
        <row r="5741">
          <cell r="A5741" t="str">
            <v>2611</v>
          </cell>
        </row>
        <row r="5742">
          <cell r="A5742" t="str">
            <v>2611</v>
          </cell>
        </row>
        <row r="5743">
          <cell r="A5743" t="str">
            <v>2641</v>
          </cell>
        </row>
        <row r="5744">
          <cell r="A5744" t="str">
            <v>2641</v>
          </cell>
        </row>
        <row r="5745">
          <cell r="A5745" t="str">
            <v>2641</v>
          </cell>
        </row>
        <row r="5746">
          <cell r="A5746" t="str">
            <v>2621</v>
          </cell>
        </row>
        <row r="5747">
          <cell r="A5747" t="str">
            <v>2631</v>
          </cell>
        </row>
        <row r="5748">
          <cell r="A5748" t="str">
            <v>2901</v>
          </cell>
        </row>
        <row r="5749">
          <cell r="A5749" t="str">
            <v>2901</v>
          </cell>
        </row>
        <row r="5750">
          <cell r="A5750" t="str">
            <v>2901</v>
          </cell>
        </row>
        <row r="5751">
          <cell r="A5751" t="str">
            <v>2981</v>
          </cell>
        </row>
        <row r="5752">
          <cell r="A5752" t="str">
            <v>3001</v>
          </cell>
        </row>
        <row r="5753">
          <cell r="A5753" t="str">
            <v>3001</v>
          </cell>
        </row>
        <row r="5754">
          <cell r="A5754" t="str">
            <v>3201</v>
          </cell>
        </row>
        <row r="5755">
          <cell r="A5755" t="str">
            <v>3201</v>
          </cell>
        </row>
        <row r="5756">
          <cell r="A5756" t="str">
            <v>3301</v>
          </cell>
        </row>
        <row r="5757">
          <cell r="A5757" t="str">
            <v>3301</v>
          </cell>
        </row>
        <row r="5758">
          <cell r="A5758" t="str">
            <v>3301</v>
          </cell>
        </row>
        <row r="5759">
          <cell r="A5759" t="str">
            <v>4001</v>
          </cell>
        </row>
        <row r="5760">
          <cell r="A5760" t="str">
            <v>4001</v>
          </cell>
        </row>
        <row r="5761">
          <cell r="A5761" t="str">
            <v>4001</v>
          </cell>
        </row>
        <row r="5762">
          <cell r="A5762" t="str">
            <v>4101</v>
          </cell>
        </row>
        <row r="5763">
          <cell r="A5763" t="str">
            <v>4201</v>
          </cell>
        </row>
        <row r="5764">
          <cell r="A5764" t="str">
            <v>4201</v>
          </cell>
        </row>
        <row r="5765">
          <cell r="A5765" t="str">
            <v>4201</v>
          </cell>
        </row>
        <row r="5766">
          <cell r="A5766" t="str">
            <v>4401</v>
          </cell>
        </row>
        <row r="5767">
          <cell r="A5767" t="str">
            <v>4501</v>
          </cell>
        </row>
        <row r="5768">
          <cell r="A5768" t="str">
            <v>4601</v>
          </cell>
        </row>
        <row r="5769">
          <cell r="A5769" t="str">
            <v>4901</v>
          </cell>
        </row>
        <row r="5770">
          <cell r="A5770" t="str">
            <v>4901</v>
          </cell>
        </row>
        <row r="5771">
          <cell r="A5771" t="str">
            <v>4901</v>
          </cell>
        </row>
        <row r="5772">
          <cell r="A5772" t="str">
            <v>4911</v>
          </cell>
        </row>
        <row r="5773">
          <cell r="A5773" t="str">
            <v>4931</v>
          </cell>
        </row>
        <row r="5774">
          <cell r="A5774" t="str">
            <v>4941</v>
          </cell>
        </row>
        <row r="5775">
          <cell r="A5775" t="str">
            <v>4941</v>
          </cell>
        </row>
        <row r="5776">
          <cell r="A5776" t="str">
            <v>4941</v>
          </cell>
        </row>
        <row r="5777">
          <cell r="A5777" t="str">
            <v>4951</v>
          </cell>
        </row>
        <row r="5778">
          <cell r="A5778" t="str">
            <v>4951</v>
          </cell>
        </row>
        <row r="5779">
          <cell r="A5779" t="str">
            <v>4951</v>
          </cell>
        </row>
        <row r="5780">
          <cell r="A5780" t="str">
            <v>4971</v>
          </cell>
        </row>
        <row r="5781">
          <cell r="A5781" t="str">
            <v>4971</v>
          </cell>
        </row>
        <row r="5782">
          <cell r="A5782" t="str">
            <v>4971</v>
          </cell>
        </row>
        <row r="5783">
          <cell r="A5783" t="str">
            <v>4981</v>
          </cell>
        </row>
        <row r="5784">
          <cell r="A5784" t="str">
            <v>5101</v>
          </cell>
        </row>
        <row r="5785">
          <cell r="A5785" t="str">
            <v>5101</v>
          </cell>
        </row>
        <row r="5786">
          <cell r="A5786" t="str">
            <v>5101</v>
          </cell>
        </row>
        <row r="5787">
          <cell r="A5787" t="str">
            <v>5101</v>
          </cell>
        </row>
        <row r="5788">
          <cell r="A5788" t="str">
            <v>5101</v>
          </cell>
        </row>
        <row r="5789">
          <cell r="A5789" t="str">
            <v>5101</v>
          </cell>
        </row>
        <row r="5790">
          <cell r="A5790" t="str">
            <v>5101</v>
          </cell>
        </row>
        <row r="5791">
          <cell r="A5791" t="str">
            <v>5101</v>
          </cell>
        </row>
        <row r="5792">
          <cell r="A5792" t="str">
            <v>5101</v>
          </cell>
        </row>
        <row r="5793">
          <cell r="A5793" t="str">
            <v>5101</v>
          </cell>
        </row>
        <row r="5794">
          <cell r="A5794" t="str">
            <v>5101</v>
          </cell>
        </row>
        <row r="5795">
          <cell r="A5795" t="str">
            <v>5101</v>
          </cell>
        </row>
        <row r="5796">
          <cell r="A5796" t="str">
            <v>5101</v>
          </cell>
        </row>
        <row r="5797">
          <cell r="A5797" t="str">
            <v>5101</v>
          </cell>
        </row>
        <row r="5798">
          <cell r="A5798" t="str">
            <v>5101</v>
          </cell>
        </row>
        <row r="5799">
          <cell r="A5799" t="str">
            <v>5101</v>
          </cell>
        </row>
        <row r="5800">
          <cell r="A5800" t="str">
            <v>5101</v>
          </cell>
        </row>
        <row r="5801">
          <cell r="A5801" t="str">
            <v>5101</v>
          </cell>
        </row>
        <row r="5802">
          <cell r="A5802" t="str">
            <v>5101</v>
          </cell>
        </row>
        <row r="5803">
          <cell r="A5803" t="str">
            <v>5101</v>
          </cell>
        </row>
        <row r="5804">
          <cell r="A5804" t="str">
            <v>5101</v>
          </cell>
        </row>
        <row r="5805">
          <cell r="A5805" t="str">
            <v>5101</v>
          </cell>
        </row>
        <row r="5806">
          <cell r="A5806" t="str">
            <v>5101</v>
          </cell>
        </row>
        <row r="5807">
          <cell r="A5807" t="str">
            <v>5101</v>
          </cell>
        </row>
        <row r="5808">
          <cell r="A5808" t="str">
            <v>5101</v>
          </cell>
        </row>
        <row r="5809">
          <cell r="A5809" t="str">
            <v>5101</v>
          </cell>
        </row>
        <row r="5810">
          <cell r="A5810" t="str">
            <v>5101</v>
          </cell>
        </row>
        <row r="5811">
          <cell r="A5811" t="str">
            <v>5101</v>
          </cell>
        </row>
        <row r="5812">
          <cell r="A5812" t="str">
            <v>5111</v>
          </cell>
        </row>
        <row r="5813">
          <cell r="A5813" t="str">
            <v>5116</v>
          </cell>
        </row>
        <row r="5814">
          <cell r="A5814" t="str">
            <v>5116</v>
          </cell>
        </row>
        <row r="5815">
          <cell r="A5815" t="str">
            <v>5111</v>
          </cell>
        </row>
        <row r="5816">
          <cell r="A5816" t="str">
            <v>5116</v>
          </cell>
        </row>
        <row r="5817">
          <cell r="A5817" t="str">
            <v>5111</v>
          </cell>
        </row>
        <row r="5818">
          <cell r="A5818" t="str">
            <v>5116</v>
          </cell>
        </row>
        <row r="5819">
          <cell r="A5819" t="str">
            <v>5121</v>
          </cell>
        </row>
        <row r="5820">
          <cell r="A5820" t="str">
            <v>5123</v>
          </cell>
        </row>
        <row r="5821">
          <cell r="A5821" t="str">
            <v>5126</v>
          </cell>
        </row>
        <row r="5822">
          <cell r="A5822" t="str">
            <v>5129</v>
          </cell>
        </row>
        <row r="5823">
          <cell r="A5823" t="str">
            <v>5139</v>
          </cell>
        </row>
        <row r="5824">
          <cell r="A5824" t="str">
            <v>5121</v>
          </cell>
        </row>
        <row r="5825">
          <cell r="A5825" t="str">
            <v>5123</v>
          </cell>
        </row>
        <row r="5826">
          <cell r="A5826" t="str">
            <v>5126</v>
          </cell>
        </row>
        <row r="5827">
          <cell r="A5827" t="str">
            <v>5129</v>
          </cell>
        </row>
        <row r="5828">
          <cell r="A5828" t="str">
            <v>5139</v>
          </cell>
        </row>
        <row r="5829">
          <cell r="A5829" t="str">
            <v>5121</v>
          </cell>
        </row>
        <row r="5830">
          <cell r="A5830" t="str">
            <v>5123</v>
          </cell>
        </row>
        <row r="5831">
          <cell r="A5831" t="str">
            <v>5126</v>
          </cell>
        </row>
        <row r="5832">
          <cell r="A5832" t="str">
            <v>5129</v>
          </cell>
        </row>
        <row r="5833">
          <cell r="A5833" t="str">
            <v>5133</v>
          </cell>
        </row>
        <row r="5834">
          <cell r="A5834" t="str">
            <v>5139</v>
          </cell>
        </row>
        <row r="5835">
          <cell r="A5835" t="str">
            <v>5129</v>
          </cell>
        </row>
        <row r="5836">
          <cell r="A5836" t="str">
            <v>5133</v>
          </cell>
        </row>
        <row r="5837">
          <cell r="A5837" t="str">
            <v>5129</v>
          </cell>
        </row>
        <row r="5838">
          <cell r="A5838" t="str">
            <v>5121</v>
          </cell>
        </row>
        <row r="5839">
          <cell r="A5839" t="str">
            <v>5123</v>
          </cell>
        </row>
        <row r="5840">
          <cell r="A5840" t="str">
            <v>5126</v>
          </cell>
        </row>
        <row r="5841">
          <cell r="A5841" t="str">
            <v>5129</v>
          </cell>
        </row>
        <row r="5842">
          <cell r="A5842" t="str">
            <v>5139</v>
          </cell>
        </row>
        <row r="5843">
          <cell r="A5843" t="str">
            <v>5139</v>
          </cell>
        </row>
        <row r="5844">
          <cell r="A5844" t="str">
            <v>5121</v>
          </cell>
        </row>
        <row r="5845">
          <cell r="A5845" t="str">
            <v>5123</v>
          </cell>
        </row>
        <row r="5846">
          <cell r="A5846" t="str">
            <v>5126</v>
          </cell>
        </row>
        <row r="5847">
          <cell r="A5847" t="str">
            <v>5129</v>
          </cell>
        </row>
        <row r="5848">
          <cell r="A5848" t="str">
            <v>5133</v>
          </cell>
        </row>
        <row r="5849">
          <cell r="A5849" t="str">
            <v>5139</v>
          </cell>
        </row>
        <row r="5850">
          <cell r="A5850" t="str">
            <v>5121</v>
          </cell>
        </row>
        <row r="5851">
          <cell r="A5851" t="str">
            <v>5123</v>
          </cell>
        </row>
        <row r="5852">
          <cell r="A5852" t="str">
            <v>5129</v>
          </cell>
        </row>
        <row r="5853">
          <cell r="A5853" t="str">
            <v>5133</v>
          </cell>
        </row>
        <row r="5854">
          <cell r="A5854" t="str">
            <v>5121</v>
          </cell>
        </row>
        <row r="5855">
          <cell r="A5855" t="str">
            <v>5123</v>
          </cell>
        </row>
        <row r="5856">
          <cell r="A5856" t="str">
            <v>5126</v>
          </cell>
        </row>
        <row r="5857">
          <cell r="A5857" t="str">
            <v>5129</v>
          </cell>
        </row>
        <row r="5858">
          <cell r="A5858" t="str">
            <v>5139</v>
          </cell>
        </row>
        <row r="5859">
          <cell r="A5859" t="str">
            <v>5121</v>
          </cell>
        </row>
        <row r="5860">
          <cell r="A5860" t="str">
            <v>5123</v>
          </cell>
        </row>
        <row r="5861">
          <cell r="A5861" t="str">
            <v>5126</v>
          </cell>
        </row>
        <row r="5862">
          <cell r="A5862" t="str">
            <v>5129</v>
          </cell>
        </row>
        <row r="5863">
          <cell r="A5863" t="str">
            <v>5121</v>
          </cell>
        </row>
        <row r="5864">
          <cell r="A5864" t="str">
            <v>5123</v>
          </cell>
        </row>
        <row r="5865">
          <cell r="A5865" t="str">
            <v>5126</v>
          </cell>
        </row>
        <row r="5866">
          <cell r="A5866" t="str">
            <v>5129</v>
          </cell>
        </row>
        <row r="5867">
          <cell r="A5867" t="str">
            <v>5133</v>
          </cell>
        </row>
        <row r="5868">
          <cell r="A5868" t="str">
            <v>5121</v>
          </cell>
        </row>
        <row r="5869">
          <cell r="A5869" t="str">
            <v>5123</v>
          </cell>
        </row>
        <row r="5870">
          <cell r="A5870" t="str">
            <v>5126</v>
          </cell>
        </row>
        <row r="5871">
          <cell r="A5871" t="str">
            <v>5129</v>
          </cell>
        </row>
        <row r="5872">
          <cell r="A5872" t="str">
            <v>5133</v>
          </cell>
        </row>
        <row r="5873">
          <cell r="A5873" t="str">
            <v>5121</v>
          </cell>
        </row>
        <row r="5874">
          <cell r="A5874" t="str">
            <v>5123</v>
          </cell>
        </row>
        <row r="5875">
          <cell r="A5875" t="str">
            <v>5126</v>
          </cell>
        </row>
        <row r="5876">
          <cell r="A5876" t="str">
            <v>5129</v>
          </cell>
        </row>
        <row r="5877">
          <cell r="A5877" t="str">
            <v>5139</v>
          </cell>
        </row>
        <row r="5878">
          <cell r="A5878" t="str">
            <v>5121</v>
          </cell>
        </row>
        <row r="5879">
          <cell r="A5879" t="str">
            <v>5123</v>
          </cell>
        </row>
        <row r="5880">
          <cell r="A5880" t="str">
            <v>5126</v>
          </cell>
        </row>
        <row r="5881">
          <cell r="A5881" t="str">
            <v>5129</v>
          </cell>
        </row>
        <row r="5882">
          <cell r="A5882" t="str">
            <v>5133</v>
          </cell>
        </row>
        <row r="5883">
          <cell r="A5883" t="str">
            <v>5139</v>
          </cell>
        </row>
        <row r="5884">
          <cell r="A5884" t="str">
            <v>5121</v>
          </cell>
        </row>
        <row r="5885">
          <cell r="A5885" t="str">
            <v>5123</v>
          </cell>
        </row>
        <row r="5886">
          <cell r="A5886" t="str">
            <v>5126</v>
          </cell>
        </row>
        <row r="5887">
          <cell r="A5887" t="str">
            <v>5129</v>
          </cell>
        </row>
        <row r="5888">
          <cell r="A5888" t="str">
            <v>5133</v>
          </cell>
        </row>
        <row r="5889">
          <cell r="A5889" t="str">
            <v>5129</v>
          </cell>
        </row>
        <row r="5890">
          <cell r="A5890" t="str">
            <v>5133</v>
          </cell>
        </row>
        <row r="5891">
          <cell r="A5891" t="str">
            <v>5121</v>
          </cell>
        </row>
        <row r="5892">
          <cell r="A5892" t="str">
            <v>5123</v>
          </cell>
        </row>
        <row r="5893">
          <cell r="A5893" t="str">
            <v>5126</v>
          </cell>
        </row>
        <row r="5894">
          <cell r="A5894" t="str">
            <v>5129</v>
          </cell>
        </row>
        <row r="5895">
          <cell r="A5895" t="str">
            <v>5139</v>
          </cell>
        </row>
        <row r="5896">
          <cell r="A5896" t="str">
            <v>5126</v>
          </cell>
        </row>
        <row r="5897">
          <cell r="A5897" t="str">
            <v>5129</v>
          </cell>
        </row>
        <row r="5898">
          <cell r="A5898" t="str">
            <v>5133</v>
          </cell>
        </row>
        <row r="5899">
          <cell r="A5899" t="str">
            <v>5129</v>
          </cell>
        </row>
        <row r="5900">
          <cell r="A5900" t="str">
            <v>5133</v>
          </cell>
        </row>
        <row r="5901">
          <cell r="A5901" t="str">
            <v>5121</v>
          </cell>
        </row>
        <row r="5902">
          <cell r="A5902" t="str">
            <v>5123</v>
          </cell>
        </row>
        <row r="5903">
          <cell r="A5903" t="str">
            <v>5126</v>
          </cell>
        </row>
        <row r="5904">
          <cell r="A5904" t="str">
            <v>5129</v>
          </cell>
        </row>
        <row r="5905">
          <cell r="A5905" t="str">
            <v>5121</v>
          </cell>
        </row>
        <row r="5906">
          <cell r="A5906" t="str">
            <v>5123</v>
          </cell>
        </row>
        <row r="5907">
          <cell r="A5907" t="str">
            <v>5126</v>
          </cell>
        </row>
        <row r="5908">
          <cell r="A5908" t="str">
            <v>5129</v>
          </cell>
        </row>
        <row r="5909">
          <cell r="A5909" t="str">
            <v>5121</v>
          </cell>
        </row>
        <row r="5910">
          <cell r="A5910" t="str">
            <v>5123</v>
          </cell>
        </row>
        <row r="5911">
          <cell r="A5911" t="str">
            <v>5126</v>
          </cell>
        </row>
        <row r="5912">
          <cell r="A5912" t="str">
            <v>5129</v>
          </cell>
        </row>
        <row r="5913">
          <cell r="A5913" t="str">
            <v>5121</v>
          </cell>
        </row>
        <row r="5914">
          <cell r="A5914" t="str">
            <v>5123</v>
          </cell>
        </row>
        <row r="5915">
          <cell r="A5915" t="str">
            <v>5126</v>
          </cell>
        </row>
        <row r="5916">
          <cell r="A5916" t="str">
            <v>5129</v>
          </cell>
        </row>
        <row r="5917">
          <cell r="A5917" t="str">
            <v>5121</v>
          </cell>
        </row>
        <row r="5918">
          <cell r="A5918" t="str">
            <v>5123</v>
          </cell>
        </row>
        <row r="5919">
          <cell r="A5919" t="str">
            <v>5126</v>
          </cell>
        </row>
        <row r="5920">
          <cell r="A5920" t="str">
            <v>5129</v>
          </cell>
        </row>
        <row r="5921">
          <cell r="A5921" t="str">
            <v>5139</v>
          </cell>
        </row>
        <row r="5922">
          <cell r="A5922" t="str">
            <v>5133</v>
          </cell>
        </row>
        <row r="5923">
          <cell r="A5923" t="str">
            <v>5121</v>
          </cell>
        </row>
        <row r="5924">
          <cell r="A5924" t="str">
            <v>5123</v>
          </cell>
        </row>
        <row r="5925">
          <cell r="A5925" t="str">
            <v>5126</v>
          </cell>
        </row>
        <row r="5926">
          <cell r="A5926" t="str">
            <v>5129</v>
          </cell>
        </row>
        <row r="5927">
          <cell r="A5927" t="str">
            <v>5129</v>
          </cell>
        </row>
        <row r="5928">
          <cell r="A5928" t="str">
            <v>5133</v>
          </cell>
        </row>
        <row r="5929">
          <cell r="A5929" t="str">
            <v>5121</v>
          </cell>
        </row>
        <row r="5930">
          <cell r="A5930" t="str">
            <v>5123</v>
          </cell>
        </row>
        <row r="5931">
          <cell r="A5931" t="str">
            <v>5126</v>
          </cell>
        </row>
        <row r="5932">
          <cell r="A5932" t="str">
            <v>5129</v>
          </cell>
        </row>
        <row r="5933">
          <cell r="A5933" t="str">
            <v>5139</v>
          </cell>
        </row>
        <row r="5934">
          <cell r="A5934" t="str">
            <v>5121</v>
          </cell>
        </row>
        <row r="5935">
          <cell r="A5935" t="str">
            <v>5123</v>
          </cell>
        </row>
        <row r="5936">
          <cell r="A5936" t="str">
            <v>5126</v>
          </cell>
        </row>
        <row r="5937">
          <cell r="A5937" t="str">
            <v>5129</v>
          </cell>
        </row>
        <row r="5938">
          <cell r="A5938" t="str">
            <v>5141</v>
          </cell>
        </row>
        <row r="5939">
          <cell r="A5939" t="str">
            <v>5151</v>
          </cell>
        </row>
        <row r="5940">
          <cell r="A5940" t="str">
            <v>5156</v>
          </cell>
        </row>
        <row r="5941">
          <cell r="A5941" t="str">
            <v>5156</v>
          </cell>
        </row>
        <row r="5942">
          <cell r="A5942" t="str">
            <v>5161</v>
          </cell>
        </row>
        <row r="5943">
          <cell r="A5943" t="str">
            <v>5161</v>
          </cell>
        </row>
        <row r="5944">
          <cell r="A5944" t="str">
            <v>5161</v>
          </cell>
        </row>
        <row r="5945">
          <cell r="A5945" t="str">
            <v>5161</v>
          </cell>
        </row>
        <row r="5946">
          <cell r="A5946" t="str">
            <v>5161</v>
          </cell>
        </row>
        <row r="5947">
          <cell r="A5947" t="str">
            <v>5166</v>
          </cell>
        </row>
        <row r="5948">
          <cell r="A5948" t="str">
            <v>5166</v>
          </cell>
        </row>
        <row r="5949">
          <cell r="A5949" t="str">
            <v>5166</v>
          </cell>
        </row>
        <row r="5950">
          <cell r="A5950" t="str">
            <v>5166</v>
          </cell>
        </row>
        <row r="5951">
          <cell r="A5951" t="str">
            <v>5166</v>
          </cell>
        </row>
        <row r="5952">
          <cell r="A5952" t="str">
            <v>5166</v>
          </cell>
        </row>
        <row r="5953">
          <cell r="A5953" t="str">
            <v>5166</v>
          </cell>
        </row>
        <row r="5954">
          <cell r="A5954" t="str">
            <v>5166</v>
          </cell>
        </row>
        <row r="5955">
          <cell r="A5955" t="str">
            <v>5166</v>
          </cell>
        </row>
        <row r="5956">
          <cell r="A5956" t="str">
            <v>5166</v>
          </cell>
        </row>
        <row r="5957">
          <cell r="A5957" t="str">
            <v>5166</v>
          </cell>
        </row>
        <row r="5958">
          <cell r="A5958" t="str">
            <v>5166</v>
          </cell>
        </row>
        <row r="5959">
          <cell r="A5959" t="str">
            <v>5166</v>
          </cell>
        </row>
        <row r="5960">
          <cell r="A5960" t="str">
            <v>5166</v>
          </cell>
        </row>
        <row r="5961">
          <cell r="A5961" t="str">
            <v>5166</v>
          </cell>
        </row>
        <row r="5962">
          <cell r="A5962" t="str">
            <v>5166</v>
          </cell>
        </row>
        <row r="5963">
          <cell r="A5963" t="str">
            <v>5166</v>
          </cell>
        </row>
        <row r="5964">
          <cell r="A5964" t="str">
            <v>5166</v>
          </cell>
        </row>
        <row r="5965">
          <cell r="A5965" t="str">
            <v>5166</v>
          </cell>
        </row>
        <row r="5966">
          <cell r="A5966" t="str">
            <v>5166</v>
          </cell>
        </row>
        <row r="5967">
          <cell r="A5967" t="str">
            <v>5166</v>
          </cell>
        </row>
        <row r="5968">
          <cell r="A5968" t="str">
            <v>5166</v>
          </cell>
        </row>
        <row r="5969">
          <cell r="A5969" t="str">
            <v>5166</v>
          </cell>
        </row>
        <row r="5970">
          <cell r="A5970" t="str">
            <v>5166</v>
          </cell>
        </row>
        <row r="5971">
          <cell r="A5971" t="str">
            <v>5166</v>
          </cell>
        </row>
        <row r="5972">
          <cell r="A5972" t="str">
            <v>5166</v>
          </cell>
        </row>
        <row r="5973">
          <cell r="A5973" t="str">
            <v>5166</v>
          </cell>
        </row>
        <row r="5974">
          <cell r="A5974" t="str">
            <v>5132</v>
          </cell>
        </row>
        <row r="5975">
          <cell r="A5975" t="str">
            <v>5132</v>
          </cell>
        </row>
        <row r="5976">
          <cell r="A5976" t="str">
            <v>5132</v>
          </cell>
        </row>
        <row r="5977">
          <cell r="A5977" t="str">
            <v>5132</v>
          </cell>
        </row>
        <row r="5978">
          <cell r="A5978" t="str">
            <v>5191</v>
          </cell>
        </row>
        <row r="5979">
          <cell r="A5979" t="str">
            <v>5132</v>
          </cell>
        </row>
        <row r="5980">
          <cell r="A5980" t="str">
            <v>5176</v>
          </cell>
        </row>
        <row r="5981">
          <cell r="A5981" t="str">
            <v>5132</v>
          </cell>
        </row>
        <row r="5982">
          <cell r="A5982" t="str">
            <v>5176</v>
          </cell>
        </row>
        <row r="5983">
          <cell r="A5983" t="str">
            <v>5132</v>
          </cell>
        </row>
        <row r="5984">
          <cell r="A5984" t="str">
            <v>5132</v>
          </cell>
        </row>
        <row r="5985">
          <cell r="A5985" t="str">
            <v>5176</v>
          </cell>
        </row>
        <row r="5986">
          <cell r="A5986" t="str">
            <v>5132</v>
          </cell>
        </row>
        <row r="5987">
          <cell r="A5987" t="str">
            <v>5132</v>
          </cell>
        </row>
        <row r="5988">
          <cell r="A5988" t="str">
            <v>5176</v>
          </cell>
        </row>
        <row r="5989">
          <cell r="A5989" t="str">
            <v>5132</v>
          </cell>
        </row>
        <row r="5990">
          <cell r="A5990" t="str">
            <v>5132</v>
          </cell>
        </row>
        <row r="5991">
          <cell r="A5991" t="str">
            <v>5176</v>
          </cell>
        </row>
        <row r="5992">
          <cell r="A5992" t="str">
            <v>5132</v>
          </cell>
        </row>
        <row r="5993">
          <cell r="A5993" t="str">
            <v>5181</v>
          </cell>
        </row>
        <row r="5994">
          <cell r="A5994" t="str">
            <v>5132</v>
          </cell>
        </row>
        <row r="5995">
          <cell r="A5995" t="str">
            <v>5132</v>
          </cell>
        </row>
        <row r="5996">
          <cell r="A5996" t="str">
            <v>5132</v>
          </cell>
        </row>
        <row r="5997">
          <cell r="A5997" t="str">
            <v>5176</v>
          </cell>
        </row>
        <row r="5998">
          <cell r="A5998" t="str">
            <v>5132</v>
          </cell>
        </row>
        <row r="5999">
          <cell r="A5999" t="str">
            <v>5132</v>
          </cell>
        </row>
        <row r="6000">
          <cell r="A6000" t="str">
            <v>5132</v>
          </cell>
        </row>
        <row r="6001">
          <cell r="A6001" t="str">
            <v>5176</v>
          </cell>
        </row>
        <row r="6002">
          <cell r="A6002" t="str">
            <v>5132</v>
          </cell>
        </row>
        <row r="6003">
          <cell r="A6003" t="str">
            <v>5132</v>
          </cell>
        </row>
        <row r="6004">
          <cell r="A6004" t="str">
            <v>5132</v>
          </cell>
        </row>
        <row r="6005">
          <cell r="A6005" t="str">
            <v>5176</v>
          </cell>
        </row>
        <row r="6006">
          <cell r="A6006" t="str">
            <v>5201</v>
          </cell>
        </row>
        <row r="6007">
          <cell r="A6007" t="str">
            <v>5201</v>
          </cell>
        </row>
        <row r="6008">
          <cell r="A6008" t="str">
            <v>5201</v>
          </cell>
        </row>
        <row r="6009">
          <cell r="A6009" t="str">
            <v>5201</v>
          </cell>
        </row>
        <row r="6010">
          <cell r="A6010" t="str">
            <v>5201</v>
          </cell>
        </row>
        <row r="6011">
          <cell r="A6011" t="str">
            <v>5201</v>
          </cell>
        </row>
        <row r="6012">
          <cell r="A6012" t="str">
            <v>5201</v>
          </cell>
        </row>
        <row r="6013">
          <cell r="A6013" t="str">
            <v>5201</v>
          </cell>
        </row>
        <row r="6014">
          <cell r="A6014" t="str">
            <v>5201</v>
          </cell>
        </row>
        <row r="6015">
          <cell r="A6015" t="str">
            <v>5201</v>
          </cell>
        </row>
        <row r="6016">
          <cell r="A6016" t="str">
            <v>5201</v>
          </cell>
        </row>
        <row r="6017">
          <cell r="A6017" t="str">
            <v>5201</v>
          </cell>
        </row>
        <row r="6018">
          <cell r="A6018" t="str">
            <v>5201</v>
          </cell>
        </row>
        <row r="6019">
          <cell r="A6019" t="str">
            <v>5201</v>
          </cell>
        </row>
        <row r="6020">
          <cell r="A6020" t="str">
            <v>5211</v>
          </cell>
        </row>
        <row r="6021">
          <cell r="A6021" t="str">
            <v>5211</v>
          </cell>
        </row>
        <row r="6022">
          <cell r="A6022" t="str">
            <v>5211</v>
          </cell>
        </row>
        <row r="6023">
          <cell r="A6023" t="str">
            <v>5301</v>
          </cell>
        </row>
        <row r="6024">
          <cell r="A6024" t="str">
            <v>5301</v>
          </cell>
        </row>
        <row r="6025">
          <cell r="A6025" t="str">
            <v>5301</v>
          </cell>
        </row>
        <row r="6026">
          <cell r="A6026" t="str">
            <v>5301</v>
          </cell>
        </row>
        <row r="6027">
          <cell r="A6027" t="str">
            <v>5301</v>
          </cell>
        </row>
        <row r="6028">
          <cell r="A6028" t="str">
            <v>5301</v>
          </cell>
        </row>
        <row r="6029">
          <cell r="A6029" t="str">
            <v>5301</v>
          </cell>
        </row>
        <row r="6030">
          <cell r="A6030" t="str">
            <v>5301</v>
          </cell>
        </row>
        <row r="6031">
          <cell r="A6031" t="str">
            <v>5301</v>
          </cell>
        </row>
        <row r="6032">
          <cell r="A6032" t="str">
            <v>5301</v>
          </cell>
        </row>
        <row r="6033">
          <cell r="A6033" t="str">
            <v>5301</v>
          </cell>
        </row>
        <row r="6034">
          <cell r="A6034" t="str">
            <v>5301</v>
          </cell>
        </row>
        <row r="6035">
          <cell r="A6035" t="str">
            <v>5301</v>
          </cell>
        </row>
        <row r="6036">
          <cell r="A6036" t="str">
            <v>5301</v>
          </cell>
        </row>
        <row r="6037">
          <cell r="A6037" t="str">
            <v>5301</v>
          </cell>
        </row>
        <row r="6038">
          <cell r="A6038" t="str">
            <v>5301</v>
          </cell>
        </row>
        <row r="6039">
          <cell r="A6039" t="str">
            <v>5301</v>
          </cell>
        </row>
        <row r="6040">
          <cell r="A6040" t="str">
            <v>5301</v>
          </cell>
        </row>
        <row r="6041">
          <cell r="A6041" t="str">
            <v>5301</v>
          </cell>
        </row>
        <row r="6042">
          <cell r="A6042" t="str">
            <v>5301</v>
          </cell>
        </row>
        <row r="6043">
          <cell r="A6043" t="str">
            <v>5301</v>
          </cell>
        </row>
        <row r="6044">
          <cell r="A6044" t="str">
            <v>5301</v>
          </cell>
        </row>
        <row r="6045">
          <cell r="A6045" t="str">
            <v>5301</v>
          </cell>
        </row>
        <row r="6046">
          <cell r="A6046" t="str">
            <v>5301</v>
          </cell>
        </row>
        <row r="6047">
          <cell r="A6047" t="str">
            <v>5311</v>
          </cell>
        </row>
        <row r="6048">
          <cell r="A6048" t="str">
            <v>5311</v>
          </cell>
        </row>
        <row r="6049">
          <cell r="A6049" t="str">
            <v>5311</v>
          </cell>
        </row>
        <row r="6050">
          <cell r="A6050" t="str">
            <v>5311</v>
          </cell>
        </row>
        <row r="6051">
          <cell r="A6051" t="str">
            <v>5311</v>
          </cell>
        </row>
        <row r="6052">
          <cell r="A6052" t="str">
            <v>5311</v>
          </cell>
        </row>
        <row r="6053">
          <cell r="A6053" t="str">
            <v>5311</v>
          </cell>
        </row>
        <row r="6054">
          <cell r="A6054" t="str">
            <v>5311</v>
          </cell>
        </row>
        <row r="6055">
          <cell r="A6055" t="str">
            <v>5311</v>
          </cell>
        </row>
        <row r="6056">
          <cell r="A6056" t="str">
            <v>5311</v>
          </cell>
        </row>
        <row r="6057">
          <cell r="A6057" t="str">
            <v>5311</v>
          </cell>
        </row>
        <row r="6058">
          <cell r="A6058" t="str">
            <v>5311</v>
          </cell>
        </row>
        <row r="6059">
          <cell r="A6059" t="str">
            <v>5311</v>
          </cell>
        </row>
        <row r="6060">
          <cell r="A6060" t="str">
            <v>5311</v>
          </cell>
        </row>
        <row r="6061">
          <cell r="A6061" t="str">
            <v>5311</v>
          </cell>
        </row>
        <row r="6062">
          <cell r="A6062" t="str">
            <v>5311</v>
          </cell>
        </row>
        <row r="6063">
          <cell r="A6063" t="str">
            <v>5311</v>
          </cell>
        </row>
        <row r="6064">
          <cell r="A6064" t="str">
            <v>5311</v>
          </cell>
        </row>
        <row r="6065">
          <cell r="A6065" t="str">
            <v>5311</v>
          </cell>
        </row>
        <row r="6066">
          <cell r="A6066" t="str">
            <v>5311</v>
          </cell>
        </row>
        <row r="6067">
          <cell r="A6067" t="str">
            <v>5311</v>
          </cell>
        </row>
        <row r="6068">
          <cell r="A6068" t="str">
            <v>5311</v>
          </cell>
        </row>
        <row r="6069">
          <cell r="A6069" t="str">
            <v>5311</v>
          </cell>
        </row>
        <row r="6070">
          <cell r="A6070" t="str">
            <v>5321</v>
          </cell>
        </row>
        <row r="6071">
          <cell r="A6071" t="str">
            <v>5321</v>
          </cell>
        </row>
        <row r="6072">
          <cell r="A6072" t="str">
            <v>5321</v>
          </cell>
        </row>
        <row r="6073">
          <cell r="A6073" t="str">
            <v>5321</v>
          </cell>
        </row>
        <row r="6074">
          <cell r="A6074" t="str">
            <v>5321</v>
          </cell>
        </row>
        <row r="6075">
          <cell r="A6075" t="str">
            <v>5321</v>
          </cell>
        </row>
        <row r="6076">
          <cell r="A6076" t="str">
            <v>5321</v>
          </cell>
        </row>
        <row r="6077">
          <cell r="A6077" t="str">
            <v>5321</v>
          </cell>
        </row>
        <row r="6078">
          <cell r="A6078" t="str">
            <v>5321</v>
          </cell>
        </row>
        <row r="6079">
          <cell r="A6079" t="str">
            <v>5321</v>
          </cell>
        </row>
        <row r="6080">
          <cell r="A6080" t="str">
            <v>5321</v>
          </cell>
        </row>
        <row r="6081">
          <cell r="A6081" t="str">
            <v>5321</v>
          </cell>
        </row>
        <row r="6082">
          <cell r="A6082" t="str">
            <v>5321</v>
          </cell>
        </row>
        <row r="6083">
          <cell r="A6083" t="str">
            <v>5321</v>
          </cell>
        </row>
        <row r="6084">
          <cell r="A6084" t="str">
            <v>5321</v>
          </cell>
        </row>
        <row r="6085">
          <cell r="A6085" t="str">
            <v>5321</v>
          </cell>
        </row>
        <row r="6086">
          <cell r="A6086" t="str">
            <v>5321</v>
          </cell>
        </row>
        <row r="6087">
          <cell r="A6087" t="str">
            <v>5321</v>
          </cell>
        </row>
        <row r="6088">
          <cell r="A6088" t="str">
            <v>5321</v>
          </cell>
        </row>
        <row r="6089">
          <cell r="A6089" t="str">
            <v>5321</v>
          </cell>
        </row>
        <row r="6090">
          <cell r="A6090" t="str">
            <v>5321</v>
          </cell>
        </row>
        <row r="6091">
          <cell r="A6091" t="str">
            <v>5321</v>
          </cell>
        </row>
        <row r="6092">
          <cell r="A6092" t="str">
            <v>5321</v>
          </cell>
        </row>
        <row r="6093">
          <cell r="A6093" t="str">
            <v>5331</v>
          </cell>
        </row>
        <row r="6094">
          <cell r="A6094" t="str">
            <v>5331</v>
          </cell>
        </row>
        <row r="6095">
          <cell r="A6095" t="str">
            <v>5331</v>
          </cell>
        </row>
        <row r="6096">
          <cell r="A6096" t="str">
            <v>5331</v>
          </cell>
        </row>
        <row r="6097">
          <cell r="A6097" t="str">
            <v>5331</v>
          </cell>
        </row>
        <row r="6098">
          <cell r="A6098" t="str">
            <v>5331</v>
          </cell>
        </row>
        <row r="6099">
          <cell r="A6099" t="str">
            <v>5331</v>
          </cell>
        </row>
        <row r="6100">
          <cell r="A6100" t="str">
            <v>5331</v>
          </cell>
        </row>
        <row r="6101">
          <cell r="A6101" t="str">
            <v>5331</v>
          </cell>
        </row>
        <row r="6102">
          <cell r="A6102" t="str">
            <v>5331</v>
          </cell>
        </row>
        <row r="6103">
          <cell r="A6103" t="str">
            <v>5331</v>
          </cell>
        </row>
        <row r="6104">
          <cell r="A6104" t="str">
            <v>5331</v>
          </cell>
        </row>
        <row r="6105">
          <cell r="A6105" t="str">
            <v>5331</v>
          </cell>
        </row>
        <row r="6106">
          <cell r="A6106" t="str">
            <v>5331</v>
          </cell>
        </row>
        <row r="6107">
          <cell r="A6107" t="str">
            <v>5331</v>
          </cell>
        </row>
        <row r="6108">
          <cell r="A6108" t="str">
            <v>5331</v>
          </cell>
        </row>
        <row r="6109">
          <cell r="A6109" t="str">
            <v>5331</v>
          </cell>
        </row>
        <row r="6110">
          <cell r="A6110" t="str">
            <v>5331</v>
          </cell>
        </row>
        <row r="6111">
          <cell r="A6111" t="str">
            <v>5331</v>
          </cell>
        </row>
        <row r="6112">
          <cell r="A6112" t="str">
            <v>5331</v>
          </cell>
        </row>
        <row r="6113">
          <cell r="A6113" t="str">
            <v>5331</v>
          </cell>
        </row>
        <row r="6114">
          <cell r="A6114" t="str">
            <v>5331</v>
          </cell>
        </row>
        <row r="6115">
          <cell r="A6115" t="str">
            <v>5331</v>
          </cell>
        </row>
        <row r="6116">
          <cell r="A6116" t="str">
            <v>5331</v>
          </cell>
        </row>
        <row r="6117">
          <cell r="A6117" t="str">
            <v>5331</v>
          </cell>
        </row>
        <row r="6118">
          <cell r="A6118" t="str">
            <v>5331</v>
          </cell>
        </row>
        <row r="6119">
          <cell r="A6119" t="str">
            <v>5331</v>
          </cell>
        </row>
        <row r="6120">
          <cell r="A6120" t="str">
            <v>5331</v>
          </cell>
        </row>
        <row r="6121">
          <cell r="A6121" t="str">
            <v>5331</v>
          </cell>
        </row>
        <row r="6122">
          <cell r="A6122" t="str">
            <v>5331</v>
          </cell>
        </row>
        <row r="6123">
          <cell r="A6123" t="str">
            <v>5331</v>
          </cell>
        </row>
        <row r="6124">
          <cell r="A6124" t="str">
            <v>5331</v>
          </cell>
        </row>
        <row r="6125">
          <cell r="A6125" t="str">
            <v>5341</v>
          </cell>
        </row>
        <row r="6126">
          <cell r="A6126" t="str">
            <v>5341</v>
          </cell>
        </row>
        <row r="6127">
          <cell r="A6127" t="str">
            <v>5341</v>
          </cell>
        </row>
        <row r="6128">
          <cell r="A6128" t="str">
            <v>5341</v>
          </cell>
        </row>
        <row r="6129">
          <cell r="A6129" t="str">
            <v>5341</v>
          </cell>
        </row>
        <row r="6130">
          <cell r="A6130" t="str">
            <v>5341</v>
          </cell>
        </row>
        <row r="6131">
          <cell r="A6131" t="str">
            <v>5341</v>
          </cell>
        </row>
        <row r="6132">
          <cell r="A6132" t="str">
            <v>5341</v>
          </cell>
        </row>
        <row r="6133">
          <cell r="A6133" t="str">
            <v>5341</v>
          </cell>
        </row>
        <row r="6134">
          <cell r="A6134" t="str">
            <v>5341</v>
          </cell>
        </row>
        <row r="6135">
          <cell r="A6135" t="str">
            <v>5341</v>
          </cell>
        </row>
        <row r="6136">
          <cell r="A6136" t="str">
            <v>5391</v>
          </cell>
        </row>
        <row r="6137">
          <cell r="A6137" t="str">
            <v>5391</v>
          </cell>
        </row>
        <row r="6138">
          <cell r="A6138" t="str">
            <v>5391</v>
          </cell>
        </row>
        <row r="6139">
          <cell r="A6139" t="str">
            <v>5391</v>
          </cell>
        </row>
        <row r="6140">
          <cell r="A6140" t="str">
            <v>5391</v>
          </cell>
        </row>
        <row r="6141">
          <cell r="A6141" t="str">
            <v>5391</v>
          </cell>
        </row>
        <row r="6142">
          <cell r="A6142" t="str">
            <v>5391</v>
          </cell>
        </row>
        <row r="6143">
          <cell r="A6143" t="str">
            <v>5391</v>
          </cell>
        </row>
        <row r="6144">
          <cell r="A6144" t="str">
            <v>5391</v>
          </cell>
        </row>
        <row r="6145">
          <cell r="A6145" t="str">
            <v>5391</v>
          </cell>
        </row>
        <row r="6146">
          <cell r="A6146" t="str">
            <v>5391</v>
          </cell>
        </row>
        <row r="6147">
          <cell r="A6147" t="str">
            <v>5391</v>
          </cell>
        </row>
        <row r="6148">
          <cell r="A6148" t="str">
            <v>5391</v>
          </cell>
        </row>
        <row r="6149">
          <cell r="A6149" t="str">
            <v>5391</v>
          </cell>
        </row>
        <row r="6150">
          <cell r="A6150" t="str">
            <v>5391</v>
          </cell>
        </row>
        <row r="6151">
          <cell r="A6151" t="str">
            <v>5391</v>
          </cell>
        </row>
        <row r="6152">
          <cell r="A6152" t="str">
            <v>5391</v>
          </cell>
        </row>
        <row r="6153">
          <cell r="A6153" t="str">
            <v>5391</v>
          </cell>
        </row>
        <row r="6154">
          <cell r="A6154" t="str">
            <v>5391</v>
          </cell>
        </row>
        <row r="6155">
          <cell r="A6155" t="str">
            <v>5391</v>
          </cell>
        </row>
        <row r="6156">
          <cell r="A6156" t="str">
            <v>5391</v>
          </cell>
        </row>
        <row r="6157">
          <cell r="A6157" t="str">
            <v>5401</v>
          </cell>
        </row>
        <row r="6158">
          <cell r="A6158" t="str">
            <v>5401</v>
          </cell>
        </row>
        <row r="6159">
          <cell r="A6159" t="str">
            <v>5401</v>
          </cell>
        </row>
        <row r="6160">
          <cell r="A6160" t="str">
            <v>5401</v>
          </cell>
        </row>
        <row r="6161">
          <cell r="A6161" t="str">
            <v>5401</v>
          </cell>
        </row>
        <row r="6162">
          <cell r="A6162" t="str">
            <v>5406</v>
          </cell>
        </row>
        <row r="6163">
          <cell r="A6163" t="str">
            <v>5406</v>
          </cell>
        </row>
        <row r="6164">
          <cell r="A6164" t="str">
            <v>5406</v>
          </cell>
        </row>
        <row r="6165">
          <cell r="A6165" t="str">
            <v>5406</v>
          </cell>
        </row>
        <row r="6166">
          <cell r="A6166" t="str">
            <v>5416</v>
          </cell>
        </row>
        <row r="6167">
          <cell r="A6167" t="str">
            <v>5416</v>
          </cell>
        </row>
        <row r="6168">
          <cell r="A6168" t="str">
            <v>5421</v>
          </cell>
        </row>
        <row r="6169">
          <cell r="A6169" t="str">
            <v>5421</v>
          </cell>
        </row>
        <row r="6170">
          <cell r="A6170" t="str">
            <v>5421</v>
          </cell>
        </row>
        <row r="6171">
          <cell r="A6171" t="str">
            <v>5421</v>
          </cell>
        </row>
        <row r="6172">
          <cell r="A6172" t="str">
            <v>5421</v>
          </cell>
        </row>
        <row r="6173">
          <cell r="A6173" t="str">
            <v>5421</v>
          </cell>
        </row>
        <row r="6174">
          <cell r="A6174" t="str">
            <v>5426</v>
          </cell>
        </row>
        <row r="6175">
          <cell r="A6175" t="str">
            <v>5426</v>
          </cell>
        </row>
        <row r="6176">
          <cell r="A6176" t="str">
            <v>5426</v>
          </cell>
        </row>
        <row r="6177">
          <cell r="A6177" t="str">
            <v>5426</v>
          </cell>
        </row>
        <row r="6178">
          <cell r="A6178" t="str">
            <v>5431</v>
          </cell>
        </row>
        <row r="6179">
          <cell r="A6179" t="str">
            <v>5431</v>
          </cell>
        </row>
        <row r="6180">
          <cell r="A6180" t="str">
            <v>5436</v>
          </cell>
        </row>
        <row r="6181">
          <cell r="A6181" t="str">
            <v>5441</v>
          </cell>
        </row>
        <row r="6182">
          <cell r="A6182" t="str">
            <v>5441</v>
          </cell>
        </row>
        <row r="6183">
          <cell r="A6183" t="str">
            <v>5441</v>
          </cell>
        </row>
        <row r="6184">
          <cell r="A6184" t="str">
            <v>5441</v>
          </cell>
        </row>
        <row r="6185">
          <cell r="A6185" t="str">
            <v>5438</v>
          </cell>
        </row>
        <row r="6186">
          <cell r="A6186" t="str">
            <v>5438</v>
          </cell>
        </row>
        <row r="6187">
          <cell r="A6187" t="str">
            <v>5438</v>
          </cell>
        </row>
        <row r="6188">
          <cell r="A6188" t="str">
            <v>5438</v>
          </cell>
        </row>
        <row r="6189">
          <cell r="A6189" t="str">
            <v>5438</v>
          </cell>
        </row>
        <row r="6190">
          <cell r="A6190" t="str">
            <v>5438</v>
          </cell>
        </row>
        <row r="6191">
          <cell r="A6191" t="str">
            <v>5438</v>
          </cell>
        </row>
        <row r="6192">
          <cell r="A6192" t="str">
            <v>5438</v>
          </cell>
        </row>
        <row r="6193">
          <cell r="A6193" t="str">
            <v>5438</v>
          </cell>
        </row>
        <row r="6194">
          <cell r="A6194" t="str">
            <v>5451</v>
          </cell>
        </row>
        <row r="6195">
          <cell r="A6195" t="str">
            <v>5451</v>
          </cell>
        </row>
        <row r="6196">
          <cell r="A6196" t="str">
            <v>5451</v>
          </cell>
        </row>
        <row r="6197">
          <cell r="A6197" t="str">
            <v>5452</v>
          </cell>
        </row>
        <row r="6198">
          <cell r="A6198" t="str">
            <v>5452</v>
          </cell>
        </row>
        <row r="6199">
          <cell r="A6199" t="str">
            <v>5452</v>
          </cell>
        </row>
        <row r="6200">
          <cell r="A6200" t="str">
            <v>5452</v>
          </cell>
        </row>
        <row r="6201">
          <cell r="A6201" t="str">
            <v>5462</v>
          </cell>
        </row>
        <row r="6202">
          <cell r="A6202" t="str">
            <v>5462</v>
          </cell>
        </row>
        <row r="6203">
          <cell r="A6203" t="str">
            <v>5462</v>
          </cell>
        </row>
        <row r="6204">
          <cell r="A6204" t="str">
            <v>5462</v>
          </cell>
        </row>
        <row r="6205">
          <cell r="A6205" t="str">
            <v>5461</v>
          </cell>
        </row>
        <row r="6206">
          <cell r="A6206" t="str">
            <v>5461</v>
          </cell>
        </row>
        <row r="6207">
          <cell r="A6207" t="str">
            <v>5461</v>
          </cell>
        </row>
        <row r="6208">
          <cell r="A6208" t="str">
            <v>5466</v>
          </cell>
        </row>
        <row r="6209">
          <cell r="A6209" t="str">
            <v>5466</v>
          </cell>
        </row>
        <row r="6210">
          <cell r="A6210" t="str">
            <v>5466</v>
          </cell>
        </row>
        <row r="6211">
          <cell r="A6211" t="str">
            <v>5466</v>
          </cell>
        </row>
        <row r="6212">
          <cell r="A6212" t="str">
            <v>5466</v>
          </cell>
        </row>
        <row r="6213">
          <cell r="A6213" t="str">
            <v>5471</v>
          </cell>
        </row>
        <row r="6214">
          <cell r="A6214" t="str">
            <v>5476</v>
          </cell>
        </row>
        <row r="6215">
          <cell r="A6215" t="str">
            <v>5483</v>
          </cell>
        </row>
        <row r="6216">
          <cell r="A6216" t="str">
            <v>5483</v>
          </cell>
        </row>
        <row r="6217">
          <cell r="A6217" t="str">
            <v>5483</v>
          </cell>
        </row>
        <row r="6218">
          <cell r="A6218" t="str">
            <v>5486</v>
          </cell>
        </row>
        <row r="6219">
          <cell r="A6219" t="str">
            <v>5483</v>
          </cell>
        </row>
        <row r="6220">
          <cell r="A6220" t="str">
            <v>5483</v>
          </cell>
        </row>
        <row r="6221">
          <cell r="A6221" t="str">
            <v>5496</v>
          </cell>
        </row>
        <row r="6222">
          <cell r="A6222" t="str">
            <v>5496</v>
          </cell>
        </row>
        <row r="6223">
          <cell r="A6223" t="str">
            <v>5496</v>
          </cell>
        </row>
        <row r="6224">
          <cell r="A6224" t="str">
            <v>5496</v>
          </cell>
        </row>
        <row r="6225">
          <cell r="A6225" t="str">
            <v>5496</v>
          </cell>
        </row>
        <row r="6226">
          <cell r="A6226" t="str">
            <v>5496</v>
          </cell>
        </row>
        <row r="6227">
          <cell r="A6227" t="str">
            <v>5496</v>
          </cell>
        </row>
        <row r="6228">
          <cell r="A6228" t="str">
            <v>5496</v>
          </cell>
        </row>
        <row r="6229">
          <cell r="A6229" t="str">
            <v>5496</v>
          </cell>
        </row>
        <row r="6230">
          <cell r="A6230" t="str">
            <v>5496</v>
          </cell>
        </row>
        <row r="6231">
          <cell r="A6231" t="str">
            <v>5496</v>
          </cell>
        </row>
        <row r="6232">
          <cell r="A6232" t="str">
            <v>5496</v>
          </cell>
        </row>
        <row r="6233">
          <cell r="A6233" t="str">
            <v>5496</v>
          </cell>
        </row>
        <row r="6234">
          <cell r="A6234" t="str">
            <v>5496</v>
          </cell>
        </row>
        <row r="6235">
          <cell r="A6235" t="str">
            <v>5496</v>
          </cell>
        </row>
        <row r="6236">
          <cell r="A6236" t="str">
            <v>5496</v>
          </cell>
        </row>
        <row r="6237">
          <cell r="A6237" t="str">
            <v>5496</v>
          </cell>
        </row>
        <row r="6238">
          <cell r="A6238" t="str">
            <v>5496</v>
          </cell>
        </row>
        <row r="6239">
          <cell r="A6239" t="str">
            <v>5496</v>
          </cell>
        </row>
        <row r="6240">
          <cell r="A6240" t="str">
            <v>5496</v>
          </cell>
        </row>
        <row r="6241">
          <cell r="A6241" t="str">
            <v>5496</v>
          </cell>
        </row>
        <row r="6242">
          <cell r="A6242" t="str">
            <v>5496</v>
          </cell>
        </row>
        <row r="6243">
          <cell r="A6243" t="str">
            <v>5496</v>
          </cell>
        </row>
        <row r="6244">
          <cell r="A6244" t="str">
            <v>5496</v>
          </cell>
        </row>
        <row r="6245">
          <cell r="A6245" t="str">
            <v>5496</v>
          </cell>
        </row>
        <row r="6246">
          <cell r="A6246" t="str">
            <v>5496</v>
          </cell>
        </row>
        <row r="6247">
          <cell r="A6247" t="str">
            <v>5496</v>
          </cell>
        </row>
        <row r="6248">
          <cell r="A6248" t="str">
            <v>5496</v>
          </cell>
        </row>
        <row r="6249">
          <cell r="A6249" t="str">
            <v>5496</v>
          </cell>
        </row>
        <row r="6250">
          <cell r="A6250" t="str">
            <v>5496</v>
          </cell>
        </row>
        <row r="6251">
          <cell r="A6251" t="str">
            <v>5496</v>
          </cell>
        </row>
        <row r="6252">
          <cell r="A6252" t="str">
            <v>5496</v>
          </cell>
        </row>
        <row r="6253">
          <cell r="A6253" t="str">
            <v>5496</v>
          </cell>
        </row>
        <row r="6254">
          <cell r="A6254" t="str">
            <v>5496</v>
          </cell>
        </row>
        <row r="6255">
          <cell r="A6255" t="str">
            <v>5511</v>
          </cell>
        </row>
        <row r="6256">
          <cell r="A6256" t="str">
            <v>5521</v>
          </cell>
        </row>
        <row r="6257">
          <cell r="A6257" t="str">
            <v>5521</v>
          </cell>
        </row>
        <row r="6258">
          <cell r="A6258" t="str">
            <v>5521</v>
          </cell>
        </row>
        <row r="6259">
          <cell r="A6259" t="str">
            <v>5521</v>
          </cell>
        </row>
        <row r="6260">
          <cell r="A6260" t="str">
            <v>5521</v>
          </cell>
        </row>
        <row r="6261">
          <cell r="A6261" t="str">
            <v>5521</v>
          </cell>
        </row>
        <row r="6262">
          <cell r="A6262" t="str">
            <v>5526</v>
          </cell>
        </row>
        <row r="6263">
          <cell r="A6263" t="str">
            <v>5536</v>
          </cell>
        </row>
        <row r="6264">
          <cell r="A6264" t="str">
            <v>5536</v>
          </cell>
        </row>
        <row r="6265">
          <cell r="A6265" t="str">
            <v>5536</v>
          </cell>
        </row>
        <row r="6266">
          <cell r="A6266" t="str">
            <v>5536</v>
          </cell>
        </row>
        <row r="6267">
          <cell r="A6267" t="str">
            <v>5541</v>
          </cell>
        </row>
        <row r="6268">
          <cell r="A6268" t="str">
            <v>5541</v>
          </cell>
        </row>
        <row r="6269">
          <cell r="A6269" t="str">
            <v>5546</v>
          </cell>
        </row>
        <row r="6270">
          <cell r="A6270" t="str">
            <v>5546</v>
          </cell>
        </row>
        <row r="6271">
          <cell r="A6271" t="str">
            <v>5546</v>
          </cell>
        </row>
        <row r="6272">
          <cell r="A6272" t="str">
            <v>5546</v>
          </cell>
        </row>
        <row r="6273">
          <cell r="A6273" t="str">
            <v>5546</v>
          </cell>
        </row>
        <row r="6274">
          <cell r="A6274" t="str">
            <v>5551</v>
          </cell>
        </row>
        <row r="6275">
          <cell r="A6275" t="str">
            <v>5551</v>
          </cell>
        </row>
        <row r="6276">
          <cell r="A6276" t="str">
            <v>5551</v>
          </cell>
        </row>
        <row r="6277">
          <cell r="A6277" t="str">
            <v>5551</v>
          </cell>
        </row>
        <row r="6278">
          <cell r="A6278" t="str">
            <v>5556</v>
          </cell>
        </row>
        <row r="6279">
          <cell r="A6279" t="str">
            <v>5556</v>
          </cell>
        </row>
        <row r="6280">
          <cell r="A6280" t="str">
            <v>5566</v>
          </cell>
        </row>
        <row r="6281">
          <cell r="A6281" t="str">
            <v>5576</v>
          </cell>
        </row>
        <row r="6282">
          <cell r="A6282" t="str">
            <v>5596</v>
          </cell>
        </row>
        <row r="6283">
          <cell r="A6283" t="str">
            <v>5596</v>
          </cell>
        </row>
        <row r="6284">
          <cell r="A6284" t="str">
            <v>5596</v>
          </cell>
        </row>
        <row r="6285">
          <cell r="A6285" t="str">
            <v>5596</v>
          </cell>
        </row>
        <row r="6286">
          <cell r="A6286" t="str">
            <v>5596</v>
          </cell>
        </row>
        <row r="6287">
          <cell r="A6287" t="str">
            <v>5596</v>
          </cell>
        </row>
        <row r="6288">
          <cell r="A6288" t="str">
            <v>5596</v>
          </cell>
        </row>
        <row r="6289">
          <cell r="A6289" t="str">
            <v>5596</v>
          </cell>
        </row>
        <row r="6290">
          <cell r="A6290" t="str">
            <v>5596</v>
          </cell>
        </row>
        <row r="6291">
          <cell r="A6291" t="str">
            <v>5596</v>
          </cell>
        </row>
        <row r="6292">
          <cell r="A6292" t="str">
            <v>5596</v>
          </cell>
        </row>
        <row r="6293">
          <cell r="A6293" t="str">
            <v>5596</v>
          </cell>
        </row>
        <row r="6294">
          <cell r="A6294" t="str">
            <v>5596</v>
          </cell>
        </row>
        <row r="6295">
          <cell r="A6295" t="str">
            <v>5596</v>
          </cell>
        </row>
        <row r="6296">
          <cell r="A6296" t="str">
            <v>5596</v>
          </cell>
        </row>
        <row r="6297">
          <cell r="A6297" t="str">
            <v>5596</v>
          </cell>
        </row>
        <row r="6298">
          <cell r="A6298" t="str">
            <v>5596</v>
          </cell>
        </row>
        <row r="6299">
          <cell r="A6299" t="str">
            <v>5596</v>
          </cell>
        </row>
        <row r="6300">
          <cell r="A6300" t="str">
            <v>5596</v>
          </cell>
        </row>
        <row r="6301">
          <cell r="A6301" t="str">
            <v>5596</v>
          </cell>
        </row>
        <row r="6302">
          <cell r="A6302" t="str">
            <v>5596</v>
          </cell>
        </row>
        <row r="6303">
          <cell r="A6303" t="str">
            <v>5596</v>
          </cell>
        </row>
        <row r="6304">
          <cell r="A6304" t="str">
            <v>5596</v>
          </cell>
        </row>
        <row r="6305">
          <cell r="A6305" t="str">
            <v>5596</v>
          </cell>
        </row>
        <row r="6306">
          <cell r="A6306" t="str">
            <v>5596</v>
          </cell>
        </row>
        <row r="6307">
          <cell r="A6307" t="str">
            <v>5596</v>
          </cell>
        </row>
        <row r="6308">
          <cell r="A6308" t="str">
            <v>5596</v>
          </cell>
        </row>
        <row r="6309">
          <cell r="A6309" t="str">
            <v>5596</v>
          </cell>
        </row>
        <row r="6310">
          <cell r="A6310" t="str">
            <v>5596</v>
          </cell>
        </row>
        <row r="6311">
          <cell r="A6311" t="str">
            <v>5596</v>
          </cell>
        </row>
        <row r="6312">
          <cell r="A6312" t="str">
            <v>5596</v>
          </cell>
        </row>
        <row r="6313">
          <cell r="A6313" t="str">
            <v>5596</v>
          </cell>
        </row>
        <row r="6314">
          <cell r="A6314" t="str">
            <v>5601</v>
          </cell>
        </row>
        <row r="6315">
          <cell r="A6315" t="str">
            <v>5601</v>
          </cell>
        </row>
        <row r="6316">
          <cell r="A6316" t="str">
            <v>5601</v>
          </cell>
        </row>
        <row r="6317">
          <cell r="A6317" t="str">
            <v>5601</v>
          </cell>
        </row>
        <row r="6318">
          <cell r="A6318" t="str">
            <v>5611</v>
          </cell>
        </row>
        <row r="6319">
          <cell r="A6319" t="str">
            <v>5631</v>
          </cell>
        </row>
        <row r="6320">
          <cell r="A6320" t="str">
            <v>5631</v>
          </cell>
        </row>
        <row r="6321">
          <cell r="A6321" t="str">
            <v>5631</v>
          </cell>
        </row>
        <row r="6322">
          <cell r="A6322" t="str">
            <v>5661</v>
          </cell>
        </row>
        <row r="6323">
          <cell r="A6323" t="str">
            <v>5661</v>
          </cell>
        </row>
        <row r="6324">
          <cell r="A6324" t="str">
            <v>5661</v>
          </cell>
        </row>
        <row r="6325">
          <cell r="A6325" t="str">
            <v>5661</v>
          </cell>
        </row>
        <row r="6326">
          <cell r="A6326" t="str">
            <v>5661</v>
          </cell>
        </row>
        <row r="6327">
          <cell r="A6327" t="str">
            <v>5661</v>
          </cell>
        </row>
        <row r="6328">
          <cell r="A6328" t="str">
            <v>5661</v>
          </cell>
        </row>
        <row r="6329">
          <cell r="A6329" t="str">
            <v>5701</v>
          </cell>
        </row>
        <row r="6330">
          <cell r="A6330" t="str">
            <v>5706</v>
          </cell>
        </row>
        <row r="6331">
          <cell r="A6331" t="str">
            <v>5711</v>
          </cell>
        </row>
        <row r="6332">
          <cell r="A6332" t="str">
            <v>5726</v>
          </cell>
        </row>
        <row r="6333">
          <cell r="A6333" t="str">
            <v>5736</v>
          </cell>
        </row>
        <row r="6334">
          <cell r="A6334" t="str">
            <v>5741</v>
          </cell>
        </row>
        <row r="6335">
          <cell r="A6335" t="str">
            <v>5746</v>
          </cell>
        </row>
        <row r="6336">
          <cell r="A6336" t="str">
            <v>5751</v>
          </cell>
        </row>
        <row r="6337">
          <cell r="A6337" t="str">
            <v>5756</v>
          </cell>
        </row>
        <row r="6338">
          <cell r="A6338" t="str">
            <v>5756</v>
          </cell>
        </row>
        <row r="6339">
          <cell r="A6339" t="str">
            <v>5791</v>
          </cell>
        </row>
        <row r="6340">
          <cell r="A6340" t="str">
            <v>5801</v>
          </cell>
        </row>
        <row r="6341">
          <cell r="A6341" t="str">
            <v>5801</v>
          </cell>
        </row>
        <row r="6342">
          <cell r="A6342" t="str">
            <v>5801</v>
          </cell>
        </row>
        <row r="6343">
          <cell r="A6343" t="str">
            <v>5801</v>
          </cell>
        </row>
        <row r="6344">
          <cell r="A6344" t="str">
            <v>5851</v>
          </cell>
        </row>
        <row r="6345">
          <cell r="A6345" t="str">
            <v>5861</v>
          </cell>
        </row>
        <row r="6346">
          <cell r="A6346" t="str">
            <v>5861</v>
          </cell>
        </row>
        <row r="6347">
          <cell r="A6347" t="str">
            <v>5861</v>
          </cell>
        </row>
        <row r="6348">
          <cell r="A6348" t="str">
            <v>5861</v>
          </cell>
        </row>
        <row r="6349">
          <cell r="A6349" t="str">
            <v>5861</v>
          </cell>
        </row>
        <row r="6350">
          <cell r="A6350" t="str">
            <v>5916</v>
          </cell>
        </row>
        <row r="6351">
          <cell r="A6351" t="str">
            <v>5924</v>
          </cell>
        </row>
        <row r="6352">
          <cell r="A6352" t="str">
            <v>5928</v>
          </cell>
        </row>
        <row r="6353">
          <cell r="A6353" t="str">
            <v>5971</v>
          </cell>
        </row>
        <row r="6354">
          <cell r="A6354" t="str">
            <v>5971</v>
          </cell>
        </row>
        <row r="6355">
          <cell r="A6355" t="str">
            <v>6001</v>
          </cell>
        </row>
        <row r="6356">
          <cell r="A6356" t="str">
            <v>6001</v>
          </cell>
        </row>
        <row r="6357">
          <cell r="A6357" t="str">
            <v>6001</v>
          </cell>
        </row>
        <row r="6358">
          <cell r="A6358" t="str">
            <v>6001</v>
          </cell>
        </row>
        <row r="6359">
          <cell r="A6359" t="str">
            <v>6102</v>
          </cell>
        </row>
        <row r="6360">
          <cell r="A6360" t="str">
            <v>1001</v>
          </cell>
        </row>
        <row r="6361">
          <cell r="A6361" t="str">
            <v>1005</v>
          </cell>
        </row>
        <row r="6362">
          <cell r="A6362" t="str">
            <v>1007</v>
          </cell>
        </row>
        <row r="6363">
          <cell r="A6363" t="str">
            <v>1008</v>
          </cell>
        </row>
        <row r="6364">
          <cell r="A6364" t="str">
            <v>1009</v>
          </cell>
        </row>
        <row r="6365">
          <cell r="A6365" t="str">
            <v>1021</v>
          </cell>
        </row>
        <row r="6366">
          <cell r="A6366" t="str">
            <v>1032</v>
          </cell>
        </row>
        <row r="6367">
          <cell r="A6367" t="str">
            <v>1051</v>
          </cell>
        </row>
        <row r="6368">
          <cell r="A6368" t="str">
            <v>1041</v>
          </cell>
        </row>
        <row r="6369">
          <cell r="A6369" t="str">
            <v>1048</v>
          </cell>
        </row>
        <row r="6370">
          <cell r="A6370" t="str">
            <v>1043</v>
          </cell>
        </row>
        <row r="6371">
          <cell r="A6371" t="str">
            <v>1047</v>
          </cell>
        </row>
        <row r="6372">
          <cell r="A6372" t="str">
            <v>1049</v>
          </cell>
        </row>
        <row r="6373">
          <cell r="A6373" t="str">
            <v>1101</v>
          </cell>
        </row>
        <row r="6374">
          <cell r="A6374" t="str">
            <v>1101</v>
          </cell>
        </row>
        <row r="6375">
          <cell r="A6375" t="str">
            <v>1101</v>
          </cell>
        </row>
        <row r="6376">
          <cell r="A6376" t="str">
            <v>1121</v>
          </cell>
        </row>
        <row r="6377">
          <cell r="A6377" t="str">
            <v>1126</v>
          </cell>
        </row>
        <row r="6378">
          <cell r="A6378" t="str">
            <v>1141</v>
          </cell>
        </row>
        <row r="6379">
          <cell r="A6379" t="str">
            <v>1151</v>
          </cell>
        </row>
        <row r="6380">
          <cell r="A6380" t="str">
            <v>1152</v>
          </cell>
        </row>
        <row r="6381">
          <cell r="A6381" t="str">
            <v>1161</v>
          </cell>
        </row>
        <row r="6382">
          <cell r="A6382" t="str">
            <v>1161</v>
          </cell>
        </row>
        <row r="6383">
          <cell r="A6383" t="str">
            <v>1161</v>
          </cell>
        </row>
        <row r="6384">
          <cell r="A6384" t="str">
            <v>1161</v>
          </cell>
        </row>
        <row r="6385">
          <cell r="A6385" t="str">
            <v>1301</v>
          </cell>
        </row>
        <row r="6386">
          <cell r="A6386" t="str">
            <v>1302</v>
          </cell>
        </row>
        <row r="6387">
          <cell r="A6387" t="str">
            <v>1305</v>
          </cell>
        </row>
        <row r="6388">
          <cell r="A6388" t="str">
            <v>1306</v>
          </cell>
        </row>
        <row r="6389">
          <cell r="A6389" t="str">
            <v>1310</v>
          </cell>
        </row>
        <row r="6390">
          <cell r="A6390" t="str">
            <v>1301</v>
          </cell>
        </row>
        <row r="6391">
          <cell r="A6391" t="str">
            <v>1301</v>
          </cell>
        </row>
        <row r="6392">
          <cell r="A6392" t="str">
            <v>1302</v>
          </cell>
        </row>
        <row r="6393">
          <cell r="A6393" t="str">
            <v>1305</v>
          </cell>
        </row>
        <row r="6394">
          <cell r="A6394" t="str">
            <v>1306</v>
          </cell>
        </row>
        <row r="6395">
          <cell r="A6395" t="str">
            <v>1301</v>
          </cell>
        </row>
        <row r="6396">
          <cell r="A6396" t="str">
            <v>1302</v>
          </cell>
        </row>
        <row r="6397">
          <cell r="A6397" t="str">
            <v>1301</v>
          </cell>
        </row>
        <row r="6398">
          <cell r="A6398" t="str">
            <v>1302</v>
          </cell>
        </row>
        <row r="6399">
          <cell r="A6399" t="str">
            <v>1305</v>
          </cell>
        </row>
        <row r="6400">
          <cell r="A6400" t="str">
            <v>1306</v>
          </cell>
        </row>
        <row r="6401">
          <cell r="A6401" t="str">
            <v>1521</v>
          </cell>
        </row>
        <row r="6402">
          <cell r="A6402" t="str">
            <v>1526</v>
          </cell>
        </row>
        <row r="6403">
          <cell r="A6403" t="str">
            <v>1601</v>
          </cell>
        </row>
        <row r="6404">
          <cell r="A6404" t="str">
            <v>1601</v>
          </cell>
        </row>
        <row r="6405">
          <cell r="A6405" t="str">
            <v>1601</v>
          </cell>
        </row>
        <row r="6406">
          <cell r="A6406" t="str">
            <v>1601</v>
          </cell>
        </row>
        <row r="6407">
          <cell r="A6407" t="str">
            <v>1602</v>
          </cell>
        </row>
        <row r="6408">
          <cell r="A6408" t="str">
            <v>1602</v>
          </cell>
        </row>
        <row r="6409">
          <cell r="A6409" t="str">
            <v>1602</v>
          </cell>
        </row>
        <row r="6410">
          <cell r="A6410" t="str">
            <v>1602</v>
          </cell>
        </row>
        <row r="6411">
          <cell r="A6411" t="str">
            <v>1603</v>
          </cell>
        </row>
        <row r="6412">
          <cell r="A6412" t="str">
            <v>1604</v>
          </cell>
        </row>
        <row r="6413">
          <cell r="A6413" t="str">
            <v>1621</v>
          </cell>
        </row>
        <row r="6414">
          <cell r="A6414" t="str">
            <v>1621</v>
          </cell>
        </row>
        <row r="6415">
          <cell r="A6415" t="str">
            <v>1621</v>
          </cell>
        </row>
        <row r="6416">
          <cell r="A6416" t="str">
            <v>1622</v>
          </cell>
        </row>
        <row r="6417">
          <cell r="A6417" t="str">
            <v>1642</v>
          </cell>
        </row>
        <row r="6418">
          <cell r="A6418" t="str">
            <v>1622</v>
          </cell>
        </row>
        <row r="6419">
          <cell r="A6419" t="str">
            <v>1622</v>
          </cell>
        </row>
        <row r="6420">
          <cell r="A6420" t="str">
            <v>1642</v>
          </cell>
        </row>
        <row r="6421">
          <cell r="A6421" t="str">
            <v>1632</v>
          </cell>
        </row>
        <row r="6422">
          <cell r="A6422" t="str">
            <v>1629</v>
          </cell>
        </row>
        <row r="6423">
          <cell r="A6423" t="str">
            <v>1661</v>
          </cell>
        </row>
        <row r="6424">
          <cell r="A6424" t="str">
            <v>1701</v>
          </cell>
        </row>
        <row r="6425">
          <cell r="A6425" t="str">
            <v>1701</v>
          </cell>
        </row>
        <row r="6426">
          <cell r="A6426" t="str">
            <v>1701</v>
          </cell>
        </row>
        <row r="6427">
          <cell r="A6427" t="str">
            <v>1701</v>
          </cell>
        </row>
        <row r="6428">
          <cell r="A6428" t="str">
            <v>1704</v>
          </cell>
        </row>
        <row r="6429">
          <cell r="A6429" t="str">
            <v>1701</v>
          </cell>
        </row>
        <row r="6430">
          <cell r="A6430" t="str">
            <v>1721</v>
          </cell>
        </row>
        <row r="6431">
          <cell r="A6431" t="str">
            <v>1722</v>
          </cell>
        </row>
        <row r="6432">
          <cell r="A6432" t="str">
            <v>1741</v>
          </cell>
        </row>
        <row r="6433">
          <cell r="A6433" t="str">
            <v>1721</v>
          </cell>
        </row>
        <row r="6434">
          <cell r="A6434" t="str">
            <v>1721</v>
          </cell>
        </row>
        <row r="6435">
          <cell r="A6435" t="str">
            <v>1741</v>
          </cell>
        </row>
        <row r="6436">
          <cell r="A6436" t="str">
            <v>1729</v>
          </cell>
        </row>
        <row r="6437">
          <cell r="A6437" t="str">
            <v>1761</v>
          </cell>
        </row>
        <row r="6438">
          <cell r="A6438" t="str">
            <v>1861</v>
          </cell>
        </row>
        <row r="6439">
          <cell r="A6439" t="str">
            <v>1861</v>
          </cell>
        </row>
        <row r="6440">
          <cell r="A6440" t="str">
            <v>1861</v>
          </cell>
        </row>
        <row r="6441">
          <cell r="A6441" t="str">
            <v>2011</v>
          </cell>
        </row>
        <row r="6442">
          <cell r="A6442" t="str">
            <v>2111</v>
          </cell>
        </row>
        <row r="6443">
          <cell r="A6443" t="str">
            <v>2121</v>
          </cell>
        </row>
        <row r="6444">
          <cell r="A6444" t="str">
            <v>2111</v>
          </cell>
        </row>
        <row r="6445">
          <cell r="A6445" t="str">
            <v>2121</v>
          </cell>
        </row>
        <row r="6446">
          <cell r="A6446" t="str">
            <v>2111</v>
          </cell>
        </row>
        <row r="6447">
          <cell r="A6447" t="str">
            <v>2121</v>
          </cell>
        </row>
        <row r="6448">
          <cell r="A6448" t="str">
            <v>2111</v>
          </cell>
        </row>
        <row r="6449">
          <cell r="A6449" t="str">
            <v>2121</v>
          </cell>
        </row>
        <row r="6450">
          <cell r="A6450" t="str">
            <v>2121</v>
          </cell>
        </row>
        <row r="6451">
          <cell r="A6451" t="str">
            <v>2121</v>
          </cell>
        </row>
        <row r="6452">
          <cell r="A6452" t="str">
            <v>2131</v>
          </cell>
        </row>
        <row r="6453">
          <cell r="A6453" t="str">
            <v>2161</v>
          </cell>
        </row>
        <row r="6454">
          <cell r="A6454" t="str">
            <v>2161</v>
          </cell>
        </row>
        <row r="6455">
          <cell r="A6455" t="str">
            <v>2141</v>
          </cell>
        </row>
        <row r="6456">
          <cell r="A6456" t="str">
            <v>2151</v>
          </cell>
        </row>
        <row r="6457">
          <cell r="A6457" t="str">
            <v>2141</v>
          </cell>
        </row>
        <row r="6458">
          <cell r="A6458" t="str">
            <v>2141</v>
          </cell>
        </row>
        <row r="6459">
          <cell r="A6459" t="str">
            <v>2211</v>
          </cell>
        </row>
        <row r="6460">
          <cell r="A6460" t="str">
            <v>2215</v>
          </cell>
        </row>
        <row r="6461">
          <cell r="A6461" t="str">
            <v>2221</v>
          </cell>
        </row>
        <row r="6462">
          <cell r="A6462" t="str">
            <v>2225</v>
          </cell>
        </row>
        <row r="6463">
          <cell r="A6463" t="str">
            <v>2211</v>
          </cell>
        </row>
        <row r="6464">
          <cell r="A6464" t="str">
            <v>2211</v>
          </cell>
        </row>
        <row r="6465">
          <cell r="A6465" t="str">
            <v>2221</v>
          </cell>
        </row>
        <row r="6466">
          <cell r="A6466" t="str">
            <v>2225</v>
          </cell>
        </row>
        <row r="6467">
          <cell r="A6467" t="str">
            <v>2211</v>
          </cell>
        </row>
        <row r="6468">
          <cell r="A6468" t="str">
            <v>2221</v>
          </cell>
        </row>
        <row r="6469">
          <cell r="A6469" t="str">
            <v>2225</v>
          </cell>
        </row>
        <row r="6470">
          <cell r="A6470" t="str">
            <v>2211</v>
          </cell>
        </row>
        <row r="6471">
          <cell r="A6471" t="str">
            <v>2221</v>
          </cell>
        </row>
        <row r="6472">
          <cell r="A6472" t="str">
            <v>2225</v>
          </cell>
        </row>
        <row r="6473">
          <cell r="A6473" t="str">
            <v>2281</v>
          </cell>
        </row>
        <row r="6474">
          <cell r="A6474" t="str">
            <v>2281</v>
          </cell>
        </row>
        <row r="6475">
          <cell r="A6475" t="str">
            <v>2281</v>
          </cell>
        </row>
        <row r="6476">
          <cell r="A6476" t="str">
            <v>2295</v>
          </cell>
        </row>
        <row r="6477">
          <cell r="A6477" t="str">
            <v>2362</v>
          </cell>
        </row>
        <row r="6478">
          <cell r="A6478" t="str">
            <v>2363</v>
          </cell>
        </row>
        <row r="6479">
          <cell r="A6479" t="str">
            <v>2311</v>
          </cell>
        </row>
        <row r="6480">
          <cell r="A6480" t="str">
            <v>2321</v>
          </cell>
        </row>
        <row r="6481">
          <cell r="A6481" t="str">
            <v>2321</v>
          </cell>
        </row>
        <row r="6482">
          <cell r="A6482" t="str">
            <v>2321</v>
          </cell>
        </row>
        <row r="6483">
          <cell r="A6483" t="str">
            <v>2611</v>
          </cell>
        </row>
        <row r="6484">
          <cell r="A6484" t="str">
            <v>2611</v>
          </cell>
        </row>
        <row r="6485">
          <cell r="A6485" t="str">
            <v>2611</v>
          </cell>
        </row>
        <row r="6486">
          <cell r="A6486" t="str">
            <v>2611</v>
          </cell>
        </row>
        <row r="6487">
          <cell r="A6487" t="str">
            <v>2641</v>
          </cell>
        </row>
        <row r="6488">
          <cell r="A6488" t="str">
            <v>2641</v>
          </cell>
        </row>
        <row r="6489">
          <cell r="A6489" t="str">
            <v>2641</v>
          </cell>
        </row>
        <row r="6490">
          <cell r="A6490" t="str">
            <v>2621</v>
          </cell>
        </row>
        <row r="6491">
          <cell r="A6491" t="str">
            <v>2631</v>
          </cell>
        </row>
        <row r="6492">
          <cell r="A6492" t="str">
            <v>2651</v>
          </cell>
        </row>
        <row r="6493">
          <cell r="A6493" t="str">
            <v>2901</v>
          </cell>
        </row>
        <row r="6494">
          <cell r="A6494" t="str">
            <v>2901</v>
          </cell>
        </row>
        <row r="6495">
          <cell r="A6495" t="str">
            <v>2901</v>
          </cell>
        </row>
        <row r="6496">
          <cell r="A6496" t="str">
            <v>2981</v>
          </cell>
        </row>
        <row r="6497">
          <cell r="A6497" t="str">
            <v>3001</v>
          </cell>
        </row>
        <row r="6498">
          <cell r="A6498" t="str">
            <v>3001</v>
          </cell>
        </row>
        <row r="6499">
          <cell r="A6499" t="str">
            <v>3201</v>
          </cell>
        </row>
        <row r="6500">
          <cell r="A6500" t="str">
            <v>3201</v>
          </cell>
        </row>
        <row r="6501">
          <cell r="A6501" t="str">
            <v>3301</v>
          </cell>
        </row>
        <row r="6502">
          <cell r="A6502" t="str">
            <v>3301</v>
          </cell>
        </row>
        <row r="6503">
          <cell r="A6503" t="str">
            <v>3301</v>
          </cell>
        </row>
        <row r="6504">
          <cell r="A6504" t="str">
            <v>4001</v>
          </cell>
        </row>
        <row r="6505">
          <cell r="A6505" t="str">
            <v>4001</v>
          </cell>
        </row>
        <row r="6506">
          <cell r="A6506" t="str">
            <v>4001</v>
          </cell>
        </row>
        <row r="6507">
          <cell r="A6507" t="str">
            <v>4101</v>
          </cell>
        </row>
        <row r="6508">
          <cell r="A6508" t="str">
            <v>4201</v>
          </cell>
        </row>
        <row r="6509">
          <cell r="A6509" t="str">
            <v>4201</v>
          </cell>
        </row>
        <row r="6510">
          <cell r="A6510" t="str">
            <v>4201</v>
          </cell>
        </row>
        <row r="6511">
          <cell r="A6511" t="str">
            <v>4401</v>
          </cell>
        </row>
        <row r="6512">
          <cell r="A6512" t="str">
            <v>4501</v>
          </cell>
        </row>
        <row r="6513">
          <cell r="A6513" t="str">
            <v>4601</v>
          </cell>
        </row>
        <row r="6514">
          <cell r="A6514" t="str">
            <v>4901</v>
          </cell>
        </row>
        <row r="6515">
          <cell r="A6515" t="str">
            <v>4901</v>
          </cell>
        </row>
        <row r="6516">
          <cell r="A6516" t="str">
            <v>4901</v>
          </cell>
        </row>
        <row r="6517">
          <cell r="A6517" t="str">
            <v>4911</v>
          </cell>
        </row>
        <row r="6518">
          <cell r="A6518" t="str">
            <v>4931</v>
          </cell>
        </row>
        <row r="6519">
          <cell r="A6519" t="str">
            <v>4941</v>
          </cell>
        </row>
        <row r="6520">
          <cell r="A6520" t="str">
            <v>4941</v>
          </cell>
        </row>
        <row r="6521">
          <cell r="A6521" t="str">
            <v>4941</v>
          </cell>
        </row>
        <row r="6522">
          <cell r="A6522" t="str">
            <v>4951</v>
          </cell>
        </row>
        <row r="6523">
          <cell r="A6523" t="str">
            <v>4951</v>
          </cell>
        </row>
        <row r="6524">
          <cell r="A6524" t="str">
            <v>4951</v>
          </cell>
        </row>
        <row r="6525">
          <cell r="A6525" t="str">
            <v>4971</v>
          </cell>
        </row>
        <row r="6526">
          <cell r="A6526" t="str">
            <v>4971</v>
          </cell>
        </row>
        <row r="6527">
          <cell r="A6527" t="str">
            <v>4971</v>
          </cell>
        </row>
        <row r="6528">
          <cell r="A6528" t="str">
            <v>4981</v>
          </cell>
        </row>
        <row r="6529">
          <cell r="A6529" t="str">
            <v>5101</v>
          </cell>
        </row>
        <row r="6530">
          <cell r="A6530" t="str">
            <v>5101</v>
          </cell>
        </row>
        <row r="6531">
          <cell r="A6531" t="str">
            <v>5101</v>
          </cell>
        </row>
        <row r="6532">
          <cell r="A6532" t="str">
            <v>5101</v>
          </cell>
        </row>
        <row r="6533">
          <cell r="A6533" t="str">
            <v>5101</v>
          </cell>
        </row>
        <row r="6534">
          <cell r="A6534" t="str">
            <v>5101</v>
          </cell>
        </row>
        <row r="6535">
          <cell r="A6535" t="str">
            <v>5101</v>
          </cell>
        </row>
        <row r="6536">
          <cell r="A6536" t="str">
            <v>5101</v>
          </cell>
        </row>
        <row r="6537">
          <cell r="A6537" t="str">
            <v>5101</v>
          </cell>
        </row>
        <row r="6538">
          <cell r="A6538" t="str">
            <v>5101</v>
          </cell>
        </row>
        <row r="6539">
          <cell r="A6539" t="str">
            <v>5101</v>
          </cell>
        </row>
        <row r="6540">
          <cell r="A6540" t="str">
            <v>5101</v>
          </cell>
        </row>
        <row r="6541">
          <cell r="A6541" t="str">
            <v>5101</v>
          </cell>
        </row>
        <row r="6542">
          <cell r="A6542" t="str">
            <v>5101</v>
          </cell>
        </row>
        <row r="6543">
          <cell r="A6543" t="str">
            <v>5101</v>
          </cell>
        </row>
        <row r="6544">
          <cell r="A6544" t="str">
            <v>5101</v>
          </cell>
        </row>
        <row r="6545">
          <cell r="A6545" t="str">
            <v>5101</v>
          </cell>
        </row>
        <row r="6546">
          <cell r="A6546" t="str">
            <v>5101</v>
          </cell>
        </row>
        <row r="6547">
          <cell r="A6547" t="str">
            <v>5101</v>
          </cell>
        </row>
        <row r="6548">
          <cell r="A6548" t="str">
            <v>5101</v>
          </cell>
        </row>
        <row r="6549">
          <cell r="A6549" t="str">
            <v>5101</v>
          </cell>
        </row>
        <row r="6550">
          <cell r="A6550" t="str">
            <v>5101</v>
          </cell>
        </row>
        <row r="6551">
          <cell r="A6551" t="str">
            <v>5101</v>
          </cell>
        </row>
        <row r="6552">
          <cell r="A6552" t="str">
            <v>5101</v>
          </cell>
        </row>
        <row r="6553">
          <cell r="A6553" t="str">
            <v>5101</v>
          </cell>
        </row>
        <row r="6554">
          <cell r="A6554" t="str">
            <v>5101</v>
          </cell>
        </row>
        <row r="6555">
          <cell r="A6555" t="str">
            <v>5101</v>
          </cell>
        </row>
        <row r="6556">
          <cell r="A6556" t="str">
            <v>5101</v>
          </cell>
        </row>
        <row r="6557">
          <cell r="A6557" t="str">
            <v>5101</v>
          </cell>
        </row>
        <row r="6558">
          <cell r="A6558" t="str">
            <v>5111</v>
          </cell>
        </row>
        <row r="6559">
          <cell r="A6559" t="str">
            <v>5116</v>
          </cell>
        </row>
        <row r="6560">
          <cell r="A6560" t="str">
            <v>5116</v>
          </cell>
        </row>
        <row r="6561">
          <cell r="A6561" t="str">
            <v>5111</v>
          </cell>
        </row>
        <row r="6562">
          <cell r="A6562" t="str">
            <v>5116</v>
          </cell>
        </row>
        <row r="6563">
          <cell r="A6563" t="str">
            <v>5111</v>
          </cell>
        </row>
        <row r="6564">
          <cell r="A6564" t="str">
            <v>5116</v>
          </cell>
        </row>
        <row r="6565">
          <cell r="A6565" t="str">
            <v>5121</v>
          </cell>
        </row>
        <row r="6566">
          <cell r="A6566" t="str">
            <v>5123</v>
          </cell>
        </row>
        <row r="6567">
          <cell r="A6567" t="str">
            <v>5126</v>
          </cell>
        </row>
        <row r="6568">
          <cell r="A6568" t="str">
            <v>5129</v>
          </cell>
        </row>
        <row r="6569">
          <cell r="A6569" t="str">
            <v>5139</v>
          </cell>
        </row>
        <row r="6570">
          <cell r="A6570" t="str">
            <v>5121</v>
          </cell>
        </row>
        <row r="6571">
          <cell r="A6571" t="str">
            <v>5123</v>
          </cell>
        </row>
        <row r="6572">
          <cell r="A6572" t="str">
            <v>5126</v>
          </cell>
        </row>
        <row r="6573">
          <cell r="A6573" t="str">
            <v>5129</v>
          </cell>
        </row>
        <row r="6574">
          <cell r="A6574" t="str">
            <v>5139</v>
          </cell>
        </row>
        <row r="6575">
          <cell r="A6575" t="str">
            <v>5121</v>
          </cell>
        </row>
        <row r="6576">
          <cell r="A6576" t="str">
            <v>5123</v>
          </cell>
        </row>
        <row r="6577">
          <cell r="A6577" t="str">
            <v>5126</v>
          </cell>
        </row>
        <row r="6578">
          <cell r="A6578" t="str">
            <v>5129</v>
          </cell>
        </row>
        <row r="6579">
          <cell r="A6579" t="str">
            <v>5133</v>
          </cell>
        </row>
        <row r="6580">
          <cell r="A6580" t="str">
            <v>5139</v>
          </cell>
        </row>
        <row r="6581">
          <cell r="A6581" t="str">
            <v>5129</v>
          </cell>
        </row>
        <row r="6582">
          <cell r="A6582" t="str">
            <v>5133</v>
          </cell>
        </row>
        <row r="6583">
          <cell r="A6583" t="str">
            <v>5129</v>
          </cell>
        </row>
        <row r="6584">
          <cell r="A6584" t="str">
            <v>5121</v>
          </cell>
        </row>
        <row r="6585">
          <cell r="A6585" t="str">
            <v>5123</v>
          </cell>
        </row>
        <row r="6586">
          <cell r="A6586" t="str">
            <v>5126</v>
          </cell>
        </row>
        <row r="6587">
          <cell r="A6587" t="str">
            <v>5129</v>
          </cell>
        </row>
        <row r="6588">
          <cell r="A6588" t="str">
            <v>5139</v>
          </cell>
        </row>
        <row r="6589">
          <cell r="A6589" t="str">
            <v>5139</v>
          </cell>
        </row>
        <row r="6590">
          <cell r="A6590" t="str">
            <v>5121</v>
          </cell>
        </row>
        <row r="6591">
          <cell r="A6591" t="str">
            <v>5123</v>
          </cell>
        </row>
        <row r="6592">
          <cell r="A6592" t="str">
            <v>5126</v>
          </cell>
        </row>
        <row r="6593">
          <cell r="A6593" t="str">
            <v>5129</v>
          </cell>
        </row>
        <row r="6594">
          <cell r="A6594" t="str">
            <v>5133</v>
          </cell>
        </row>
        <row r="6595">
          <cell r="A6595" t="str">
            <v>5139</v>
          </cell>
        </row>
        <row r="6596">
          <cell r="A6596" t="str">
            <v>5121</v>
          </cell>
        </row>
        <row r="6597">
          <cell r="A6597" t="str">
            <v>5123</v>
          </cell>
        </row>
        <row r="6598">
          <cell r="A6598" t="str">
            <v>5129</v>
          </cell>
        </row>
        <row r="6599">
          <cell r="A6599" t="str">
            <v>5133</v>
          </cell>
        </row>
        <row r="6600">
          <cell r="A6600" t="str">
            <v>5121</v>
          </cell>
        </row>
        <row r="6601">
          <cell r="A6601" t="str">
            <v>5123</v>
          </cell>
        </row>
        <row r="6602">
          <cell r="A6602" t="str">
            <v>5126</v>
          </cell>
        </row>
        <row r="6603">
          <cell r="A6603" t="str">
            <v>5129</v>
          </cell>
        </row>
        <row r="6604">
          <cell r="A6604" t="str">
            <v>5139</v>
          </cell>
        </row>
        <row r="6605">
          <cell r="A6605" t="str">
            <v>5121</v>
          </cell>
        </row>
        <row r="6606">
          <cell r="A6606" t="str">
            <v>5123</v>
          </cell>
        </row>
        <row r="6607">
          <cell r="A6607" t="str">
            <v>5126</v>
          </cell>
        </row>
        <row r="6608">
          <cell r="A6608" t="str">
            <v>5129</v>
          </cell>
        </row>
        <row r="6609">
          <cell r="A6609" t="str">
            <v>5121</v>
          </cell>
        </row>
        <row r="6610">
          <cell r="A6610" t="str">
            <v>5123</v>
          </cell>
        </row>
        <row r="6611">
          <cell r="A6611" t="str">
            <v>5126</v>
          </cell>
        </row>
        <row r="6612">
          <cell r="A6612" t="str">
            <v>5129</v>
          </cell>
        </row>
        <row r="6613">
          <cell r="A6613" t="str">
            <v>5133</v>
          </cell>
        </row>
        <row r="6614">
          <cell r="A6614" t="str">
            <v>5121</v>
          </cell>
        </row>
        <row r="6615">
          <cell r="A6615" t="str">
            <v>5123</v>
          </cell>
        </row>
        <row r="6616">
          <cell r="A6616" t="str">
            <v>5126</v>
          </cell>
        </row>
        <row r="6617">
          <cell r="A6617" t="str">
            <v>5129</v>
          </cell>
        </row>
        <row r="6618">
          <cell r="A6618" t="str">
            <v>5133</v>
          </cell>
        </row>
        <row r="6619">
          <cell r="A6619" t="str">
            <v>5121</v>
          </cell>
        </row>
        <row r="6620">
          <cell r="A6620" t="str">
            <v>5123</v>
          </cell>
        </row>
        <row r="6621">
          <cell r="A6621" t="str">
            <v>5126</v>
          </cell>
        </row>
        <row r="6622">
          <cell r="A6622" t="str">
            <v>5129</v>
          </cell>
        </row>
        <row r="6623">
          <cell r="A6623" t="str">
            <v>5139</v>
          </cell>
        </row>
        <row r="6624">
          <cell r="A6624" t="str">
            <v>5121</v>
          </cell>
        </row>
        <row r="6625">
          <cell r="A6625" t="str">
            <v>5123</v>
          </cell>
        </row>
        <row r="6626">
          <cell r="A6626" t="str">
            <v>5126</v>
          </cell>
        </row>
        <row r="6627">
          <cell r="A6627" t="str">
            <v>5129</v>
          </cell>
        </row>
        <row r="6628">
          <cell r="A6628" t="str">
            <v>5133</v>
          </cell>
        </row>
        <row r="6629">
          <cell r="A6629" t="str">
            <v>5139</v>
          </cell>
        </row>
        <row r="6630">
          <cell r="A6630" t="str">
            <v>5121</v>
          </cell>
        </row>
        <row r="6631">
          <cell r="A6631" t="str">
            <v>5123</v>
          </cell>
        </row>
        <row r="6632">
          <cell r="A6632" t="str">
            <v>5126</v>
          </cell>
        </row>
        <row r="6633">
          <cell r="A6633" t="str">
            <v>5129</v>
          </cell>
        </row>
        <row r="6634">
          <cell r="A6634" t="str">
            <v>5133</v>
          </cell>
        </row>
        <row r="6635">
          <cell r="A6635" t="str">
            <v>5129</v>
          </cell>
        </row>
        <row r="6636">
          <cell r="A6636" t="str">
            <v>5133</v>
          </cell>
        </row>
        <row r="6637">
          <cell r="A6637" t="str">
            <v>5129</v>
          </cell>
        </row>
        <row r="6638">
          <cell r="A6638" t="str">
            <v>5121</v>
          </cell>
        </row>
        <row r="6639">
          <cell r="A6639" t="str">
            <v>5123</v>
          </cell>
        </row>
        <row r="6640">
          <cell r="A6640" t="str">
            <v>5126</v>
          </cell>
        </row>
        <row r="6641">
          <cell r="A6641" t="str">
            <v>5129</v>
          </cell>
        </row>
        <row r="6642">
          <cell r="A6642" t="str">
            <v>5139</v>
          </cell>
        </row>
        <row r="6643">
          <cell r="A6643" t="str">
            <v>5126</v>
          </cell>
        </row>
        <row r="6644">
          <cell r="A6644" t="str">
            <v>5129</v>
          </cell>
        </row>
        <row r="6645">
          <cell r="A6645" t="str">
            <v>5133</v>
          </cell>
        </row>
        <row r="6646">
          <cell r="A6646" t="str">
            <v>5129</v>
          </cell>
        </row>
        <row r="6647">
          <cell r="A6647" t="str">
            <v>5133</v>
          </cell>
        </row>
        <row r="6648">
          <cell r="A6648" t="str">
            <v>5121</v>
          </cell>
        </row>
        <row r="6649">
          <cell r="A6649" t="str">
            <v>5123</v>
          </cell>
        </row>
        <row r="6650">
          <cell r="A6650" t="str">
            <v>5126</v>
          </cell>
        </row>
        <row r="6651">
          <cell r="A6651" t="str">
            <v>5129</v>
          </cell>
        </row>
        <row r="6652">
          <cell r="A6652" t="str">
            <v>5121</v>
          </cell>
        </row>
        <row r="6653">
          <cell r="A6653" t="str">
            <v>5123</v>
          </cell>
        </row>
        <row r="6654">
          <cell r="A6654" t="str">
            <v>5126</v>
          </cell>
        </row>
        <row r="6655">
          <cell r="A6655" t="str">
            <v>5129</v>
          </cell>
        </row>
        <row r="6656">
          <cell r="A6656" t="str">
            <v>5121</v>
          </cell>
        </row>
        <row r="6657">
          <cell r="A6657" t="str">
            <v>5123</v>
          </cell>
        </row>
        <row r="6658">
          <cell r="A6658" t="str">
            <v>5126</v>
          </cell>
        </row>
        <row r="6659">
          <cell r="A6659" t="str">
            <v>5129</v>
          </cell>
        </row>
        <row r="6660">
          <cell r="A6660" t="str">
            <v>5121</v>
          </cell>
        </row>
        <row r="6661">
          <cell r="A6661" t="str">
            <v>5123</v>
          </cell>
        </row>
        <row r="6662">
          <cell r="A6662" t="str">
            <v>5126</v>
          </cell>
        </row>
        <row r="6663">
          <cell r="A6663" t="str">
            <v>5129</v>
          </cell>
        </row>
        <row r="6664">
          <cell r="A6664" t="str">
            <v>5121</v>
          </cell>
        </row>
        <row r="6665">
          <cell r="A6665" t="str">
            <v>5123</v>
          </cell>
        </row>
        <row r="6666">
          <cell r="A6666" t="str">
            <v>5126</v>
          </cell>
        </row>
        <row r="6667">
          <cell r="A6667" t="str">
            <v>5129</v>
          </cell>
        </row>
        <row r="6668">
          <cell r="A6668" t="str">
            <v>5139</v>
          </cell>
        </row>
        <row r="6669">
          <cell r="A6669" t="str">
            <v>5133</v>
          </cell>
        </row>
        <row r="6670">
          <cell r="A6670" t="str">
            <v>5121</v>
          </cell>
        </row>
        <row r="6671">
          <cell r="A6671" t="str">
            <v>5123</v>
          </cell>
        </row>
        <row r="6672">
          <cell r="A6672" t="str">
            <v>5126</v>
          </cell>
        </row>
        <row r="6673">
          <cell r="A6673" t="str">
            <v>5129</v>
          </cell>
        </row>
        <row r="6674">
          <cell r="A6674" t="str">
            <v>5129</v>
          </cell>
        </row>
        <row r="6675">
          <cell r="A6675" t="str">
            <v>5133</v>
          </cell>
        </row>
        <row r="6676">
          <cell r="A6676" t="str">
            <v>5121</v>
          </cell>
        </row>
        <row r="6677">
          <cell r="A6677" t="str">
            <v>5123</v>
          </cell>
        </row>
        <row r="6678">
          <cell r="A6678" t="str">
            <v>5126</v>
          </cell>
        </row>
        <row r="6679">
          <cell r="A6679" t="str">
            <v>5129</v>
          </cell>
        </row>
        <row r="6680">
          <cell r="A6680" t="str">
            <v>5139</v>
          </cell>
        </row>
        <row r="6681">
          <cell r="A6681" t="str">
            <v>5121</v>
          </cell>
        </row>
        <row r="6682">
          <cell r="A6682" t="str">
            <v>5123</v>
          </cell>
        </row>
        <row r="6683">
          <cell r="A6683" t="str">
            <v>5126</v>
          </cell>
        </row>
        <row r="6684">
          <cell r="A6684" t="str">
            <v>5129</v>
          </cell>
        </row>
        <row r="6685">
          <cell r="A6685" t="str">
            <v>5141</v>
          </cell>
        </row>
        <row r="6686">
          <cell r="A6686" t="str">
            <v>5151</v>
          </cell>
        </row>
        <row r="6687">
          <cell r="A6687" t="str">
            <v>5151</v>
          </cell>
        </row>
        <row r="6688">
          <cell r="A6688" t="str">
            <v>5151</v>
          </cell>
        </row>
        <row r="6689">
          <cell r="A6689" t="str">
            <v>5151</v>
          </cell>
        </row>
        <row r="6690">
          <cell r="A6690" t="str">
            <v>5151</v>
          </cell>
        </row>
        <row r="6691">
          <cell r="A6691" t="str">
            <v>5151</v>
          </cell>
        </row>
        <row r="6692">
          <cell r="A6692" t="str">
            <v>5156</v>
          </cell>
        </row>
        <row r="6693">
          <cell r="A6693" t="str">
            <v>5156</v>
          </cell>
        </row>
        <row r="6694">
          <cell r="A6694" t="str">
            <v>5156</v>
          </cell>
        </row>
        <row r="6695">
          <cell r="A6695" t="str">
            <v>5161</v>
          </cell>
        </row>
        <row r="6696">
          <cell r="A6696" t="str">
            <v>5161</v>
          </cell>
        </row>
        <row r="6697">
          <cell r="A6697" t="str">
            <v>5161</v>
          </cell>
        </row>
        <row r="6698">
          <cell r="A6698" t="str">
            <v>5161</v>
          </cell>
        </row>
        <row r="6699">
          <cell r="A6699" t="str">
            <v>5161</v>
          </cell>
        </row>
        <row r="6700">
          <cell r="A6700" t="str">
            <v>5166</v>
          </cell>
        </row>
        <row r="6701">
          <cell r="A6701" t="str">
            <v>5166</v>
          </cell>
        </row>
        <row r="6702">
          <cell r="A6702" t="str">
            <v>5166</v>
          </cell>
        </row>
        <row r="6703">
          <cell r="A6703" t="str">
            <v>5166</v>
          </cell>
        </row>
        <row r="6704">
          <cell r="A6704" t="str">
            <v>5166</v>
          </cell>
        </row>
        <row r="6705">
          <cell r="A6705" t="str">
            <v>5166</v>
          </cell>
        </row>
        <row r="6706">
          <cell r="A6706" t="str">
            <v>5166</v>
          </cell>
        </row>
        <row r="6707">
          <cell r="A6707" t="str">
            <v>5166</v>
          </cell>
        </row>
        <row r="6708">
          <cell r="A6708" t="str">
            <v>5166</v>
          </cell>
        </row>
        <row r="6709">
          <cell r="A6709" t="str">
            <v>5166</v>
          </cell>
        </row>
        <row r="6710">
          <cell r="A6710" t="str">
            <v>5166</v>
          </cell>
        </row>
        <row r="6711">
          <cell r="A6711" t="str">
            <v>5166</v>
          </cell>
        </row>
        <row r="6712">
          <cell r="A6712" t="str">
            <v>5166</v>
          </cell>
        </row>
        <row r="6713">
          <cell r="A6713" t="str">
            <v>5166</v>
          </cell>
        </row>
        <row r="6714">
          <cell r="A6714" t="str">
            <v>5166</v>
          </cell>
        </row>
        <row r="6715">
          <cell r="A6715" t="str">
            <v>5166</v>
          </cell>
        </row>
        <row r="6716">
          <cell r="A6716" t="str">
            <v>5166</v>
          </cell>
        </row>
        <row r="6717">
          <cell r="A6717" t="str">
            <v>5166</v>
          </cell>
        </row>
        <row r="6718">
          <cell r="A6718" t="str">
            <v>5166</v>
          </cell>
        </row>
        <row r="6719">
          <cell r="A6719" t="str">
            <v>5166</v>
          </cell>
        </row>
        <row r="6720">
          <cell r="A6720" t="str">
            <v>5166</v>
          </cell>
        </row>
        <row r="6721">
          <cell r="A6721" t="str">
            <v>5166</v>
          </cell>
        </row>
        <row r="6722">
          <cell r="A6722" t="str">
            <v>5166</v>
          </cell>
        </row>
        <row r="6723">
          <cell r="A6723" t="str">
            <v>5166</v>
          </cell>
        </row>
        <row r="6724">
          <cell r="A6724" t="str">
            <v>5166</v>
          </cell>
        </row>
        <row r="6725">
          <cell r="A6725" t="str">
            <v>5166</v>
          </cell>
        </row>
        <row r="6726">
          <cell r="A6726" t="str">
            <v>5166</v>
          </cell>
        </row>
        <row r="6727">
          <cell r="A6727" t="str">
            <v>5166</v>
          </cell>
        </row>
        <row r="6728">
          <cell r="A6728" t="str">
            <v>5132</v>
          </cell>
        </row>
        <row r="6729">
          <cell r="A6729" t="str">
            <v>5132</v>
          </cell>
        </row>
        <row r="6730">
          <cell r="A6730" t="str">
            <v>5132</v>
          </cell>
        </row>
        <row r="6731">
          <cell r="A6731" t="str">
            <v>5132</v>
          </cell>
        </row>
        <row r="6732">
          <cell r="A6732" t="str">
            <v>5191</v>
          </cell>
        </row>
        <row r="6733">
          <cell r="A6733" t="str">
            <v>5132</v>
          </cell>
        </row>
        <row r="6734">
          <cell r="A6734" t="str">
            <v>5176</v>
          </cell>
        </row>
        <row r="6735">
          <cell r="A6735" t="str">
            <v>5132</v>
          </cell>
        </row>
        <row r="6736">
          <cell r="A6736" t="str">
            <v>5176</v>
          </cell>
        </row>
        <row r="6737">
          <cell r="A6737" t="str">
            <v>5132</v>
          </cell>
        </row>
        <row r="6738">
          <cell r="A6738" t="str">
            <v>5132</v>
          </cell>
        </row>
        <row r="6739">
          <cell r="A6739" t="str">
            <v>5176</v>
          </cell>
        </row>
        <row r="6740">
          <cell r="A6740" t="str">
            <v>5132</v>
          </cell>
        </row>
        <row r="6741">
          <cell r="A6741" t="str">
            <v>5132</v>
          </cell>
        </row>
        <row r="6742">
          <cell r="A6742" t="str">
            <v>5176</v>
          </cell>
        </row>
        <row r="6743">
          <cell r="A6743" t="str">
            <v>5132</v>
          </cell>
        </row>
        <row r="6744">
          <cell r="A6744" t="str">
            <v>5132</v>
          </cell>
        </row>
        <row r="6745">
          <cell r="A6745" t="str">
            <v>5176</v>
          </cell>
        </row>
        <row r="6746">
          <cell r="A6746" t="str">
            <v>5132</v>
          </cell>
        </row>
        <row r="6747">
          <cell r="A6747" t="str">
            <v>5176</v>
          </cell>
        </row>
        <row r="6748">
          <cell r="A6748" t="str">
            <v>5181</v>
          </cell>
        </row>
        <row r="6749">
          <cell r="A6749" t="str">
            <v>5132</v>
          </cell>
        </row>
        <row r="6750">
          <cell r="A6750" t="str">
            <v>5132</v>
          </cell>
        </row>
        <row r="6751">
          <cell r="A6751" t="str">
            <v>5176</v>
          </cell>
        </row>
        <row r="6752">
          <cell r="A6752" t="str">
            <v>5132</v>
          </cell>
        </row>
        <row r="6753">
          <cell r="A6753" t="str">
            <v>5176</v>
          </cell>
        </row>
        <row r="6754">
          <cell r="A6754" t="str">
            <v>5132</v>
          </cell>
        </row>
        <row r="6755">
          <cell r="A6755" t="str">
            <v>5176</v>
          </cell>
        </row>
        <row r="6756">
          <cell r="A6756" t="str">
            <v>5132</v>
          </cell>
        </row>
        <row r="6757">
          <cell r="A6757" t="str">
            <v>5132</v>
          </cell>
        </row>
        <row r="6758">
          <cell r="A6758" t="str">
            <v>5176</v>
          </cell>
        </row>
        <row r="6759">
          <cell r="A6759" t="str">
            <v>5132</v>
          </cell>
        </row>
        <row r="6760">
          <cell r="A6760" t="str">
            <v>5176</v>
          </cell>
        </row>
        <row r="6761">
          <cell r="A6761" t="str">
            <v>5132</v>
          </cell>
        </row>
        <row r="6762">
          <cell r="A6762" t="str">
            <v>5132</v>
          </cell>
        </row>
        <row r="6763">
          <cell r="A6763" t="str">
            <v>5176</v>
          </cell>
        </row>
        <row r="6764">
          <cell r="A6764" t="str">
            <v>5201</v>
          </cell>
        </row>
        <row r="6765">
          <cell r="A6765" t="str">
            <v>5201</v>
          </cell>
        </row>
        <row r="6766">
          <cell r="A6766" t="str">
            <v>5201</v>
          </cell>
        </row>
        <row r="6767">
          <cell r="A6767" t="str">
            <v>5201</v>
          </cell>
        </row>
        <row r="6768">
          <cell r="A6768" t="str">
            <v>5201</v>
          </cell>
        </row>
        <row r="6769">
          <cell r="A6769" t="str">
            <v>5201</v>
          </cell>
        </row>
        <row r="6770">
          <cell r="A6770" t="str">
            <v>5201</v>
          </cell>
        </row>
        <row r="6771">
          <cell r="A6771" t="str">
            <v>5201</v>
          </cell>
        </row>
        <row r="6772">
          <cell r="A6772" t="str">
            <v>5201</v>
          </cell>
        </row>
        <row r="6773">
          <cell r="A6773" t="str">
            <v>5201</v>
          </cell>
        </row>
        <row r="6774">
          <cell r="A6774" t="str">
            <v>5201</v>
          </cell>
        </row>
        <row r="6775">
          <cell r="A6775" t="str">
            <v>5201</v>
          </cell>
        </row>
        <row r="6776">
          <cell r="A6776" t="str">
            <v>5201</v>
          </cell>
        </row>
        <row r="6777">
          <cell r="A6777" t="str">
            <v>5201</v>
          </cell>
        </row>
        <row r="6778">
          <cell r="A6778" t="str">
            <v>5211</v>
          </cell>
        </row>
        <row r="6779">
          <cell r="A6779" t="str">
            <v>5211</v>
          </cell>
        </row>
        <row r="6780">
          <cell r="A6780" t="str">
            <v>5211</v>
          </cell>
        </row>
        <row r="6781">
          <cell r="A6781" t="str">
            <v>5301</v>
          </cell>
        </row>
        <row r="6782">
          <cell r="A6782" t="str">
            <v>5301</v>
          </cell>
        </row>
        <row r="6783">
          <cell r="A6783" t="str">
            <v>5301</v>
          </cell>
        </row>
        <row r="6784">
          <cell r="A6784" t="str">
            <v>5301</v>
          </cell>
        </row>
        <row r="6785">
          <cell r="A6785" t="str">
            <v>5301</v>
          </cell>
        </row>
        <row r="6786">
          <cell r="A6786" t="str">
            <v>5301</v>
          </cell>
        </row>
        <row r="6787">
          <cell r="A6787" t="str">
            <v>5301</v>
          </cell>
        </row>
        <row r="6788">
          <cell r="A6788" t="str">
            <v>5301</v>
          </cell>
        </row>
        <row r="6789">
          <cell r="A6789" t="str">
            <v>5301</v>
          </cell>
        </row>
        <row r="6790">
          <cell r="A6790" t="str">
            <v>5301</v>
          </cell>
        </row>
        <row r="6791">
          <cell r="A6791" t="str">
            <v>5301</v>
          </cell>
        </row>
        <row r="6792">
          <cell r="A6792" t="str">
            <v>5301</v>
          </cell>
        </row>
        <row r="6793">
          <cell r="A6793" t="str">
            <v>5301</v>
          </cell>
        </row>
        <row r="6794">
          <cell r="A6794" t="str">
            <v>5301</v>
          </cell>
        </row>
        <row r="6795">
          <cell r="A6795" t="str">
            <v>5301</v>
          </cell>
        </row>
        <row r="6796">
          <cell r="A6796" t="str">
            <v>5301</v>
          </cell>
        </row>
        <row r="6797">
          <cell r="A6797" t="str">
            <v>5301</v>
          </cell>
        </row>
        <row r="6798">
          <cell r="A6798" t="str">
            <v>5301</v>
          </cell>
        </row>
        <row r="6799">
          <cell r="A6799" t="str">
            <v>5301</v>
          </cell>
        </row>
        <row r="6800">
          <cell r="A6800" t="str">
            <v>5301</v>
          </cell>
        </row>
        <row r="6801">
          <cell r="A6801" t="str">
            <v>5301</v>
          </cell>
        </row>
        <row r="6802">
          <cell r="A6802" t="str">
            <v>5301</v>
          </cell>
        </row>
        <row r="6803">
          <cell r="A6803" t="str">
            <v>5301</v>
          </cell>
        </row>
        <row r="6804">
          <cell r="A6804" t="str">
            <v>5301</v>
          </cell>
        </row>
        <row r="6805">
          <cell r="A6805" t="str">
            <v>5301</v>
          </cell>
        </row>
        <row r="6806">
          <cell r="A6806" t="str">
            <v>5311</v>
          </cell>
        </row>
        <row r="6807">
          <cell r="A6807" t="str">
            <v>5311</v>
          </cell>
        </row>
        <row r="6808">
          <cell r="A6808" t="str">
            <v>5311</v>
          </cell>
        </row>
        <row r="6809">
          <cell r="A6809" t="str">
            <v>5311</v>
          </cell>
        </row>
        <row r="6810">
          <cell r="A6810" t="str">
            <v>5311</v>
          </cell>
        </row>
        <row r="6811">
          <cell r="A6811" t="str">
            <v>5311</v>
          </cell>
        </row>
        <row r="6812">
          <cell r="A6812" t="str">
            <v>5311</v>
          </cell>
        </row>
        <row r="6813">
          <cell r="A6813" t="str">
            <v>5311</v>
          </cell>
        </row>
        <row r="6814">
          <cell r="A6814" t="str">
            <v>5311</v>
          </cell>
        </row>
        <row r="6815">
          <cell r="A6815" t="str">
            <v>5311</v>
          </cell>
        </row>
        <row r="6816">
          <cell r="A6816" t="str">
            <v>5311</v>
          </cell>
        </row>
        <row r="6817">
          <cell r="A6817" t="str">
            <v>5311</v>
          </cell>
        </row>
        <row r="6818">
          <cell r="A6818" t="str">
            <v>5311</v>
          </cell>
        </row>
        <row r="6819">
          <cell r="A6819" t="str">
            <v>5311</v>
          </cell>
        </row>
        <row r="6820">
          <cell r="A6820" t="str">
            <v>5311</v>
          </cell>
        </row>
        <row r="6821">
          <cell r="A6821" t="str">
            <v>5311</v>
          </cell>
        </row>
        <row r="6822">
          <cell r="A6822" t="str">
            <v>5311</v>
          </cell>
        </row>
        <row r="6823">
          <cell r="A6823" t="str">
            <v>5311</v>
          </cell>
        </row>
        <row r="6824">
          <cell r="A6824" t="str">
            <v>5311</v>
          </cell>
        </row>
        <row r="6825">
          <cell r="A6825" t="str">
            <v>5311</v>
          </cell>
        </row>
        <row r="6826">
          <cell r="A6826" t="str">
            <v>5311</v>
          </cell>
        </row>
        <row r="6827">
          <cell r="A6827" t="str">
            <v>5311</v>
          </cell>
        </row>
        <row r="6828">
          <cell r="A6828" t="str">
            <v>5311</v>
          </cell>
        </row>
        <row r="6829">
          <cell r="A6829" t="str">
            <v>5311</v>
          </cell>
        </row>
        <row r="6830">
          <cell r="A6830" t="str">
            <v>5311</v>
          </cell>
        </row>
        <row r="6831">
          <cell r="A6831" t="str">
            <v>5311</v>
          </cell>
        </row>
        <row r="6832">
          <cell r="A6832" t="str">
            <v>5321</v>
          </cell>
        </row>
        <row r="6833">
          <cell r="A6833" t="str">
            <v>5321</v>
          </cell>
        </row>
        <row r="6834">
          <cell r="A6834" t="str">
            <v>5321</v>
          </cell>
        </row>
        <row r="6835">
          <cell r="A6835" t="str">
            <v>5321</v>
          </cell>
        </row>
        <row r="6836">
          <cell r="A6836" t="str">
            <v>5321</v>
          </cell>
        </row>
        <row r="6837">
          <cell r="A6837" t="str">
            <v>5321</v>
          </cell>
        </row>
        <row r="6838">
          <cell r="A6838" t="str">
            <v>5321</v>
          </cell>
        </row>
        <row r="6839">
          <cell r="A6839" t="str">
            <v>5321</v>
          </cell>
        </row>
        <row r="6840">
          <cell r="A6840" t="str">
            <v>5321</v>
          </cell>
        </row>
        <row r="6841">
          <cell r="A6841" t="str">
            <v>5321</v>
          </cell>
        </row>
        <row r="6842">
          <cell r="A6842" t="str">
            <v>5321</v>
          </cell>
        </row>
        <row r="6843">
          <cell r="A6843" t="str">
            <v>5321</v>
          </cell>
        </row>
        <row r="6844">
          <cell r="A6844" t="str">
            <v>5321</v>
          </cell>
        </row>
        <row r="6845">
          <cell r="A6845" t="str">
            <v>5321</v>
          </cell>
        </row>
        <row r="6846">
          <cell r="A6846" t="str">
            <v>5321</v>
          </cell>
        </row>
        <row r="6847">
          <cell r="A6847" t="str">
            <v>5321</v>
          </cell>
        </row>
        <row r="6848">
          <cell r="A6848" t="str">
            <v>5321</v>
          </cell>
        </row>
        <row r="6849">
          <cell r="A6849" t="str">
            <v>5321</v>
          </cell>
        </row>
        <row r="6850">
          <cell r="A6850" t="str">
            <v>5321</v>
          </cell>
        </row>
        <row r="6851">
          <cell r="A6851" t="str">
            <v>5321</v>
          </cell>
        </row>
        <row r="6852">
          <cell r="A6852" t="str">
            <v>5321</v>
          </cell>
        </row>
        <row r="6853">
          <cell r="A6853" t="str">
            <v>5321</v>
          </cell>
        </row>
        <row r="6854">
          <cell r="A6854" t="str">
            <v>5321</v>
          </cell>
        </row>
        <row r="6855">
          <cell r="A6855" t="str">
            <v>5321</v>
          </cell>
        </row>
        <row r="6856">
          <cell r="A6856" t="str">
            <v>5321</v>
          </cell>
        </row>
        <row r="6857">
          <cell r="A6857" t="str">
            <v>5331</v>
          </cell>
        </row>
        <row r="6858">
          <cell r="A6858" t="str">
            <v>5331</v>
          </cell>
        </row>
        <row r="6859">
          <cell r="A6859" t="str">
            <v>5331</v>
          </cell>
        </row>
        <row r="6860">
          <cell r="A6860" t="str">
            <v>5331</v>
          </cell>
        </row>
        <row r="6861">
          <cell r="A6861" t="str">
            <v>5331</v>
          </cell>
        </row>
        <row r="6862">
          <cell r="A6862" t="str">
            <v>5331</v>
          </cell>
        </row>
        <row r="6863">
          <cell r="A6863" t="str">
            <v>5331</v>
          </cell>
        </row>
        <row r="6864">
          <cell r="A6864" t="str">
            <v>5331</v>
          </cell>
        </row>
        <row r="6865">
          <cell r="A6865" t="str">
            <v>5331</v>
          </cell>
        </row>
        <row r="6866">
          <cell r="A6866" t="str">
            <v>5331</v>
          </cell>
        </row>
        <row r="6867">
          <cell r="A6867" t="str">
            <v>5331</v>
          </cell>
        </row>
        <row r="6868">
          <cell r="A6868" t="str">
            <v>5331</v>
          </cell>
        </row>
        <row r="6869">
          <cell r="A6869" t="str">
            <v>5331</v>
          </cell>
        </row>
        <row r="6870">
          <cell r="A6870" t="str">
            <v>5331</v>
          </cell>
        </row>
        <row r="6871">
          <cell r="A6871" t="str">
            <v>5331</v>
          </cell>
        </row>
        <row r="6872">
          <cell r="A6872" t="str">
            <v>5331</v>
          </cell>
        </row>
        <row r="6873">
          <cell r="A6873" t="str">
            <v>5331</v>
          </cell>
        </row>
        <row r="6874">
          <cell r="A6874" t="str">
            <v>5331</v>
          </cell>
        </row>
        <row r="6875">
          <cell r="A6875" t="str">
            <v>5331</v>
          </cell>
        </row>
        <row r="6876">
          <cell r="A6876" t="str">
            <v>5331</v>
          </cell>
        </row>
        <row r="6877">
          <cell r="A6877" t="str">
            <v>5331</v>
          </cell>
        </row>
        <row r="6878">
          <cell r="A6878" t="str">
            <v>5331</v>
          </cell>
        </row>
        <row r="6879">
          <cell r="A6879" t="str">
            <v>5331</v>
          </cell>
        </row>
        <row r="6880">
          <cell r="A6880" t="str">
            <v>5331</v>
          </cell>
        </row>
        <row r="6881">
          <cell r="A6881" t="str">
            <v>5331</v>
          </cell>
        </row>
        <row r="6882">
          <cell r="A6882" t="str">
            <v>5331</v>
          </cell>
        </row>
        <row r="6883">
          <cell r="A6883" t="str">
            <v>5331</v>
          </cell>
        </row>
        <row r="6884">
          <cell r="A6884" t="str">
            <v>5331</v>
          </cell>
        </row>
        <row r="6885">
          <cell r="A6885" t="str">
            <v>5331</v>
          </cell>
        </row>
        <row r="6886">
          <cell r="A6886" t="str">
            <v>5331</v>
          </cell>
        </row>
        <row r="6887">
          <cell r="A6887" t="str">
            <v>5331</v>
          </cell>
        </row>
        <row r="6888">
          <cell r="A6888" t="str">
            <v>5331</v>
          </cell>
        </row>
        <row r="6889">
          <cell r="A6889" t="str">
            <v>5331</v>
          </cell>
        </row>
        <row r="6890">
          <cell r="A6890" t="str">
            <v>5331</v>
          </cell>
        </row>
        <row r="6891">
          <cell r="A6891" t="str">
            <v>5341</v>
          </cell>
        </row>
        <row r="6892">
          <cell r="A6892" t="str">
            <v>5341</v>
          </cell>
        </row>
        <row r="6893">
          <cell r="A6893" t="str">
            <v>5341</v>
          </cell>
        </row>
        <row r="6894">
          <cell r="A6894" t="str">
            <v>5341</v>
          </cell>
        </row>
        <row r="6895">
          <cell r="A6895" t="str">
            <v>5341</v>
          </cell>
        </row>
        <row r="6896">
          <cell r="A6896" t="str">
            <v>5341</v>
          </cell>
        </row>
        <row r="6897">
          <cell r="A6897" t="str">
            <v>5341</v>
          </cell>
        </row>
        <row r="6898">
          <cell r="A6898" t="str">
            <v>5341</v>
          </cell>
        </row>
        <row r="6899">
          <cell r="A6899" t="str">
            <v>5341</v>
          </cell>
        </row>
        <row r="6900">
          <cell r="A6900" t="str">
            <v>5341</v>
          </cell>
        </row>
        <row r="6901">
          <cell r="A6901" t="str">
            <v>5341</v>
          </cell>
        </row>
        <row r="6902">
          <cell r="A6902" t="str">
            <v>5341</v>
          </cell>
        </row>
        <row r="6903">
          <cell r="A6903" t="str">
            <v>5341</v>
          </cell>
        </row>
        <row r="6904">
          <cell r="A6904" t="str">
            <v>5341</v>
          </cell>
        </row>
        <row r="6905">
          <cell r="A6905" t="str">
            <v>5341</v>
          </cell>
        </row>
        <row r="6906">
          <cell r="A6906" t="str">
            <v>5391</v>
          </cell>
        </row>
        <row r="6907">
          <cell r="A6907" t="str">
            <v>5391</v>
          </cell>
        </row>
        <row r="6908">
          <cell r="A6908" t="str">
            <v>5391</v>
          </cell>
        </row>
        <row r="6909">
          <cell r="A6909" t="str">
            <v>5391</v>
          </cell>
        </row>
        <row r="6910">
          <cell r="A6910" t="str">
            <v>5391</v>
          </cell>
        </row>
        <row r="6911">
          <cell r="A6911" t="str">
            <v>5391</v>
          </cell>
        </row>
        <row r="6912">
          <cell r="A6912" t="str">
            <v>5391</v>
          </cell>
        </row>
        <row r="6913">
          <cell r="A6913" t="str">
            <v>5391</v>
          </cell>
        </row>
        <row r="6914">
          <cell r="A6914" t="str">
            <v>5391</v>
          </cell>
        </row>
        <row r="6915">
          <cell r="A6915" t="str">
            <v>5391</v>
          </cell>
        </row>
        <row r="6916">
          <cell r="A6916" t="str">
            <v>5391</v>
          </cell>
        </row>
        <row r="6917">
          <cell r="A6917" t="str">
            <v>5391</v>
          </cell>
        </row>
        <row r="6918">
          <cell r="A6918" t="str">
            <v>5391</v>
          </cell>
        </row>
        <row r="6919">
          <cell r="A6919" t="str">
            <v>5391</v>
          </cell>
        </row>
        <row r="6920">
          <cell r="A6920" t="str">
            <v>5391</v>
          </cell>
        </row>
        <row r="6921">
          <cell r="A6921" t="str">
            <v>5391</v>
          </cell>
        </row>
        <row r="6922">
          <cell r="A6922" t="str">
            <v>5391</v>
          </cell>
        </row>
        <row r="6923">
          <cell r="A6923" t="str">
            <v>5391</v>
          </cell>
        </row>
        <row r="6924">
          <cell r="A6924" t="str">
            <v>5391</v>
          </cell>
        </row>
        <row r="6925">
          <cell r="A6925" t="str">
            <v>5391</v>
          </cell>
        </row>
        <row r="6926">
          <cell r="A6926" t="str">
            <v>5391</v>
          </cell>
        </row>
        <row r="6927">
          <cell r="A6927" t="str">
            <v>5391</v>
          </cell>
        </row>
        <row r="6928">
          <cell r="A6928" t="str">
            <v>5391</v>
          </cell>
        </row>
        <row r="6929">
          <cell r="A6929" t="str">
            <v>5401</v>
          </cell>
        </row>
        <row r="6930">
          <cell r="A6930" t="str">
            <v>5401</v>
          </cell>
        </row>
        <row r="6931">
          <cell r="A6931" t="str">
            <v>5401</v>
          </cell>
        </row>
        <row r="6932">
          <cell r="A6932" t="str">
            <v>5401</v>
          </cell>
        </row>
        <row r="6933">
          <cell r="A6933" t="str">
            <v>5401</v>
          </cell>
        </row>
        <row r="6934">
          <cell r="A6934" t="str">
            <v>5406</v>
          </cell>
        </row>
        <row r="6935">
          <cell r="A6935" t="str">
            <v>5406</v>
          </cell>
        </row>
        <row r="6936">
          <cell r="A6936" t="str">
            <v>5406</v>
          </cell>
        </row>
        <row r="6937">
          <cell r="A6937" t="str">
            <v>5406</v>
          </cell>
        </row>
        <row r="6938">
          <cell r="A6938" t="str">
            <v>5416</v>
          </cell>
        </row>
        <row r="6939">
          <cell r="A6939" t="str">
            <v>5416</v>
          </cell>
        </row>
        <row r="6940">
          <cell r="A6940" t="str">
            <v>5421</v>
          </cell>
        </row>
        <row r="6941">
          <cell r="A6941" t="str">
            <v>5421</v>
          </cell>
        </row>
        <row r="6942">
          <cell r="A6942" t="str">
            <v>5421</v>
          </cell>
        </row>
        <row r="6943">
          <cell r="A6943" t="str">
            <v>5421</v>
          </cell>
        </row>
        <row r="6944">
          <cell r="A6944" t="str">
            <v>5421</v>
          </cell>
        </row>
        <row r="6945">
          <cell r="A6945" t="str">
            <v>5421</v>
          </cell>
        </row>
        <row r="6946">
          <cell r="A6946" t="str">
            <v>5426</v>
          </cell>
        </row>
        <row r="6947">
          <cell r="A6947" t="str">
            <v>5426</v>
          </cell>
        </row>
        <row r="6948">
          <cell r="A6948" t="str">
            <v>5426</v>
          </cell>
        </row>
        <row r="6949">
          <cell r="A6949" t="str">
            <v>5426</v>
          </cell>
        </row>
        <row r="6950">
          <cell r="A6950" t="str">
            <v>5431</v>
          </cell>
        </row>
        <row r="6951">
          <cell r="A6951" t="str">
            <v>5431</v>
          </cell>
        </row>
        <row r="6952">
          <cell r="A6952" t="str">
            <v>5436</v>
          </cell>
        </row>
        <row r="6953">
          <cell r="A6953" t="str">
            <v>5436</v>
          </cell>
        </row>
        <row r="6954">
          <cell r="A6954" t="str">
            <v>5441</v>
          </cell>
        </row>
        <row r="6955">
          <cell r="A6955" t="str">
            <v>5441</v>
          </cell>
        </row>
        <row r="6956">
          <cell r="A6956" t="str">
            <v>5441</v>
          </cell>
        </row>
        <row r="6957">
          <cell r="A6957" t="str">
            <v>5441</v>
          </cell>
        </row>
        <row r="6958">
          <cell r="A6958" t="str">
            <v>5438</v>
          </cell>
        </row>
        <row r="6959">
          <cell r="A6959" t="str">
            <v>5438</v>
          </cell>
        </row>
        <row r="6960">
          <cell r="A6960" t="str">
            <v>5438</v>
          </cell>
        </row>
        <row r="6961">
          <cell r="A6961" t="str">
            <v>5438</v>
          </cell>
        </row>
        <row r="6962">
          <cell r="A6962" t="str">
            <v>5438</v>
          </cell>
        </row>
        <row r="6963">
          <cell r="A6963" t="str">
            <v>5438</v>
          </cell>
        </row>
        <row r="6964">
          <cell r="A6964" t="str">
            <v>5438</v>
          </cell>
        </row>
        <row r="6965">
          <cell r="A6965" t="str">
            <v>5438</v>
          </cell>
        </row>
        <row r="6966">
          <cell r="A6966" t="str">
            <v>5438</v>
          </cell>
        </row>
        <row r="6967">
          <cell r="A6967" t="str">
            <v>5451</v>
          </cell>
        </row>
        <row r="6968">
          <cell r="A6968" t="str">
            <v>5451</v>
          </cell>
        </row>
        <row r="6969">
          <cell r="A6969" t="str">
            <v>5451</v>
          </cell>
        </row>
        <row r="6970">
          <cell r="A6970" t="str">
            <v>5452</v>
          </cell>
        </row>
        <row r="6971">
          <cell r="A6971" t="str">
            <v>5452</v>
          </cell>
        </row>
        <row r="6972">
          <cell r="A6972" t="str">
            <v>5452</v>
          </cell>
        </row>
        <row r="6973">
          <cell r="A6973" t="str">
            <v>5452</v>
          </cell>
        </row>
        <row r="6974">
          <cell r="A6974" t="str">
            <v>5456</v>
          </cell>
        </row>
        <row r="6975">
          <cell r="A6975" t="str">
            <v>5456</v>
          </cell>
        </row>
        <row r="6976">
          <cell r="A6976" t="str">
            <v>5462</v>
          </cell>
        </row>
        <row r="6977">
          <cell r="A6977" t="str">
            <v>5462</v>
          </cell>
        </row>
        <row r="6978">
          <cell r="A6978" t="str">
            <v>5462</v>
          </cell>
        </row>
        <row r="6979">
          <cell r="A6979" t="str">
            <v>5462</v>
          </cell>
        </row>
        <row r="6980">
          <cell r="A6980" t="str">
            <v>5461</v>
          </cell>
        </row>
        <row r="6981">
          <cell r="A6981" t="str">
            <v>5461</v>
          </cell>
        </row>
        <row r="6982">
          <cell r="A6982" t="str">
            <v>5461</v>
          </cell>
        </row>
        <row r="6983">
          <cell r="A6983" t="str">
            <v>5466</v>
          </cell>
        </row>
        <row r="6984">
          <cell r="A6984" t="str">
            <v>5466</v>
          </cell>
        </row>
        <row r="6985">
          <cell r="A6985" t="str">
            <v>5466</v>
          </cell>
        </row>
        <row r="6986">
          <cell r="A6986" t="str">
            <v>5466</v>
          </cell>
        </row>
        <row r="6987">
          <cell r="A6987" t="str">
            <v>5466</v>
          </cell>
        </row>
        <row r="6988">
          <cell r="A6988" t="str">
            <v>5466</v>
          </cell>
        </row>
        <row r="6989">
          <cell r="A6989" t="str">
            <v>5471</v>
          </cell>
        </row>
        <row r="6990">
          <cell r="A6990" t="str">
            <v>5476</v>
          </cell>
        </row>
        <row r="6991">
          <cell r="A6991" t="str">
            <v>5483</v>
          </cell>
        </row>
        <row r="6992">
          <cell r="A6992" t="str">
            <v>5483</v>
          </cell>
        </row>
        <row r="6993">
          <cell r="A6993" t="str">
            <v>5483</v>
          </cell>
        </row>
        <row r="6994">
          <cell r="A6994" t="str">
            <v>5486</v>
          </cell>
        </row>
        <row r="6995">
          <cell r="A6995" t="str">
            <v>5483</v>
          </cell>
        </row>
        <row r="6996">
          <cell r="A6996" t="str">
            <v>5483</v>
          </cell>
        </row>
        <row r="6997">
          <cell r="A6997" t="str">
            <v>5496</v>
          </cell>
        </row>
        <row r="6998">
          <cell r="A6998" t="str">
            <v>5496</v>
          </cell>
        </row>
        <row r="6999">
          <cell r="A6999" t="str">
            <v>5496</v>
          </cell>
        </row>
        <row r="7000">
          <cell r="A7000" t="str">
            <v>5496</v>
          </cell>
        </row>
        <row r="7001">
          <cell r="A7001" t="str">
            <v>5496</v>
          </cell>
        </row>
        <row r="7002">
          <cell r="A7002" t="str">
            <v>5496</v>
          </cell>
        </row>
        <row r="7003">
          <cell r="A7003" t="str">
            <v>5496</v>
          </cell>
        </row>
        <row r="7004">
          <cell r="A7004" t="str">
            <v>5496</v>
          </cell>
        </row>
        <row r="7005">
          <cell r="A7005" t="str">
            <v>5496</v>
          </cell>
        </row>
        <row r="7006">
          <cell r="A7006" t="str">
            <v>5496</v>
          </cell>
        </row>
        <row r="7007">
          <cell r="A7007" t="str">
            <v>5496</v>
          </cell>
        </row>
        <row r="7008">
          <cell r="A7008" t="str">
            <v>5496</v>
          </cell>
        </row>
        <row r="7009">
          <cell r="A7009" t="str">
            <v>5496</v>
          </cell>
        </row>
        <row r="7010">
          <cell r="A7010" t="str">
            <v>5496</v>
          </cell>
        </row>
        <row r="7011">
          <cell r="A7011" t="str">
            <v>5496</v>
          </cell>
        </row>
        <row r="7012">
          <cell r="A7012" t="str">
            <v>5496</v>
          </cell>
        </row>
        <row r="7013">
          <cell r="A7013" t="str">
            <v>5496</v>
          </cell>
        </row>
        <row r="7014">
          <cell r="A7014" t="str">
            <v>5496</v>
          </cell>
        </row>
        <row r="7015">
          <cell r="A7015" t="str">
            <v>5496</v>
          </cell>
        </row>
        <row r="7016">
          <cell r="A7016" t="str">
            <v>5496</v>
          </cell>
        </row>
        <row r="7017">
          <cell r="A7017" t="str">
            <v>5496</v>
          </cell>
        </row>
        <row r="7018">
          <cell r="A7018" t="str">
            <v>5496</v>
          </cell>
        </row>
        <row r="7019">
          <cell r="A7019" t="str">
            <v>5496</v>
          </cell>
        </row>
        <row r="7020">
          <cell r="A7020" t="str">
            <v>5496</v>
          </cell>
        </row>
        <row r="7021">
          <cell r="A7021" t="str">
            <v>5496</v>
          </cell>
        </row>
        <row r="7022">
          <cell r="A7022" t="str">
            <v>5496</v>
          </cell>
        </row>
        <row r="7023">
          <cell r="A7023" t="str">
            <v>5496</v>
          </cell>
        </row>
        <row r="7024">
          <cell r="A7024" t="str">
            <v>5496</v>
          </cell>
        </row>
        <row r="7025">
          <cell r="A7025" t="str">
            <v>5496</v>
          </cell>
        </row>
        <row r="7026">
          <cell r="A7026" t="str">
            <v>5496</v>
          </cell>
        </row>
        <row r="7027">
          <cell r="A7027" t="str">
            <v>5496</v>
          </cell>
        </row>
        <row r="7028">
          <cell r="A7028" t="str">
            <v>5496</v>
          </cell>
        </row>
        <row r="7029">
          <cell r="A7029" t="str">
            <v>5496</v>
          </cell>
        </row>
        <row r="7030">
          <cell r="A7030" t="str">
            <v>5496</v>
          </cell>
        </row>
        <row r="7031">
          <cell r="A7031" t="str">
            <v>5496</v>
          </cell>
        </row>
        <row r="7032">
          <cell r="A7032" t="str">
            <v>5511</v>
          </cell>
        </row>
        <row r="7033">
          <cell r="A7033" t="str">
            <v>5521</v>
          </cell>
        </row>
        <row r="7034">
          <cell r="A7034" t="str">
            <v>5521</v>
          </cell>
        </row>
        <row r="7035">
          <cell r="A7035" t="str">
            <v>5521</v>
          </cell>
        </row>
        <row r="7036">
          <cell r="A7036" t="str">
            <v>5521</v>
          </cell>
        </row>
        <row r="7037">
          <cell r="A7037" t="str">
            <v>5521</v>
          </cell>
        </row>
        <row r="7038">
          <cell r="A7038" t="str">
            <v>5521</v>
          </cell>
        </row>
        <row r="7039">
          <cell r="A7039" t="str">
            <v>5526</v>
          </cell>
        </row>
        <row r="7040">
          <cell r="A7040" t="str">
            <v>5526</v>
          </cell>
        </row>
        <row r="7041">
          <cell r="A7041" t="str">
            <v>5536</v>
          </cell>
        </row>
        <row r="7042">
          <cell r="A7042" t="str">
            <v>5536</v>
          </cell>
        </row>
        <row r="7043">
          <cell r="A7043" t="str">
            <v>5536</v>
          </cell>
        </row>
        <row r="7044">
          <cell r="A7044" t="str">
            <v>5536</v>
          </cell>
        </row>
        <row r="7045">
          <cell r="A7045" t="str">
            <v>5541</v>
          </cell>
        </row>
        <row r="7046">
          <cell r="A7046" t="str">
            <v>5541</v>
          </cell>
        </row>
        <row r="7047">
          <cell r="A7047" t="str">
            <v>5541</v>
          </cell>
        </row>
        <row r="7048">
          <cell r="A7048" t="str">
            <v>5546</v>
          </cell>
        </row>
        <row r="7049">
          <cell r="A7049" t="str">
            <v>5546</v>
          </cell>
        </row>
        <row r="7050">
          <cell r="A7050" t="str">
            <v>5546</v>
          </cell>
        </row>
        <row r="7051">
          <cell r="A7051" t="str">
            <v>5546</v>
          </cell>
        </row>
        <row r="7052">
          <cell r="A7052" t="str">
            <v>5546</v>
          </cell>
        </row>
        <row r="7053">
          <cell r="A7053" t="str">
            <v>5546</v>
          </cell>
        </row>
        <row r="7054">
          <cell r="A7054" t="str">
            <v>5551</v>
          </cell>
        </row>
        <row r="7055">
          <cell r="A7055" t="str">
            <v>5551</v>
          </cell>
        </row>
        <row r="7056">
          <cell r="A7056" t="str">
            <v>5551</v>
          </cell>
        </row>
        <row r="7057">
          <cell r="A7057" t="str">
            <v>5551</v>
          </cell>
        </row>
        <row r="7058">
          <cell r="A7058" t="str">
            <v>5551</v>
          </cell>
        </row>
        <row r="7059">
          <cell r="A7059" t="str">
            <v>5556</v>
          </cell>
        </row>
        <row r="7060">
          <cell r="A7060" t="str">
            <v>5556</v>
          </cell>
        </row>
        <row r="7061">
          <cell r="A7061" t="str">
            <v>5566</v>
          </cell>
        </row>
        <row r="7062">
          <cell r="A7062" t="str">
            <v>5576</v>
          </cell>
        </row>
        <row r="7063">
          <cell r="A7063" t="str">
            <v>5596</v>
          </cell>
        </row>
        <row r="7064">
          <cell r="A7064" t="str">
            <v>5596</v>
          </cell>
        </row>
        <row r="7065">
          <cell r="A7065" t="str">
            <v>5596</v>
          </cell>
        </row>
        <row r="7066">
          <cell r="A7066" t="str">
            <v>5596</v>
          </cell>
        </row>
        <row r="7067">
          <cell r="A7067" t="str">
            <v>5596</v>
          </cell>
        </row>
        <row r="7068">
          <cell r="A7068" t="str">
            <v>5596</v>
          </cell>
        </row>
        <row r="7069">
          <cell r="A7069" t="str">
            <v>5596</v>
          </cell>
        </row>
        <row r="7070">
          <cell r="A7070" t="str">
            <v>5596</v>
          </cell>
        </row>
        <row r="7071">
          <cell r="A7071" t="str">
            <v>5596</v>
          </cell>
        </row>
        <row r="7072">
          <cell r="A7072" t="str">
            <v>5596</v>
          </cell>
        </row>
        <row r="7073">
          <cell r="A7073" t="str">
            <v>5596</v>
          </cell>
        </row>
        <row r="7074">
          <cell r="A7074" t="str">
            <v>5596</v>
          </cell>
        </row>
        <row r="7075">
          <cell r="A7075" t="str">
            <v>5596</v>
          </cell>
        </row>
        <row r="7076">
          <cell r="A7076" t="str">
            <v>5596</v>
          </cell>
        </row>
        <row r="7077">
          <cell r="A7077" t="str">
            <v>5596</v>
          </cell>
        </row>
        <row r="7078">
          <cell r="A7078" t="str">
            <v>5596</v>
          </cell>
        </row>
        <row r="7079">
          <cell r="A7079" t="str">
            <v>5596</v>
          </cell>
        </row>
        <row r="7080">
          <cell r="A7080" t="str">
            <v>5596</v>
          </cell>
        </row>
        <row r="7081">
          <cell r="A7081" t="str">
            <v>5596</v>
          </cell>
        </row>
        <row r="7082">
          <cell r="A7082" t="str">
            <v>5596</v>
          </cell>
        </row>
        <row r="7083">
          <cell r="A7083" t="str">
            <v>5596</v>
          </cell>
        </row>
        <row r="7084">
          <cell r="A7084" t="str">
            <v>5596</v>
          </cell>
        </row>
        <row r="7085">
          <cell r="A7085" t="str">
            <v>5596</v>
          </cell>
        </row>
        <row r="7086">
          <cell r="A7086" t="str">
            <v>5596</v>
          </cell>
        </row>
        <row r="7087">
          <cell r="A7087" t="str">
            <v>5596</v>
          </cell>
        </row>
        <row r="7088">
          <cell r="A7088" t="str">
            <v>5596</v>
          </cell>
        </row>
        <row r="7089">
          <cell r="A7089" t="str">
            <v>5596</v>
          </cell>
        </row>
        <row r="7090">
          <cell r="A7090" t="str">
            <v>5596</v>
          </cell>
        </row>
        <row r="7091">
          <cell r="A7091" t="str">
            <v>5596</v>
          </cell>
        </row>
        <row r="7092">
          <cell r="A7092" t="str">
            <v>5596</v>
          </cell>
        </row>
        <row r="7093">
          <cell r="A7093" t="str">
            <v>5596</v>
          </cell>
        </row>
        <row r="7094">
          <cell r="A7094" t="str">
            <v>5596</v>
          </cell>
        </row>
        <row r="7095">
          <cell r="A7095" t="str">
            <v>5596</v>
          </cell>
        </row>
        <row r="7096">
          <cell r="A7096" t="str">
            <v>5596</v>
          </cell>
        </row>
        <row r="7097">
          <cell r="A7097" t="str">
            <v>5596</v>
          </cell>
        </row>
        <row r="7098">
          <cell r="A7098" t="str">
            <v>5596</v>
          </cell>
        </row>
        <row r="7099">
          <cell r="A7099" t="str">
            <v>5601</v>
          </cell>
        </row>
        <row r="7100">
          <cell r="A7100" t="str">
            <v>5601</v>
          </cell>
        </row>
        <row r="7101">
          <cell r="A7101" t="str">
            <v>5601</v>
          </cell>
        </row>
        <row r="7102">
          <cell r="A7102" t="str">
            <v>5601</v>
          </cell>
        </row>
        <row r="7103">
          <cell r="A7103" t="str">
            <v>5611</v>
          </cell>
        </row>
        <row r="7104">
          <cell r="A7104" t="str">
            <v>5611</v>
          </cell>
        </row>
        <row r="7105">
          <cell r="A7105" t="str">
            <v>5631</v>
          </cell>
        </row>
        <row r="7106">
          <cell r="A7106" t="str">
            <v>5631</v>
          </cell>
        </row>
        <row r="7107">
          <cell r="A7107" t="str">
            <v>5631</v>
          </cell>
        </row>
        <row r="7108">
          <cell r="A7108" t="str">
            <v>5661</v>
          </cell>
        </row>
        <row r="7109">
          <cell r="A7109" t="str">
            <v>5661</v>
          </cell>
        </row>
        <row r="7110">
          <cell r="A7110" t="str">
            <v>5661</v>
          </cell>
        </row>
        <row r="7111">
          <cell r="A7111" t="str">
            <v>5661</v>
          </cell>
        </row>
        <row r="7112">
          <cell r="A7112" t="str">
            <v>5661</v>
          </cell>
        </row>
        <row r="7113">
          <cell r="A7113" t="str">
            <v>5661</v>
          </cell>
        </row>
        <row r="7114">
          <cell r="A7114" t="str">
            <v>5661</v>
          </cell>
        </row>
        <row r="7115">
          <cell r="A7115" t="str">
            <v>5661</v>
          </cell>
        </row>
        <row r="7116">
          <cell r="A7116" t="str">
            <v>5671</v>
          </cell>
        </row>
        <row r="7117">
          <cell r="A7117" t="str">
            <v>5701</v>
          </cell>
        </row>
        <row r="7118">
          <cell r="A7118" t="str">
            <v>5706</v>
          </cell>
        </row>
        <row r="7119">
          <cell r="A7119" t="str">
            <v>5711</v>
          </cell>
        </row>
        <row r="7120">
          <cell r="A7120" t="str">
            <v>5726</v>
          </cell>
        </row>
        <row r="7121">
          <cell r="A7121" t="str">
            <v>5736</v>
          </cell>
        </row>
        <row r="7122">
          <cell r="A7122" t="str">
            <v>5741</v>
          </cell>
        </row>
        <row r="7123">
          <cell r="A7123" t="str">
            <v>5746</v>
          </cell>
        </row>
        <row r="7124">
          <cell r="A7124" t="str">
            <v>5751</v>
          </cell>
        </row>
        <row r="7125">
          <cell r="A7125" t="str">
            <v>5756</v>
          </cell>
        </row>
        <row r="7126">
          <cell r="A7126" t="str">
            <v>5756</v>
          </cell>
        </row>
        <row r="7127">
          <cell r="A7127" t="str">
            <v>5791</v>
          </cell>
        </row>
        <row r="7128">
          <cell r="A7128" t="str">
            <v>5801</v>
          </cell>
        </row>
        <row r="7129">
          <cell r="A7129" t="str">
            <v>5801</v>
          </cell>
        </row>
        <row r="7130">
          <cell r="A7130" t="str">
            <v>5801</v>
          </cell>
        </row>
        <row r="7131">
          <cell r="A7131" t="str">
            <v>5801</v>
          </cell>
        </row>
        <row r="7132">
          <cell r="A7132" t="str">
            <v>5851</v>
          </cell>
        </row>
        <row r="7133">
          <cell r="A7133" t="str">
            <v>5861</v>
          </cell>
        </row>
        <row r="7134">
          <cell r="A7134" t="str">
            <v>5861</v>
          </cell>
        </row>
        <row r="7135">
          <cell r="A7135" t="str">
            <v>5861</v>
          </cell>
        </row>
        <row r="7136">
          <cell r="A7136" t="str">
            <v>5861</v>
          </cell>
        </row>
        <row r="7137">
          <cell r="A7137" t="str">
            <v>5861</v>
          </cell>
        </row>
        <row r="7138">
          <cell r="A7138" t="str">
            <v>5916</v>
          </cell>
        </row>
        <row r="7139">
          <cell r="A7139" t="str">
            <v>5921</v>
          </cell>
        </row>
        <row r="7140">
          <cell r="A7140" t="str">
            <v>5924</v>
          </cell>
        </row>
        <row r="7141">
          <cell r="A7141" t="str">
            <v>5928</v>
          </cell>
        </row>
        <row r="7142">
          <cell r="A7142" t="str">
            <v>5971</v>
          </cell>
        </row>
        <row r="7143">
          <cell r="A7143" t="str">
            <v>5971</v>
          </cell>
        </row>
        <row r="7144">
          <cell r="A7144" t="str">
            <v>6001</v>
          </cell>
        </row>
        <row r="7145">
          <cell r="A7145" t="str">
            <v>6001</v>
          </cell>
        </row>
        <row r="7146">
          <cell r="A7146" t="str">
            <v>6001</v>
          </cell>
        </row>
        <row r="7147">
          <cell r="A7147" t="str">
            <v>6001</v>
          </cell>
        </row>
        <row r="7148">
          <cell r="A7148" t="str">
            <v>6102</v>
          </cell>
        </row>
        <row r="7149">
          <cell r="A7149" t="str">
            <v>1001</v>
          </cell>
        </row>
        <row r="7150">
          <cell r="A7150" t="str">
            <v>1005</v>
          </cell>
        </row>
        <row r="7151">
          <cell r="A7151" t="str">
            <v>1007</v>
          </cell>
        </row>
        <row r="7152">
          <cell r="A7152" t="str">
            <v>1008</v>
          </cell>
        </row>
        <row r="7153">
          <cell r="A7153" t="str">
            <v>1009</v>
          </cell>
        </row>
        <row r="7154">
          <cell r="A7154" t="str">
            <v>1021</v>
          </cell>
        </row>
        <row r="7155">
          <cell r="A7155" t="str">
            <v>1032</v>
          </cell>
        </row>
        <row r="7156">
          <cell r="A7156" t="str">
            <v>1051</v>
          </cell>
        </row>
        <row r="7157">
          <cell r="A7157" t="str">
            <v>1041</v>
          </cell>
        </row>
        <row r="7158">
          <cell r="A7158" t="str">
            <v>1048</v>
          </cell>
        </row>
        <row r="7159">
          <cell r="A7159" t="str">
            <v>1043</v>
          </cell>
        </row>
        <row r="7160">
          <cell r="A7160" t="str">
            <v>1047</v>
          </cell>
        </row>
        <row r="7161">
          <cell r="A7161" t="str">
            <v>1049</v>
          </cell>
        </row>
        <row r="7162">
          <cell r="A7162" t="str">
            <v>1101</v>
          </cell>
        </row>
        <row r="7163">
          <cell r="A7163" t="str">
            <v>1101</v>
          </cell>
        </row>
        <row r="7164">
          <cell r="A7164" t="str">
            <v>1101</v>
          </cell>
        </row>
        <row r="7165">
          <cell r="A7165" t="str">
            <v>1121</v>
          </cell>
        </row>
        <row r="7166">
          <cell r="A7166" t="str">
            <v>1126</v>
          </cell>
        </row>
        <row r="7167">
          <cell r="A7167" t="str">
            <v>1141</v>
          </cell>
        </row>
        <row r="7168">
          <cell r="A7168" t="str">
            <v>1151</v>
          </cell>
        </row>
        <row r="7169">
          <cell r="A7169" t="str">
            <v>1152</v>
          </cell>
        </row>
        <row r="7170">
          <cell r="A7170" t="str">
            <v>1161</v>
          </cell>
        </row>
        <row r="7171">
          <cell r="A7171" t="str">
            <v>1161</v>
          </cell>
        </row>
        <row r="7172">
          <cell r="A7172" t="str">
            <v>1161</v>
          </cell>
        </row>
        <row r="7173">
          <cell r="A7173" t="str">
            <v>1161</v>
          </cell>
        </row>
        <row r="7174">
          <cell r="A7174" t="str">
            <v>1301</v>
          </cell>
        </row>
        <row r="7175">
          <cell r="A7175" t="str">
            <v>1302</v>
          </cell>
        </row>
        <row r="7176">
          <cell r="A7176" t="str">
            <v>1305</v>
          </cell>
        </row>
        <row r="7177">
          <cell r="A7177" t="str">
            <v>1306</v>
          </cell>
        </row>
        <row r="7178">
          <cell r="A7178" t="str">
            <v>1310</v>
          </cell>
        </row>
        <row r="7179">
          <cell r="A7179" t="str">
            <v>1301</v>
          </cell>
        </row>
        <row r="7180">
          <cell r="A7180" t="str">
            <v>1301</v>
          </cell>
        </row>
        <row r="7181">
          <cell r="A7181" t="str">
            <v>1302</v>
          </cell>
        </row>
        <row r="7182">
          <cell r="A7182" t="str">
            <v>1305</v>
          </cell>
        </row>
        <row r="7183">
          <cell r="A7183" t="str">
            <v>1306</v>
          </cell>
        </row>
        <row r="7184">
          <cell r="A7184" t="str">
            <v>1301</v>
          </cell>
        </row>
        <row r="7185">
          <cell r="A7185" t="str">
            <v>1302</v>
          </cell>
        </row>
        <row r="7186">
          <cell r="A7186" t="str">
            <v>1301</v>
          </cell>
        </row>
        <row r="7187">
          <cell r="A7187" t="str">
            <v>1302</v>
          </cell>
        </row>
        <row r="7188">
          <cell r="A7188" t="str">
            <v>1305</v>
          </cell>
        </row>
        <row r="7189">
          <cell r="A7189" t="str">
            <v>1306</v>
          </cell>
        </row>
        <row r="7190">
          <cell r="A7190" t="str">
            <v>1301</v>
          </cell>
        </row>
        <row r="7191">
          <cell r="A7191" t="str">
            <v>1521</v>
          </cell>
        </row>
        <row r="7192">
          <cell r="A7192" t="str">
            <v>1526</v>
          </cell>
        </row>
        <row r="7193">
          <cell r="A7193" t="str">
            <v>1601</v>
          </cell>
        </row>
        <row r="7194">
          <cell r="A7194" t="str">
            <v>1601</v>
          </cell>
        </row>
        <row r="7195">
          <cell r="A7195" t="str">
            <v>1601</v>
          </cell>
        </row>
        <row r="7196">
          <cell r="A7196" t="str">
            <v>1601</v>
          </cell>
        </row>
        <row r="7197">
          <cell r="A7197" t="str">
            <v>1602</v>
          </cell>
        </row>
        <row r="7198">
          <cell r="A7198" t="str">
            <v>1602</v>
          </cell>
        </row>
        <row r="7199">
          <cell r="A7199" t="str">
            <v>1602</v>
          </cell>
        </row>
        <row r="7200">
          <cell r="A7200" t="str">
            <v>1602</v>
          </cell>
        </row>
        <row r="7201">
          <cell r="A7201" t="str">
            <v>1603</v>
          </cell>
        </row>
        <row r="7202">
          <cell r="A7202" t="str">
            <v>1604</v>
          </cell>
        </row>
        <row r="7203">
          <cell r="A7203" t="str">
            <v>1621</v>
          </cell>
        </row>
        <row r="7204">
          <cell r="A7204" t="str">
            <v>1621</v>
          </cell>
        </row>
        <row r="7205">
          <cell r="A7205" t="str">
            <v>1621</v>
          </cell>
        </row>
        <row r="7206">
          <cell r="A7206" t="str">
            <v>1622</v>
          </cell>
        </row>
        <row r="7207">
          <cell r="A7207" t="str">
            <v>1642</v>
          </cell>
        </row>
        <row r="7208">
          <cell r="A7208" t="str">
            <v>1622</v>
          </cell>
        </row>
        <row r="7209">
          <cell r="A7209" t="str">
            <v>1622</v>
          </cell>
        </row>
        <row r="7210">
          <cell r="A7210" t="str">
            <v>1642</v>
          </cell>
        </row>
        <row r="7211">
          <cell r="A7211" t="str">
            <v>1622</v>
          </cell>
        </row>
        <row r="7212">
          <cell r="A7212" t="str">
            <v>1632</v>
          </cell>
        </row>
        <row r="7213">
          <cell r="A7213" t="str">
            <v>1629</v>
          </cell>
        </row>
        <row r="7214">
          <cell r="A7214" t="str">
            <v>1661</v>
          </cell>
        </row>
        <row r="7215">
          <cell r="A7215" t="str">
            <v>1701</v>
          </cell>
        </row>
        <row r="7216">
          <cell r="A7216" t="str">
            <v>1701</v>
          </cell>
        </row>
        <row r="7217">
          <cell r="A7217" t="str">
            <v>1701</v>
          </cell>
        </row>
        <row r="7218">
          <cell r="A7218" t="str">
            <v>1701</v>
          </cell>
        </row>
        <row r="7219">
          <cell r="A7219" t="str">
            <v>1704</v>
          </cell>
        </row>
        <row r="7220">
          <cell r="A7220" t="str">
            <v>1701</v>
          </cell>
        </row>
        <row r="7221">
          <cell r="A7221" t="str">
            <v>1721</v>
          </cell>
        </row>
        <row r="7222">
          <cell r="A7222" t="str">
            <v>1722</v>
          </cell>
        </row>
        <row r="7223">
          <cell r="A7223" t="str">
            <v>1741</v>
          </cell>
        </row>
        <row r="7224">
          <cell r="A7224" t="str">
            <v>1721</v>
          </cell>
        </row>
        <row r="7225">
          <cell r="A7225" t="str">
            <v>1721</v>
          </cell>
        </row>
        <row r="7226">
          <cell r="A7226" t="str">
            <v>1741</v>
          </cell>
        </row>
        <row r="7227">
          <cell r="A7227" t="str">
            <v>1729</v>
          </cell>
        </row>
        <row r="7228">
          <cell r="A7228" t="str">
            <v>1761</v>
          </cell>
        </row>
        <row r="7229">
          <cell r="A7229" t="str">
            <v>1861</v>
          </cell>
        </row>
        <row r="7230">
          <cell r="A7230" t="str">
            <v>1861</v>
          </cell>
        </row>
        <row r="7231">
          <cell r="A7231" t="str">
            <v>1861</v>
          </cell>
        </row>
        <row r="7232">
          <cell r="A7232" t="str">
            <v>2011</v>
          </cell>
        </row>
        <row r="7233">
          <cell r="A7233" t="str">
            <v>2111</v>
          </cell>
        </row>
        <row r="7234">
          <cell r="A7234" t="str">
            <v>2121</v>
          </cell>
        </row>
        <row r="7235">
          <cell r="A7235" t="str">
            <v>2111</v>
          </cell>
        </row>
        <row r="7236">
          <cell r="A7236" t="str">
            <v>2121</v>
          </cell>
        </row>
        <row r="7237">
          <cell r="A7237" t="str">
            <v>2111</v>
          </cell>
        </row>
        <row r="7238">
          <cell r="A7238" t="str">
            <v>2121</v>
          </cell>
        </row>
        <row r="7239">
          <cell r="A7239" t="str">
            <v>2111</v>
          </cell>
        </row>
        <row r="7240">
          <cell r="A7240" t="str">
            <v>2121</v>
          </cell>
        </row>
        <row r="7241">
          <cell r="A7241" t="str">
            <v>2121</v>
          </cell>
        </row>
        <row r="7242">
          <cell r="A7242" t="str">
            <v>2121</v>
          </cell>
        </row>
        <row r="7243">
          <cell r="A7243" t="str">
            <v>2131</v>
          </cell>
        </row>
        <row r="7244">
          <cell r="A7244" t="str">
            <v>2161</v>
          </cell>
        </row>
        <row r="7245">
          <cell r="A7245" t="str">
            <v>2161</v>
          </cell>
        </row>
        <row r="7246">
          <cell r="A7246" t="str">
            <v>2141</v>
          </cell>
        </row>
        <row r="7247">
          <cell r="A7247" t="str">
            <v>2151</v>
          </cell>
        </row>
        <row r="7248">
          <cell r="A7248" t="str">
            <v>2141</v>
          </cell>
        </row>
        <row r="7249">
          <cell r="A7249" t="str">
            <v>2141</v>
          </cell>
        </row>
        <row r="7250">
          <cell r="A7250" t="str">
            <v>2141</v>
          </cell>
        </row>
        <row r="7251">
          <cell r="A7251" t="str">
            <v>2141</v>
          </cell>
        </row>
        <row r="7252">
          <cell r="A7252" t="str">
            <v>2211</v>
          </cell>
        </row>
        <row r="7253">
          <cell r="A7253" t="str">
            <v>2215</v>
          </cell>
        </row>
        <row r="7254">
          <cell r="A7254" t="str">
            <v>2221</v>
          </cell>
        </row>
        <row r="7255">
          <cell r="A7255" t="str">
            <v>2225</v>
          </cell>
        </row>
        <row r="7256">
          <cell r="A7256" t="str">
            <v>2211</v>
          </cell>
        </row>
        <row r="7257">
          <cell r="A7257" t="str">
            <v>2211</v>
          </cell>
        </row>
        <row r="7258">
          <cell r="A7258" t="str">
            <v>2221</v>
          </cell>
        </row>
        <row r="7259">
          <cell r="A7259" t="str">
            <v>2225</v>
          </cell>
        </row>
        <row r="7260">
          <cell r="A7260" t="str">
            <v>2211</v>
          </cell>
        </row>
        <row r="7261">
          <cell r="A7261" t="str">
            <v>2221</v>
          </cell>
        </row>
        <row r="7262">
          <cell r="A7262" t="str">
            <v>2225</v>
          </cell>
        </row>
        <row r="7263">
          <cell r="A7263" t="str">
            <v>2211</v>
          </cell>
        </row>
        <row r="7264">
          <cell r="A7264" t="str">
            <v>2221</v>
          </cell>
        </row>
        <row r="7265">
          <cell r="A7265" t="str">
            <v>2225</v>
          </cell>
        </row>
        <row r="7266">
          <cell r="A7266" t="str">
            <v>2281</v>
          </cell>
        </row>
        <row r="7267">
          <cell r="A7267" t="str">
            <v>2281</v>
          </cell>
        </row>
        <row r="7268">
          <cell r="A7268" t="str">
            <v>2281</v>
          </cell>
        </row>
        <row r="7269">
          <cell r="A7269" t="str">
            <v>2295</v>
          </cell>
        </row>
        <row r="7270">
          <cell r="A7270" t="str">
            <v>2361</v>
          </cell>
        </row>
        <row r="7271">
          <cell r="A7271" t="str">
            <v>2362</v>
          </cell>
        </row>
        <row r="7272">
          <cell r="A7272" t="str">
            <v>2363</v>
          </cell>
        </row>
        <row r="7273">
          <cell r="A7273" t="str">
            <v>2311</v>
          </cell>
        </row>
        <row r="7274">
          <cell r="A7274" t="str">
            <v>2321</v>
          </cell>
        </row>
        <row r="7275">
          <cell r="A7275" t="str">
            <v>2321</v>
          </cell>
        </row>
        <row r="7276">
          <cell r="A7276" t="str">
            <v>2321</v>
          </cell>
        </row>
        <row r="7277">
          <cell r="A7277" t="str">
            <v>2611</v>
          </cell>
        </row>
        <row r="7278">
          <cell r="A7278" t="str">
            <v>2611</v>
          </cell>
        </row>
        <row r="7279">
          <cell r="A7279" t="str">
            <v>2611</v>
          </cell>
        </row>
        <row r="7280">
          <cell r="A7280" t="str">
            <v>2611</v>
          </cell>
        </row>
        <row r="7281">
          <cell r="A7281" t="str">
            <v>2641</v>
          </cell>
        </row>
        <row r="7282">
          <cell r="A7282" t="str">
            <v>2641</v>
          </cell>
        </row>
        <row r="7283">
          <cell r="A7283" t="str">
            <v>2641</v>
          </cell>
        </row>
        <row r="7284">
          <cell r="A7284" t="str">
            <v>2621</v>
          </cell>
        </row>
        <row r="7285">
          <cell r="A7285" t="str">
            <v>2631</v>
          </cell>
        </row>
        <row r="7286">
          <cell r="A7286" t="str">
            <v>2651</v>
          </cell>
        </row>
        <row r="7287">
          <cell r="A7287" t="str">
            <v>2901</v>
          </cell>
        </row>
        <row r="7288">
          <cell r="A7288" t="str">
            <v>2901</v>
          </cell>
        </row>
        <row r="7289">
          <cell r="A7289" t="str">
            <v>2901</v>
          </cell>
        </row>
        <row r="7290">
          <cell r="A7290" t="str">
            <v>2901</v>
          </cell>
        </row>
        <row r="7291">
          <cell r="A7291" t="str">
            <v>2981</v>
          </cell>
        </row>
        <row r="7292">
          <cell r="A7292" t="str">
            <v>2981</v>
          </cell>
        </row>
        <row r="7293">
          <cell r="A7293" t="str">
            <v>3001</v>
          </cell>
        </row>
        <row r="7294">
          <cell r="A7294" t="str">
            <v>3001</v>
          </cell>
        </row>
        <row r="7295">
          <cell r="A7295" t="str">
            <v>3201</v>
          </cell>
        </row>
        <row r="7296">
          <cell r="A7296" t="str">
            <v>3201</v>
          </cell>
        </row>
        <row r="7297">
          <cell r="A7297" t="str">
            <v>3301</v>
          </cell>
        </row>
        <row r="7298">
          <cell r="A7298" t="str">
            <v>3301</v>
          </cell>
        </row>
        <row r="7299">
          <cell r="A7299" t="str">
            <v>3301</v>
          </cell>
        </row>
        <row r="7300">
          <cell r="A7300" t="str">
            <v>4001</v>
          </cell>
        </row>
        <row r="7301">
          <cell r="A7301" t="str">
            <v>4001</v>
          </cell>
        </row>
        <row r="7302">
          <cell r="A7302" t="str">
            <v>4001</v>
          </cell>
        </row>
        <row r="7303">
          <cell r="A7303" t="str">
            <v>4101</v>
          </cell>
        </row>
        <row r="7304">
          <cell r="A7304" t="str">
            <v>4201</v>
          </cell>
        </row>
        <row r="7305">
          <cell r="A7305" t="str">
            <v>4201</v>
          </cell>
        </row>
        <row r="7306">
          <cell r="A7306" t="str">
            <v>4201</v>
          </cell>
        </row>
        <row r="7307">
          <cell r="A7307" t="str">
            <v>4201</v>
          </cell>
        </row>
        <row r="7308">
          <cell r="A7308" t="str">
            <v>4401</v>
          </cell>
        </row>
        <row r="7309">
          <cell r="A7309" t="str">
            <v>4501</v>
          </cell>
        </row>
        <row r="7310">
          <cell r="A7310" t="str">
            <v>4601</v>
          </cell>
        </row>
        <row r="7311">
          <cell r="A7311" t="str">
            <v>4901</v>
          </cell>
        </row>
        <row r="7312">
          <cell r="A7312" t="str">
            <v>4901</v>
          </cell>
        </row>
        <row r="7313">
          <cell r="A7313" t="str">
            <v>4901</v>
          </cell>
        </row>
        <row r="7314">
          <cell r="A7314" t="str">
            <v>4911</v>
          </cell>
        </row>
        <row r="7315">
          <cell r="A7315" t="str">
            <v>4931</v>
          </cell>
        </row>
        <row r="7316">
          <cell r="A7316" t="str">
            <v>4941</v>
          </cell>
        </row>
        <row r="7317">
          <cell r="A7317" t="str">
            <v>4941</v>
          </cell>
        </row>
        <row r="7318">
          <cell r="A7318" t="str">
            <v>4941</v>
          </cell>
        </row>
        <row r="7319">
          <cell r="A7319" t="str">
            <v>4951</v>
          </cell>
        </row>
        <row r="7320">
          <cell r="A7320" t="str">
            <v>4951</v>
          </cell>
        </row>
        <row r="7321">
          <cell r="A7321" t="str">
            <v>4951</v>
          </cell>
        </row>
        <row r="7322">
          <cell r="A7322" t="str">
            <v>4951</v>
          </cell>
        </row>
        <row r="7323">
          <cell r="A7323" t="str">
            <v>4971</v>
          </cell>
        </row>
        <row r="7324">
          <cell r="A7324" t="str">
            <v>4971</v>
          </cell>
        </row>
        <row r="7325">
          <cell r="A7325" t="str">
            <v>4971</v>
          </cell>
        </row>
        <row r="7326">
          <cell r="A7326" t="str">
            <v>4981</v>
          </cell>
        </row>
        <row r="7327">
          <cell r="A7327" t="str">
            <v>5101</v>
          </cell>
        </row>
        <row r="7328">
          <cell r="A7328" t="str">
            <v>5101</v>
          </cell>
        </row>
        <row r="7329">
          <cell r="A7329" t="str">
            <v>5101</v>
          </cell>
        </row>
        <row r="7330">
          <cell r="A7330" t="str">
            <v>5101</v>
          </cell>
        </row>
        <row r="7331">
          <cell r="A7331" t="str">
            <v>5101</v>
          </cell>
        </row>
        <row r="7332">
          <cell r="A7332" t="str">
            <v>5101</v>
          </cell>
        </row>
        <row r="7333">
          <cell r="A7333" t="str">
            <v>5101</v>
          </cell>
        </row>
        <row r="7334">
          <cell r="A7334" t="str">
            <v>5101</v>
          </cell>
        </row>
        <row r="7335">
          <cell r="A7335" t="str">
            <v>5101</v>
          </cell>
        </row>
        <row r="7336">
          <cell r="A7336" t="str">
            <v>5101</v>
          </cell>
        </row>
        <row r="7337">
          <cell r="A7337" t="str">
            <v>5101</v>
          </cell>
        </row>
        <row r="7338">
          <cell r="A7338" t="str">
            <v>5101</v>
          </cell>
        </row>
        <row r="7339">
          <cell r="A7339" t="str">
            <v>5101</v>
          </cell>
        </row>
        <row r="7340">
          <cell r="A7340" t="str">
            <v>5101</v>
          </cell>
        </row>
        <row r="7341">
          <cell r="A7341" t="str">
            <v>5101</v>
          </cell>
        </row>
        <row r="7342">
          <cell r="A7342" t="str">
            <v>5101</v>
          </cell>
        </row>
        <row r="7343">
          <cell r="A7343" t="str">
            <v>5101</v>
          </cell>
        </row>
        <row r="7344">
          <cell r="A7344" t="str">
            <v>5101</v>
          </cell>
        </row>
        <row r="7345">
          <cell r="A7345" t="str">
            <v>5101</v>
          </cell>
        </row>
        <row r="7346">
          <cell r="A7346" t="str">
            <v>5101</v>
          </cell>
        </row>
        <row r="7347">
          <cell r="A7347" t="str">
            <v>5101</v>
          </cell>
        </row>
        <row r="7348">
          <cell r="A7348" t="str">
            <v>5101</v>
          </cell>
        </row>
        <row r="7349">
          <cell r="A7349" t="str">
            <v>5101</v>
          </cell>
        </row>
        <row r="7350">
          <cell r="A7350" t="str">
            <v>5101</v>
          </cell>
        </row>
        <row r="7351">
          <cell r="A7351" t="str">
            <v>5101</v>
          </cell>
        </row>
        <row r="7352">
          <cell r="A7352" t="str">
            <v>5101</v>
          </cell>
        </row>
        <row r="7353">
          <cell r="A7353" t="str">
            <v>5101</v>
          </cell>
        </row>
        <row r="7354">
          <cell r="A7354" t="str">
            <v>5101</v>
          </cell>
        </row>
        <row r="7355">
          <cell r="A7355" t="str">
            <v>5101</v>
          </cell>
        </row>
        <row r="7356">
          <cell r="A7356" t="str">
            <v>5111</v>
          </cell>
        </row>
        <row r="7357">
          <cell r="A7357" t="str">
            <v>5116</v>
          </cell>
        </row>
        <row r="7358">
          <cell r="A7358" t="str">
            <v>5116</v>
          </cell>
        </row>
        <row r="7359">
          <cell r="A7359" t="str">
            <v>5111</v>
          </cell>
        </row>
        <row r="7360">
          <cell r="A7360" t="str">
            <v>5116</v>
          </cell>
        </row>
        <row r="7361">
          <cell r="A7361" t="str">
            <v>5111</v>
          </cell>
        </row>
        <row r="7362">
          <cell r="A7362" t="str">
            <v>5116</v>
          </cell>
        </row>
        <row r="7363">
          <cell r="A7363" t="str">
            <v>5123</v>
          </cell>
        </row>
        <row r="7364">
          <cell r="A7364" t="str">
            <v>5121</v>
          </cell>
        </row>
        <row r="7365">
          <cell r="A7365" t="str">
            <v>5123</v>
          </cell>
        </row>
        <row r="7366">
          <cell r="A7366" t="str">
            <v>5126</v>
          </cell>
        </row>
        <row r="7367">
          <cell r="A7367" t="str">
            <v>5129</v>
          </cell>
        </row>
        <row r="7368">
          <cell r="A7368" t="str">
            <v>5139</v>
          </cell>
        </row>
        <row r="7369">
          <cell r="A7369" t="str">
            <v>5121</v>
          </cell>
        </row>
        <row r="7370">
          <cell r="A7370" t="str">
            <v>5123</v>
          </cell>
        </row>
        <row r="7371">
          <cell r="A7371" t="str">
            <v>5126</v>
          </cell>
        </row>
        <row r="7372">
          <cell r="A7372" t="str">
            <v>5129</v>
          </cell>
        </row>
        <row r="7373">
          <cell r="A7373" t="str">
            <v>5139</v>
          </cell>
        </row>
        <row r="7374">
          <cell r="A7374" t="str">
            <v>5121</v>
          </cell>
        </row>
        <row r="7375">
          <cell r="A7375" t="str">
            <v>5123</v>
          </cell>
        </row>
        <row r="7376">
          <cell r="A7376" t="str">
            <v>5126</v>
          </cell>
        </row>
        <row r="7377">
          <cell r="A7377" t="str">
            <v>5129</v>
          </cell>
        </row>
        <row r="7378">
          <cell r="A7378" t="str">
            <v>5133</v>
          </cell>
        </row>
        <row r="7379">
          <cell r="A7379" t="str">
            <v>5139</v>
          </cell>
        </row>
        <row r="7380">
          <cell r="A7380" t="str">
            <v>5121</v>
          </cell>
        </row>
        <row r="7381">
          <cell r="A7381" t="str">
            <v>5129</v>
          </cell>
        </row>
        <row r="7382">
          <cell r="A7382" t="str">
            <v>5133</v>
          </cell>
        </row>
        <row r="7383">
          <cell r="A7383" t="str">
            <v>5121</v>
          </cell>
        </row>
        <row r="7384">
          <cell r="A7384" t="str">
            <v>5129</v>
          </cell>
        </row>
        <row r="7385">
          <cell r="A7385" t="str">
            <v>5121</v>
          </cell>
        </row>
        <row r="7386">
          <cell r="A7386" t="str">
            <v>5123</v>
          </cell>
        </row>
        <row r="7387">
          <cell r="A7387" t="str">
            <v>5126</v>
          </cell>
        </row>
        <row r="7388">
          <cell r="A7388" t="str">
            <v>5129</v>
          </cell>
        </row>
        <row r="7389">
          <cell r="A7389" t="str">
            <v>5139</v>
          </cell>
        </row>
        <row r="7390">
          <cell r="A7390" t="str">
            <v>5139</v>
          </cell>
        </row>
        <row r="7391">
          <cell r="A7391" t="str">
            <v>5121</v>
          </cell>
        </row>
        <row r="7392">
          <cell r="A7392" t="str">
            <v>5123</v>
          </cell>
        </row>
        <row r="7393">
          <cell r="A7393" t="str">
            <v>5126</v>
          </cell>
        </row>
        <row r="7394">
          <cell r="A7394" t="str">
            <v>5129</v>
          </cell>
        </row>
        <row r="7395">
          <cell r="A7395" t="str">
            <v>5133</v>
          </cell>
        </row>
        <row r="7396">
          <cell r="A7396" t="str">
            <v>5139</v>
          </cell>
        </row>
        <row r="7397">
          <cell r="A7397" t="str">
            <v>5121</v>
          </cell>
        </row>
        <row r="7398">
          <cell r="A7398" t="str">
            <v>5123</v>
          </cell>
        </row>
        <row r="7399">
          <cell r="A7399" t="str">
            <v>5129</v>
          </cell>
        </row>
        <row r="7400">
          <cell r="A7400" t="str">
            <v>5133</v>
          </cell>
        </row>
        <row r="7401">
          <cell r="A7401" t="str">
            <v>5121</v>
          </cell>
        </row>
        <row r="7402">
          <cell r="A7402" t="str">
            <v>5123</v>
          </cell>
        </row>
        <row r="7403">
          <cell r="A7403" t="str">
            <v>5126</v>
          </cell>
        </row>
        <row r="7404">
          <cell r="A7404" t="str">
            <v>5129</v>
          </cell>
        </row>
        <row r="7405">
          <cell r="A7405" t="str">
            <v>5139</v>
          </cell>
        </row>
        <row r="7406">
          <cell r="A7406" t="str">
            <v>5121</v>
          </cell>
        </row>
        <row r="7407">
          <cell r="A7407" t="str">
            <v>5123</v>
          </cell>
        </row>
        <row r="7408">
          <cell r="A7408" t="str">
            <v>5126</v>
          </cell>
        </row>
        <row r="7409">
          <cell r="A7409" t="str">
            <v>5129</v>
          </cell>
        </row>
        <row r="7410">
          <cell r="A7410" t="str">
            <v>5121</v>
          </cell>
        </row>
        <row r="7411">
          <cell r="A7411" t="str">
            <v>5123</v>
          </cell>
        </row>
        <row r="7412">
          <cell r="A7412" t="str">
            <v>5126</v>
          </cell>
        </row>
        <row r="7413">
          <cell r="A7413" t="str">
            <v>5129</v>
          </cell>
        </row>
        <row r="7414">
          <cell r="A7414" t="str">
            <v>5133</v>
          </cell>
        </row>
        <row r="7415">
          <cell r="A7415" t="str">
            <v>5121</v>
          </cell>
        </row>
        <row r="7416">
          <cell r="A7416" t="str">
            <v>5123</v>
          </cell>
        </row>
        <row r="7417">
          <cell r="A7417" t="str">
            <v>5126</v>
          </cell>
        </row>
        <row r="7418">
          <cell r="A7418" t="str">
            <v>5129</v>
          </cell>
        </row>
        <row r="7419">
          <cell r="A7419" t="str">
            <v>5133</v>
          </cell>
        </row>
        <row r="7420">
          <cell r="A7420" t="str">
            <v>5121</v>
          </cell>
        </row>
        <row r="7421">
          <cell r="A7421" t="str">
            <v>5123</v>
          </cell>
        </row>
        <row r="7422">
          <cell r="A7422" t="str">
            <v>5126</v>
          </cell>
        </row>
        <row r="7423">
          <cell r="A7423" t="str">
            <v>5129</v>
          </cell>
        </row>
        <row r="7424">
          <cell r="A7424" t="str">
            <v>5139</v>
          </cell>
        </row>
        <row r="7425">
          <cell r="A7425" t="str">
            <v>5121</v>
          </cell>
        </row>
        <row r="7426">
          <cell r="A7426" t="str">
            <v>5123</v>
          </cell>
        </row>
        <row r="7427">
          <cell r="A7427" t="str">
            <v>5126</v>
          </cell>
        </row>
        <row r="7428">
          <cell r="A7428" t="str">
            <v>5129</v>
          </cell>
        </row>
        <row r="7429">
          <cell r="A7429" t="str">
            <v>5133</v>
          </cell>
        </row>
        <row r="7430">
          <cell r="A7430" t="str">
            <v>5139</v>
          </cell>
        </row>
        <row r="7431">
          <cell r="A7431" t="str">
            <v>5121</v>
          </cell>
        </row>
        <row r="7432">
          <cell r="A7432" t="str">
            <v>5123</v>
          </cell>
        </row>
        <row r="7433">
          <cell r="A7433" t="str">
            <v>5126</v>
          </cell>
        </row>
        <row r="7434">
          <cell r="A7434" t="str">
            <v>5129</v>
          </cell>
        </row>
        <row r="7435">
          <cell r="A7435" t="str">
            <v>5133</v>
          </cell>
        </row>
        <row r="7436">
          <cell r="A7436" t="str">
            <v>5121</v>
          </cell>
        </row>
        <row r="7437">
          <cell r="A7437" t="str">
            <v>5129</v>
          </cell>
        </row>
        <row r="7438">
          <cell r="A7438" t="str">
            <v>5133</v>
          </cell>
        </row>
        <row r="7439">
          <cell r="A7439" t="str">
            <v>5121</v>
          </cell>
        </row>
        <row r="7440">
          <cell r="A7440" t="str">
            <v>5129</v>
          </cell>
        </row>
        <row r="7441">
          <cell r="A7441" t="str">
            <v>5121</v>
          </cell>
        </row>
        <row r="7442">
          <cell r="A7442" t="str">
            <v>5123</v>
          </cell>
        </row>
        <row r="7443">
          <cell r="A7443" t="str">
            <v>5126</v>
          </cell>
        </row>
        <row r="7444">
          <cell r="A7444" t="str">
            <v>5129</v>
          </cell>
        </row>
        <row r="7445">
          <cell r="A7445" t="str">
            <v>5139</v>
          </cell>
        </row>
        <row r="7446">
          <cell r="A7446" t="str">
            <v>5121</v>
          </cell>
        </row>
        <row r="7447">
          <cell r="A7447" t="str">
            <v>5126</v>
          </cell>
        </row>
        <row r="7448">
          <cell r="A7448" t="str">
            <v>5129</v>
          </cell>
        </row>
        <row r="7449">
          <cell r="A7449" t="str">
            <v>5133</v>
          </cell>
        </row>
        <row r="7450">
          <cell r="A7450" t="str">
            <v>5129</v>
          </cell>
        </row>
        <row r="7451">
          <cell r="A7451" t="str">
            <v>5133</v>
          </cell>
        </row>
        <row r="7452">
          <cell r="A7452" t="str">
            <v>5121</v>
          </cell>
        </row>
        <row r="7453">
          <cell r="A7453" t="str">
            <v>5123</v>
          </cell>
        </row>
        <row r="7454">
          <cell r="A7454" t="str">
            <v>5126</v>
          </cell>
        </row>
        <row r="7455">
          <cell r="A7455" t="str">
            <v>5129</v>
          </cell>
        </row>
        <row r="7456">
          <cell r="A7456" t="str">
            <v>5121</v>
          </cell>
        </row>
        <row r="7457">
          <cell r="A7457" t="str">
            <v>5123</v>
          </cell>
        </row>
        <row r="7458">
          <cell r="A7458" t="str">
            <v>5126</v>
          </cell>
        </row>
        <row r="7459">
          <cell r="A7459" t="str">
            <v>5129</v>
          </cell>
        </row>
        <row r="7460">
          <cell r="A7460" t="str">
            <v>5121</v>
          </cell>
        </row>
        <row r="7461">
          <cell r="A7461" t="str">
            <v>5123</v>
          </cell>
        </row>
        <row r="7462">
          <cell r="A7462" t="str">
            <v>5126</v>
          </cell>
        </row>
        <row r="7463">
          <cell r="A7463" t="str">
            <v>5129</v>
          </cell>
        </row>
        <row r="7464">
          <cell r="A7464" t="str">
            <v>5121</v>
          </cell>
        </row>
        <row r="7465">
          <cell r="A7465" t="str">
            <v>5123</v>
          </cell>
        </row>
        <row r="7466">
          <cell r="A7466" t="str">
            <v>5126</v>
          </cell>
        </row>
        <row r="7467">
          <cell r="A7467" t="str">
            <v>5129</v>
          </cell>
        </row>
        <row r="7468">
          <cell r="A7468" t="str">
            <v>5121</v>
          </cell>
        </row>
        <row r="7469">
          <cell r="A7469" t="str">
            <v>5123</v>
          </cell>
        </row>
        <row r="7470">
          <cell r="A7470" t="str">
            <v>5126</v>
          </cell>
        </row>
        <row r="7471">
          <cell r="A7471" t="str">
            <v>5129</v>
          </cell>
        </row>
        <row r="7472">
          <cell r="A7472" t="str">
            <v>5139</v>
          </cell>
        </row>
        <row r="7473">
          <cell r="A7473" t="str">
            <v>5133</v>
          </cell>
        </row>
        <row r="7474">
          <cell r="A7474" t="str">
            <v>5121</v>
          </cell>
        </row>
        <row r="7475">
          <cell r="A7475" t="str">
            <v>5123</v>
          </cell>
        </row>
        <row r="7476">
          <cell r="A7476" t="str">
            <v>5126</v>
          </cell>
        </row>
        <row r="7477">
          <cell r="A7477" t="str">
            <v>5129</v>
          </cell>
        </row>
        <row r="7478">
          <cell r="A7478" t="str">
            <v>5121</v>
          </cell>
        </row>
        <row r="7479">
          <cell r="A7479" t="str">
            <v>5129</v>
          </cell>
        </row>
        <row r="7480">
          <cell r="A7480" t="str">
            <v>5133</v>
          </cell>
        </row>
        <row r="7481">
          <cell r="A7481" t="str">
            <v>5121</v>
          </cell>
        </row>
        <row r="7482">
          <cell r="A7482" t="str">
            <v>5123</v>
          </cell>
        </row>
        <row r="7483">
          <cell r="A7483" t="str">
            <v>5126</v>
          </cell>
        </row>
        <row r="7484">
          <cell r="A7484" t="str">
            <v>5129</v>
          </cell>
        </row>
        <row r="7485">
          <cell r="A7485" t="str">
            <v>5139</v>
          </cell>
        </row>
        <row r="7486">
          <cell r="A7486" t="str">
            <v>5121</v>
          </cell>
        </row>
        <row r="7487">
          <cell r="A7487" t="str">
            <v>5123</v>
          </cell>
        </row>
        <row r="7488">
          <cell r="A7488" t="str">
            <v>5126</v>
          </cell>
        </row>
        <row r="7489">
          <cell r="A7489" t="str">
            <v>5129</v>
          </cell>
        </row>
        <row r="7490">
          <cell r="A7490" t="str">
            <v>5141</v>
          </cell>
        </row>
        <row r="7491">
          <cell r="A7491" t="str">
            <v>5151</v>
          </cell>
        </row>
        <row r="7492">
          <cell r="A7492" t="str">
            <v>5151</v>
          </cell>
        </row>
        <row r="7493">
          <cell r="A7493" t="str">
            <v>5151</v>
          </cell>
        </row>
        <row r="7494">
          <cell r="A7494" t="str">
            <v>5151</v>
          </cell>
        </row>
        <row r="7495">
          <cell r="A7495" t="str">
            <v>5151</v>
          </cell>
        </row>
        <row r="7496">
          <cell r="A7496" t="str">
            <v>5151</v>
          </cell>
        </row>
        <row r="7497">
          <cell r="A7497" t="str">
            <v>5151</v>
          </cell>
        </row>
        <row r="7498">
          <cell r="A7498" t="str">
            <v>5156</v>
          </cell>
        </row>
        <row r="7499">
          <cell r="A7499" t="str">
            <v>5156</v>
          </cell>
        </row>
        <row r="7500">
          <cell r="A7500" t="str">
            <v>5156</v>
          </cell>
        </row>
        <row r="7501">
          <cell r="A7501" t="str">
            <v>5161</v>
          </cell>
        </row>
        <row r="7502">
          <cell r="A7502" t="str">
            <v>5161</v>
          </cell>
        </row>
        <row r="7503">
          <cell r="A7503" t="str">
            <v>5161</v>
          </cell>
        </row>
        <row r="7504">
          <cell r="A7504" t="str">
            <v>5161</v>
          </cell>
        </row>
        <row r="7505">
          <cell r="A7505" t="str">
            <v>5161</v>
          </cell>
        </row>
        <row r="7506">
          <cell r="A7506" t="str">
            <v>5161</v>
          </cell>
        </row>
        <row r="7507">
          <cell r="A7507" t="str">
            <v>5166</v>
          </cell>
        </row>
        <row r="7508">
          <cell r="A7508" t="str">
            <v>5166</v>
          </cell>
        </row>
        <row r="7509">
          <cell r="A7509" t="str">
            <v>5166</v>
          </cell>
        </row>
        <row r="7510">
          <cell r="A7510" t="str">
            <v>5166</v>
          </cell>
        </row>
        <row r="7511">
          <cell r="A7511" t="str">
            <v>5166</v>
          </cell>
        </row>
        <row r="7512">
          <cell r="A7512" t="str">
            <v>5166</v>
          </cell>
        </row>
        <row r="7513">
          <cell r="A7513" t="str">
            <v>5166</v>
          </cell>
        </row>
        <row r="7514">
          <cell r="A7514" t="str">
            <v>5166</v>
          </cell>
        </row>
        <row r="7515">
          <cell r="A7515" t="str">
            <v>5166</v>
          </cell>
        </row>
        <row r="7516">
          <cell r="A7516" t="str">
            <v>5166</v>
          </cell>
        </row>
        <row r="7517">
          <cell r="A7517" t="str">
            <v>5166</v>
          </cell>
        </row>
        <row r="7518">
          <cell r="A7518" t="str">
            <v>5166</v>
          </cell>
        </row>
        <row r="7519">
          <cell r="A7519" t="str">
            <v>5166</v>
          </cell>
        </row>
        <row r="7520">
          <cell r="A7520" t="str">
            <v>5166</v>
          </cell>
        </row>
        <row r="7521">
          <cell r="A7521" t="str">
            <v>5166</v>
          </cell>
        </row>
        <row r="7522">
          <cell r="A7522" t="str">
            <v>5166</v>
          </cell>
        </row>
        <row r="7523">
          <cell r="A7523" t="str">
            <v>5166</v>
          </cell>
        </row>
        <row r="7524">
          <cell r="A7524" t="str">
            <v>5166</v>
          </cell>
        </row>
        <row r="7525">
          <cell r="A7525" t="str">
            <v>5166</v>
          </cell>
        </row>
        <row r="7526">
          <cell r="A7526" t="str">
            <v>5166</v>
          </cell>
        </row>
        <row r="7527">
          <cell r="A7527" t="str">
            <v>5166</v>
          </cell>
        </row>
        <row r="7528">
          <cell r="A7528" t="str">
            <v>5166</v>
          </cell>
        </row>
        <row r="7529">
          <cell r="A7529" t="str">
            <v>5166</v>
          </cell>
        </row>
        <row r="7530">
          <cell r="A7530" t="str">
            <v>5166</v>
          </cell>
        </row>
        <row r="7531">
          <cell r="A7531" t="str">
            <v>5166</v>
          </cell>
        </row>
        <row r="7532">
          <cell r="A7532" t="str">
            <v>5166</v>
          </cell>
        </row>
        <row r="7533">
          <cell r="A7533" t="str">
            <v>5166</v>
          </cell>
        </row>
        <row r="7534">
          <cell r="A7534" t="str">
            <v>5166</v>
          </cell>
        </row>
        <row r="7535">
          <cell r="A7535" t="str">
            <v>5132</v>
          </cell>
        </row>
        <row r="7536">
          <cell r="A7536" t="str">
            <v>5132</v>
          </cell>
        </row>
        <row r="7537">
          <cell r="A7537" t="str">
            <v>5132</v>
          </cell>
        </row>
        <row r="7538">
          <cell r="A7538" t="str">
            <v>5132</v>
          </cell>
        </row>
        <row r="7539">
          <cell r="A7539" t="str">
            <v>5191</v>
          </cell>
        </row>
        <row r="7540">
          <cell r="A7540" t="str">
            <v>5132</v>
          </cell>
        </row>
        <row r="7541">
          <cell r="A7541" t="str">
            <v>5176</v>
          </cell>
        </row>
        <row r="7542">
          <cell r="A7542" t="str">
            <v>5132</v>
          </cell>
        </row>
        <row r="7543">
          <cell r="A7543" t="str">
            <v>5176</v>
          </cell>
        </row>
        <row r="7544">
          <cell r="A7544" t="str">
            <v>5132</v>
          </cell>
        </row>
        <row r="7545">
          <cell r="A7545" t="str">
            <v>5132</v>
          </cell>
        </row>
        <row r="7546">
          <cell r="A7546" t="str">
            <v>5176</v>
          </cell>
        </row>
        <row r="7547">
          <cell r="A7547" t="str">
            <v>5132</v>
          </cell>
        </row>
        <row r="7548">
          <cell r="A7548" t="str">
            <v>5132</v>
          </cell>
        </row>
        <row r="7549">
          <cell r="A7549" t="str">
            <v>5176</v>
          </cell>
        </row>
        <row r="7550">
          <cell r="A7550" t="str">
            <v>5132</v>
          </cell>
        </row>
        <row r="7551">
          <cell r="A7551" t="str">
            <v>5176</v>
          </cell>
        </row>
        <row r="7552">
          <cell r="A7552" t="str">
            <v>5132</v>
          </cell>
        </row>
        <row r="7553">
          <cell r="A7553" t="str">
            <v>5176</v>
          </cell>
        </row>
        <row r="7554">
          <cell r="A7554" t="str">
            <v>5132</v>
          </cell>
        </row>
        <row r="7555">
          <cell r="A7555" t="str">
            <v>5176</v>
          </cell>
        </row>
        <row r="7556">
          <cell r="A7556" t="str">
            <v>5181</v>
          </cell>
        </row>
        <row r="7557">
          <cell r="A7557" t="str">
            <v>5132</v>
          </cell>
        </row>
        <row r="7558">
          <cell r="A7558" t="str">
            <v>5132</v>
          </cell>
        </row>
        <row r="7559">
          <cell r="A7559" t="str">
            <v>5176</v>
          </cell>
        </row>
        <row r="7560">
          <cell r="A7560" t="str">
            <v>5132</v>
          </cell>
        </row>
        <row r="7561">
          <cell r="A7561" t="str">
            <v>5176</v>
          </cell>
        </row>
        <row r="7562">
          <cell r="A7562" t="str">
            <v>5132</v>
          </cell>
        </row>
        <row r="7563">
          <cell r="A7563" t="str">
            <v>5176</v>
          </cell>
        </row>
        <row r="7564">
          <cell r="A7564" t="str">
            <v>5132</v>
          </cell>
        </row>
        <row r="7565">
          <cell r="A7565" t="str">
            <v>5132</v>
          </cell>
        </row>
        <row r="7566">
          <cell r="A7566" t="str">
            <v>5176</v>
          </cell>
        </row>
        <row r="7567">
          <cell r="A7567" t="str">
            <v>5132</v>
          </cell>
        </row>
        <row r="7568">
          <cell r="A7568" t="str">
            <v>5176</v>
          </cell>
        </row>
        <row r="7569">
          <cell r="A7569" t="str">
            <v>5132</v>
          </cell>
        </row>
        <row r="7570">
          <cell r="A7570" t="str">
            <v>5132</v>
          </cell>
        </row>
        <row r="7571">
          <cell r="A7571" t="str">
            <v>5176</v>
          </cell>
        </row>
        <row r="7572">
          <cell r="A7572" t="str">
            <v>5201</v>
          </cell>
        </row>
        <row r="7573">
          <cell r="A7573" t="str">
            <v>5201</v>
          </cell>
        </row>
        <row r="7574">
          <cell r="A7574" t="str">
            <v>5201</v>
          </cell>
        </row>
        <row r="7575">
          <cell r="A7575" t="str">
            <v>5201</v>
          </cell>
        </row>
        <row r="7576">
          <cell r="A7576" t="str">
            <v>5201</v>
          </cell>
        </row>
        <row r="7577">
          <cell r="A7577" t="str">
            <v>5201</v>
          </cell>
        </row>
        <row r="7578">
          <cell r="A7578" t="str">
            <v>5201</v>
          </cell>
        </row>
        <row r="7579">
          <cell r="A7579" t="str">
            <v>5201</v>
          </cell>
        </row>
        <row r="7580">
          <cell r="A7580" t="str">
            <v>5201</v>
          </cell>
        </row>
        <row r="7581">
          <cell r="A7581" t="str">
            <v>5201</v>
          </cell>
        </row>
        <row r="7582">
          <cell r="A7582" t="str">
            <v>5201</v>
          </cell>
        </row>
        <row r="7583">
          <cell r="A7583" t="str">
            <v>5201</v>
          </cell>
        </row>
        <row r="7584">
          <cell r="A7584" t="str">
            <v>5201</v>
          </cell>
        </row>
        <row r="7585">
          <cell r="A7585" t="str">
            <v>5201</v>
          </cell>
        </row>
        <row r="7586">
          <cell r="A7586" t="str">
            <v>5201</v>
          </cell>
        </row>
        <row r="7587">
          <cell r="A7587" t="str">
            <v>5201</v>
          </cell>
        </row>
        <row r="7588">
          <cell r="A7588" t="str">
            <v>5201</v>
          </cell>
        </row>
        <row r="7589">
          <cell r="A7589" t="str">
            <v>5201</v>
          </cell>
        </row>
        <row r="7590">
          <cell r="A7590" t="str">
            <v>5201</v>
          </cell>
        </row>
        <row r="7591">
          <cell r="A7591" t="str">
            <v>5201</v>
          </cell>
        </row>
        <row r="7592">
          <cell r="A7592" t="str">
            <v>5211</v>
          </cell>
        </row>
        <row r="7593">
          <cell r="A7593" t="str">
            <v>5211</v>
          </cell>
        </row>
        <row r="7594">
          <cell r="A7594" t="str">
            <v>5211</v>
          </cell>
        </row>
        <row r="7595">
          <cell r="A7595" t="str">
            <v>5301</v>
          </cell>
        </row>
        <row r="7596">
          <cell r="A7596" t="str">
            <v>5301</v>
          </cell>
        </row>
        <row r="7597">
          <cell r="A7597" t="str">
            <v>5301</v>
          </cell>
        </row>
        <row r="7598">
          <cell r="A7598" t="str">
            <v>5301</v>
          </cell>
        </row>
        <row r="7599">
          <cell r="A7599" t="str">
            <v>5301</v>
          </cell>
        </row>
        <row r="7600">
          <cell r="A7600" t="str">
            <v>5301</v>
          </cell>
        </row>
        <row r="7601">
          <cell r="A7601" t="str">
            <v>5301</v>
          </cell>
        </row>
        <row r="7602">
          <cell r="A7602" t="str">
            <v>5301</v>
          </cell>
        </row>
        <row r="7603">
          <cell r="A7603" t="str">
            <v>5301</v>
          </cell>
        </row>
        <row r="7604">
          <cell r="A7604" t="str">
            <v>5301</v>
          </cell>
        </row>
        <row r="7605">
          <cell r="A7605" t="str">
            <v>5301</v>
          </cell>
        </row>
        <row r="7606">
          <cell r="A7606" t="str">
            <v>5301</v>
          </cell>
        </row>
        <row r="7607">
          <cell r="A7607" t="str">
            <v>5301</v>
          </cell>
        </row>
        <row r="7608">
          <cell r="A7608" t="str">
            <v>5301</v>
          </cell>
        </row>
        <row r="7609">
          <cell r="A7609" t="str">
            <v>5301</v>
          </cell>
        </row>
        <row r="7610">
          <cell r="A7610" t="str">
            <v>5301</v>
          </cell>
        </row>
        <row r="7611">
          <cell r="A7611" t="str">
            <v>5301</v>
          </cell>
        </row>
        <row r="7612">
          <cell r="A7612" t="str">
            <v>5301</v>
          </cell>
        </row>
        <row r="7613">
          <cell r="A7613" t="str">
            <v>5301</v>
          </cell>
        </row>
        <row r="7614">
          <cell r="A7614" t="str">
            <v>5301</v>
          </cell>
        </row>
        <row r="7615">
          <cell r="A7615" t="str">
            <v>5301</v>
          </cell>
        </row>
        <row r="7616">
          <cell r="A7616" t="str">
            <v>5301</v>
          </cell>
        </row>
        <row r="7617">
          <cell r="A7617" t="str">
            <v>5301</v>
          </cell>
        </row>
        <row r="7618">
          <cell r="A7618" t="str">
            <v>5301</v>
          </cell>
        </row>
        <row r="7619">
          <cell r="A7619" t="str">
            <v>5301</v>
          </cell>
        </row>
        <row r="7620">
          <cell r="A7620" t="str">
            <v>5301</v>
          </cell>
        </row>
        <row r="7621">
          <cell r="A7621" t="str">
            <v>5301</v>
          </cell>
        </row>
        <row r="7622">
          <cell r="A7622" t="str">
            <v>5311</v>
          </cell>
        </row>
        <row r="7623">
          <cell r="A7623" t="str">
            <v>5311</v>
          </cell>
        </row>
        <row r="7624">
          <cell r="A7624" t="str">
            <v>5311</v>
          </cell>
        </row>
        <row r="7625">
          <cell r="A7625" t="str">
            <v>5311</v>
          </cell>
        </row>
        <row r="7626">
          <cell r="A7626" t="str">
            <v>5311</v>
          </cell>
        </row>
        <row r="7627">
          <cell r="A7627" t="str">
            <v>5311</v>
          </cell>
        </row>
        <row r="7628">
          <cell r="A7628" t="str">
            <v>5311</v>
          </cell>
        </row>
        <row r="7629">
          <cell r="A7629" t="str">
            <v>5311</v>
          </cell>
        </row>
        <row r="7630">
          <cell r="A7630" t="str">
            <v>5311</v>
          </cell>
        </row>
        <row r="7631">
          <cell r="A7631" t="str">
            <v>5311</v>
          </cell>
        </row>
        <row r="7632">
          <cell r="A7632" t="str">
            <v>5311</v>
          </cell>
        </row>
        <row r="7633">
          <cell r="A7633" t="str">
            <v>5311</v>
          </cell>
        </row>
        <row r="7634">
          <cell r="A7634" t="str">
            <v>5311</v>
          </cell>
        </row>
        <row r="7635">
          <cell r="A7635" t="str">
            <v>5311</v>
          </cell>
        </row>
        <row r="7636">
          <cell r="A7636" t="str">
            <v>5311</v>
          </cell>
        </row>
        <row r="7637">
          <cell r="A7637" t="str">
            <v>5311</v>
          </cell>
        </row>
        <row r="7638">
          <cell r="A7638" t="str">
            <v>5311</v>
          </cell>
        </row>
        <row r="7639">
          <cell r="A7639" t="str">
            <v>5311</v>
          </cell>
        </row>
        <row r="7640">
          <cell r="A7640" t="str">
            <v>5311</v>
          </cell>
        </row>
        <row r="7641">
          <cell r="A7641" t="str">
            <v>5311</v>
          </cell>
        </row>
        <row r="7642">
          <cell r="A7642" t="str">
            <v>5311</v>
          </cell>
        </row>
        <row r="7643">
          <cell r="A7643" t="str">
            <v>5311</v>
          </cell>
        </row>
        <row r="7644">
          <cell r="A7644" t="str">
            <v>5311</v>
          </cell>
        </row>
        <row r="7645">
          <cell r="A7645" t="str">
            <v>5311</v>
          </cell>
        </row>
        <row r="7646">
          <cell r="A7646" t="str">
            <v>5311</v>
          </cell>
        </row>
        <row r="7647">
          <cell r="A7647" t="str">
            <v>5311</v>
          </cell>
        </row>
        <row r="7648">
          <cell r="A7648" t="str">
            <v>5321</v>
          </cell>
        </row>
        <row r="7649">
          <cell r="A7649" t="str">
            <v>5321</v>
          </cell>
        </row>
        <row r="7650">
          <cell r="A7650" t="str">
            <v>5321</v>
          </cell>
        </row>
        <row r="7651">
          <cell r="A7651" t="str">
            <v>5321</v>
          </cell>
        </row>
        <row r="7652">
          <cell r="A7652" t="str">
            <v>5321</v>
          </cell>
        </row>
        <row r="7653">
          <cell r="A7653" t="str">
            <v>5321</v>
          </cell>
        </row>
        <row r="7654">
          <cell r="A7654" t="str">
            <v>5321</v>
          </cell>
        </row>
        <row r="7655">
          <cell r="A7655" t="str">
            <v>5321</v>
          </cell>
        </row>
        <row r="7656">
          <cell r="A7656" t="str">
            <v>5321</v>
          </cell>
        </row>
        <row r="7657">
          <cell r="A7657" t="str">
            <v>5321</v>
          </cell>
        </row>
        <row r="7658">
          <cell r="A7658" t="str">
            <v>5321</v>
          </cell>
        </row>
        <row r="7659">
          <cell r="A7659" t="str">
            <v>5321</v>
          </cell>
        </row>
        <row r="7660">
          <cell r="A7660" t="str">
            <v>5321</v>
          </cell>
        </row>
        <row r="7661">
          <cell r="A7661" t="str">
            <v>5321</v>
          </cell>
        </row>
        <row r="7662">
          <cell r="A7662" t="str">
            <v>5321</v>
          </cell>
        </row>
        <row r="7663">
          <cell r="A7663" t="str">
            <v>5321</v>
          </cell>
        </row>
        <row r="7664">
          <cell r="A7664" t="str">
            <v>5321</v>
          </cell>
        </row>
        <row r="7665">
          <cell r="A7665" t="str">
            <v>5321</v>
          </cell>
        </row>
        <row r="7666">
          <cell r="A7666" t="str">
            <v>5321</v>
          </cell>
        </row>
        <row r="7667">
          <cell r="A7667" t="str">
            <v>5321</v>
          </cell>
        </row>
        <row r="7668">
          <cell r="A7668" t="str">
            <v>5321</v>
          </cell>
        </row>
        <row r="7669">
          <cell r="A7669" t="str">
            <v>5321</v>
          </cell>
        </row>
        <row r="7670">
          <cell r="A7670" t="str">
            <v>5321</v>
          </cell>
        </row>
        <row r="7671">
          <cell r="A7671" t="str">
            <v>5321</v>
          </cell>
        </row>
        <row r="7672">
          <cell r="A7672" t="str">
            <v>5321</v>
          </cell>
        </row>
        <row r="7673">
          <cell r="A7673" t="str">
            <v>5321</v>
          </cell>
        </row>
        <row r="7674">
          <cell r="A7674" t="str">
            <v>5321</v>
          </cell>
        </row>
        <row r="7675">
          <cell r="A7675" t="str">
            <v>5321</v>
          </cell>
        </row>
        <row r="7676">
          <cell r="A7676" t="str">
            <v>5331</v>
          </cell>
        </row>
        <row r="7677">
          <cell r="A7677" t="str">
            <v>5331</v>
          </cell>
        </row>
        <row r="7678">
          <cell r="A7678" t="str">
            <v>5331</v>
          </cell>
        </row>
        <row r="7679">
          <cell r="A7679" t="str">
            <v>5331</v>
          </cell>
        </row>
        <row r="7680">
          <cell r="A7680" t="str">
            <v>5331</v>
          </cell>
        </row>
        <row r="7681">
          <cell r="A7681" t="str">
            <v>5331</v>
          </cell>
        </row>
        <row r="7682">
          <cell r="A7682" t="str">
            <v>5331</v>
          </cell>
        </row>
        <row r="7683">
          <cell r="A7683" t="str">
            <v>5331</v>
          </cell>
        </row>
        <row r="7684">
          <cell r="A7684" t="str">
            <v>5331</v>
          </cell>
        </row>
        <row r="7685">
          <cell r="A7685" t="str">
            <v>5331</v>
          </cell>
        </row>
        <row r="7686">
          <cell r="A7686" t="str">
            <v>5331</v>
          </cell>
        </row>
        <row r="7687">
          <cell r="A7687" t="str">
            <v>5331</v>
          </cell>
        </row>
        <row r="7688">
          <cell r="A7688" t="str">
            <v>5331</v>
          </cell>
        </row>
        <row r="7689">
          <cell r="A7689" t="str">
            <v>5331</v>
          </cell>
        </row>
        <row r="7690">
          <cell r="A7690" t="str">
            <v>5331</v>
          </cell>
        </row>
        <row r="7691">
          <cell r="A7691" t="str">
            <v>5331</v>
          </cell>
        </row>
        <row r="7692">
          <cell r="A7692" t="str">
            <v>5331</v>
          </cell>
        </row>
        <row r="7693">
          <cell r="A7693" t="str">
            <v>5331</v>
          </cell>
        </row>
        <row r="7694">
          <cell r="A7694" t="str">
            <v>5331</v>
          </cell>
        </row>
        <row r="7695">
          <cell r="A7695" t="str">
            <v>5331</v>
          </cell>
        </row>
        <row r="7696">
          <cell r="A7696" t="str">
            <v>5331</v>
          </cell>
        </row>
        <row r="7697">
          <cell r="A7697" t="str">
            <v>5331</v>
          </cell>
        </row>
        <row r="7698">
          <cell r="A7698" t="str">
            <v>5331</v>
          </cell>
        </row>
        <row r="7699">
          <cell r="A7699" t="str">
            <v>5331</v>
          </cell>
        </row>
        <row r="7700">
          <cell r="A7700" t="str">
            <v>5331</v>
          </cell>
        </row>
        <row r="7701">
          <cell r="A7701" t="str">
            <v>5331</v>
          </cell>
        </row>
        <row r="7702">
          <cell r="A7702" t="str">
            <v>5331</v>
          </cell>
        </row>
        <row r="7703">
          <cell r="A7703" t="str">
            <v>5331</v>
          </cell>
        </row>
        <row r="7704">
          <cell r="A7704" t="str">
            <v>5331</v>
          </cell>
        </row>
        <row r="7705">
          <cell r="A7705" t="str">
            <v>5331</v>
          </cell>
        </row>
        <row r="7706">
          <cell r="A7706" t="str">
            <v>5331</v>
          </cell>
        </row>
        <row r="7707">
          <cell r="A7707" t="str">
            <v>5331</v>
          </cell>
        </row>
        <row r="7708">
          <cell r="A7708" t="str">
            <v>5331</v>
          </cell>
        </row>
        <row r="7709">
          <cell r="A7709" t="str">
            <v>5331</v>
          </cell>
        </row>
        <row r="7710">
          <cell r="A7710" t="str">
            <v>5331</v>
          </cell>
        </row>
        <row r="7711">
          <cell r="A7711" t="str">
            <v>5331</v>
          </cell>
        </row>
        <row r="7712">
          <cell r="A7712" t="str">
            <v>5331</v>
          </cell>
        </row>
        <row r="7713">
          <cell r="A7713" t="str">
            <v>5331</v>
          </cell>
        </row>
        <row r="7714">
          <cell r="A7714" t="str">
            <v>5331</v>
          </cell>
        </row>
        <row r="7715">
          <cell r="A7715" t="str">
            <v>5341</v>
          </cell>
        </row>
        <row r="7716">
          <cell r="A7716" t="str">
            <v>5341</v>
          </cell>
        </row>
        <row r="7717">
          <cell r="A7717" t="str">
            <v>5341</v>
          </cell>
        </row>
        <row r="7718">
          <cell r="A7718" t="str">
            <v>5341</v>
          </cell>
        </row>
        <row r="7719">
          <cell r="A7719" t="str">
            <v>5341</v>
          </cell>
        </row>
        <row r="7720">
          <cell r="A7720" t="str">
            <v>5341</v>
          </cell>
        </row>
        <row r="7721">
          <cell r="A7721" t="str">
            <v>5341</v>
          </cell>
        </row>
        <row r="7722">
          <cell r="A7722" t="str">
            <v>5341</v>
          </cell>
        </row>
        <row r="7723">
          <cell r="A7723" t="str">
            <v>5341</v>
          </cell>
        </row>
        <row r="7724">
          <cell r="A7724" t="str">
            <v>5341</v>
          </cell>
        </row>
        <row r="7725">
          <cell r="A7725" t="str">
            <v>5341</v>
          </cell>
        </row>
        <row r="7726">
          <cell r="A7726" t="str">
            <v>5341</v>
          </cell>
        </row>
        <row r="7727">
          <cell r="A7727" t="str">
            <v>5341</v>
          </cell>
        </row>
        <row r="7728">
          <cell r="A7728" t="str">
            <v>5341</v>
          </cell>
        </row>
        <row r="7729">
          <cell r="A7729" t="str">
            <v>5341</v>
          </cell>
        </row>
        <row r="7730">
          <cell r="A7730" t="str">
            <v>5341</v>
          </cell>
        </row>
        <row r="7731">
          <cell r="A7731" t="str">
            <v>5391</v>
          </cell>
        </row>
        <row r="7732">
          <cell r="A7732" t="str">
            <v>5391</v>
          </cell>
        </row>
        <row r="7733">
          <cell r="A7733" t="str">
            <v>5391</v>
          </cell>
        </row>
        <row r="7734">
          <cell r="A7734" t="str">
            <v>5391</v>
          </cell>
        </row>
        <row r="7735">
          <cell r="A7735" t="str">
            <v>5391</v>
          </cell>
        </row>
        <row r="7736">
          <cell r="A7736" t="str">
            <v>5391</v>
          </cell>
        </row>
        <row r="7737">
          <cell r="A7737" t="str">
            <v>5391</v>
          </cell>
        </row>
        <row r="7738">
          <cell r="A7738" t="str">
            <v>5391</v>
          </cell>
        </row>
        <row r="7739">
          <cell r="A7739" t="str">
            <v>5391</v>
          </cell>
        </row>
        <row r="7740">
          <cell r="A7740" t="str">
            <v>5391</v>
          </cell>
        </row>
        <row r="7741">
          <cell r="A7741" t="str">
            <v>5391</v>
          </cell>
        </row>
        <row r="7742">
          <cell r="A7742" t="str">
            <v>5391</v>
          </cell>
        </row>
        <row r="7743">
          <cell r="A7743" t="str">
            <v>5391</v>
          </cell>
        </row>
        <row r="7744">
          <cell r="A7744" t="str">
            <v>5391</v>
          </cell>
        </row>
        <row r="7745">
          <cell r="A7745" t="str">
            <v>5391</v>
          </cell>
        </row>
        <row r="7746">
          <cell r="A7746" t="str">
            <v>5391</v>
          </cell>
        </row>
        <row r="7747">
          <cell r="A7747" t="str">
            <v>5391</v>
          </cell>
        </row>
        <row r="7748">
          <cell r="A7748" t="str">
            <v>5391</v>
          </cell>
        </row>
        <row r="7749">
          <cell r="A7749" t="str">
            <v>5391</v>
          </cell>
        </row>
        <row r="7750">
          <cell r="A7750" t="str">
            <v>5391</v>
          </cell>
        </row>
        <row r="7751">
          <cell r="A7751" t="str">
            <v>5391</v>
          </cell>
        </row>
        <row r="7752">
          <cell r="A7752" t="str">
            <v>5391</v>
          </cell>
        </row>
        <row r="7753">
          <cell r="A7753" t="str">
            <v>5391</v>
          </cell>
        </row>
        <row r="7754">
          <cell r="A7754" t="str">
            <v>5391</v>
          </cell>
        </row>
        <row r="7755">
          <cell r="A7755" t="str">
            <v>5401</v>
          </cell>
        </row>
        <row r="7756">
          <cell r="A7756" t="str">
            <v>5401</v>
          </cell>
        </row>
        <row r="7757">
          <cell r="A7757" t="str">
            <v>5401</v>
          </cell>
        </row>
        <row r="7758">
          <cell r="A7758" t="str">
            <v>5401</v>
          </cell>
        </row>
        <row r="7759">
          <cell r="A7759" t="str">
            <v>5401</v>
          </cell>
        </row>
        <row r="7760">
          <cell r="A7760" t="str">
            <v>5406</v>
          </cell>
        </row>
        <row r="7761">
          <cell r="A7761" t="str">
            <v>5406</v>
          </cell>
        </row>
        <row r="7762">
          <cell r="A7762" t="str">
            <v>5406</v>
          </cell>
        </row>
        <row r="7763">
          <cell r="A7763" t="str">
            <v>5406</v>
          </cell>
        </row>
        <row r="7764">
          <cell r="A7764" t="str">
            <v>5416</v>
          </cell>
        </row>
        <row r="7765">
          <cell r="A7765" t="str">
            <v>5416</v>
          </cell>
        </row>
        <row r="7766">
          <cell r="A7766" t="str">
            <v>5421</v>
          </cell>
        </row>
        <row r="7767">
          <cell r="A7767" t="str">
            <v>5421</v>
          </cell>
        </row>
        <row r="7768">
          <cell r="A7768" t="str">
            <v>5421</v>
          </cell>
        </row>
        <row r="7769">
          <cell r="A7769" t="str">
            <v>5421</v>
          </cell>
        </row>
        <row r="7770">
          <cell r="A7770" t="str">
            <v>5421</v>
          </cell>
        </row>
        <row r="7771">
          <cell r="A7771" t="str">
            <v>5421</v>
          </cell>
        </row>
        <row r="7772">
          <cell r="A7772" t="str">
            <v>5426</v>
          </cell>
        </row>
        <row r="7773">
          <cell r="A7773" t="str">
            <v>5426</v>
          </cell>
        </row>
        <row r="7774">
          <cell r="A7774" t="str">
            <v>5426</v>
          </cell>
        </row>
        <row r="7775">
          <cell r="A7775" t="str">
            <v>5426</v>
          </cell>
        </row>
        <row r="7776">
          <cell r="A7776" t="str">
            <v>5431</v>
          </cell>
        </row>
        <row r="7777">
          <cell r="A7777" t="str">
            <v>5431</v>
          </cell>
        </row>
        <row r="7778">
          <cell r="A7778" t="str">
            <v>5436</v>
          </cell>
        </row>
        <row r="7779">
          <cell r="A7779" t="str">
            <v>5436</v>
          </cell>
        </row>
        <row r="7780">
          <cell r="A7780" t="str">
            <v>5441</v>
          </cell>
        </row>
        <row r="7781">
          <cell r="A7781" t="str">
            <v>5441</v>
          </cell>
        </row>
        <row r="7782">
          <cell r="A7782" t="str">
            <v>5441</v>
          </cell>
        </row>
        <row r="7783">
          <cell r="A7783" t="str">
            <v>5441</v>
          </cell>
        </row>
        <row r="7784">
          <cell r="A7784" t="str">
            <v>5438</v>
          </cell>
        </row>
        <row r="7785">
          <cell r="A7785" t="str">
            <v>5438</v>
          </cell>
        </row>
        <row r="7786">
          <cell r="A7786" t="str">
            <v>5438</v>
          </cell>
        </row>
        <row r="7787">
          <cell r="A7787" t="str">
            <v>5438</v>
          </cell>
        </row>
        <row r="7788">
          <cell r="A7788" t="str">
            <v>5438</v>
          </cell>
        </row>
        <row r="7789">
          <cell r="A7789" t="str">
            <v>5438</v>
          </cell>
        </row>
        <row r="7790">
          <cell r="A7790" t="str">
            <v>5438</v>
          </cell>
        </row>
        <row r="7791">
          <cell r="A7791" t="str">
            <v>5438</v>
          </cell>
        </row>
        <row r="7792">
          <cell r="A7792" t="str">
            <v>5438</v>
          </cell>
        </row>
        <row r="7793">
          <cell r="A7793" t="str">
            <v>5451</v>
          </cell>
        </row>
        <row r="7794">
          <cell r="A7794" t="str">
            <v>5451</v>
          </cell>
        </row>
        <row r="7795">
          <cell r="A7795" t="str">
            <v>5451</v>
          </cell>
        </row>
        <row r="7796">
          <cell r="A7796" t="str">
            <v>5452</v>
          </cell>
        </row>
        <row r="7797">
          <cell r="A7797" t="str">
            <v>5452</v>
          </cell>
        </row>
        <row r="7798">
          <cell r="A7798" t="str">
            <v>5452</v>
          </cell>
        </row>
        <row r="7799">
          <cell r="A7799" t="str">
            <v>5452</v>
          </cell>
        </row>
        <row r="7800">
          <cell r="A7800" t="str">
            <v>5456</v>
          </cell>
        </row>
        <row r="7801">
          <cell r="A7801" t="str">
            <v>5456</v>
          </cell>
        </row>
        <row r="7802">
          <cell r="A7802" t="str">
            <v>5462</v>
          </cell>
        </row>
        <row r="7803">
          <cell r="A7803" t="str">
            <v>5462</v>
          </cell>
        </row>
        <row r="7804">
          <cell r="A7804" t="str">
            <v>5462</v>
          </cell>
        </row>
        <row r="7805">
          <cell r="A7805" t="str">
            <v>5462</v>
          </cell>
        </row>
        <row r="7806">
          <cell r="A7806" t="str">
            <v>5461</v>
          </cell>
        </row>
        <row r="7807">
          <cell r="A7807" t="str">
            <v>5461</v>
          </cell>
        </row>
        <row r="7808">
          <cell r="A7808" t="str">
            <v>5461</v>
          </cell>
        </row>
        <row r="7809">
          <cell r="A7809" t="str">
            <v>5466</v>
          </cell>
        </row>
        <row r="7810">
          <cell r="A7810" t="str">
            <v>5466</v>
          </cell>
        </row>
        <row r="7811">
          <cell r="A7811" t="str">
            <v>5466</v>
          </cell>
        </row>
        <row r="7812">
          <cell r="A7812" t="str">
            <v>5466</v>
          </cell>
        </row>
        <row r="7813">
          <cell r="A7813" t="str">
            <v>5466</v>
          </cell>
        </row>
        <row r="7814">
          <cell r="A7814" t="str">
            <v>5466</v>
          </cell>
        </row>
        <row r="7815">
          <cell r="A7815" t="str">
            <v>5471</v>
          </cell>
        </row>
        <row r="7816">
          <cell r="A7816" t="str">
            <v>5471</v>
          </cell>
        </row>
        <row r="7817">
          <cell r="A7817" t="str">
            <v>5476</v>
          </cell>
        </row>
        <row r="7818">
          <cell r="A7818" t="str">
            <v>5483</v>
          </cell>
        </row>
        <row r="7819">
          <cell r="A7819" t="str">
            <v>5483</v>
          </cell>
        </row>
        <row r="7820">
          <cell r="A7820" t="str">
            <v>5483</v>
          </cell>
        </row>
        <row r="7821">
          <cell r="A7821" t="str">
            <v>5486</v>
          </cell>
        </row>
        <row r="7822">
          <cell r="A7822" t="str">
            <v>5483</v>
          </cell>
        </row>
        <row r="7823">
          <cell r="A7823" t="str">
            <v>5483</v>
          </cell>
        </row>
        <row r="7824">
          <cell r="A7824" t="str">
            <v>5496</v>
          </cell>
        </row>
        <row r="7825">
          <cell r="A7825" t="str">
            <v>5496</v>
          </cell>
        </row>
        <row r="7826">
          <cell r="A7826" t="str">
            <v>5496</v>
          </cell>
        </row>
        <row r="7827">
          <cell r="A7827" t="str">
            <v>5496</v>
          </cell>
        </row>
        <row r="7828">
          <cell r="A7828" t="str">
            <v>5496</v>
          </cell>
        </row>
        <row r="7829">
          <cell r="A7829" t="str">
            <v>5496</v>
          </cell>
        </row>
        <row r="7830">
          <cell r="A7830" t="str">
            <v>5496</v>
          </cell>
        </row>
        <row r="7831">
          <cell r="A7831" t="str">
            <v>5496</v>
          </cell>
        </row>
        <row r="7832">
          <cell r="A7832" t="str">
            <v>5496</v>
          </cell>
        </row>
        <row r="7833">
          <cell r="A7833" t="str">
            <v>5496</v>
          </cell>
        </row>
        <row r="7834">
          <cell r="A7834" t="str">
            <v>5496</v>
          </cell>
        </row>
        <row r="7835">
          <cell r="A7835" t="str">
            <v>5496</v>
          </cell>
        </row>
        <row r="7836">
          <cell r="A7836" t="str">
            <v>5496</v>
          </cell>
        </row>
        <row r="7837">
          <cell r="A7837" t="str">
            <v>5496</v>
          </cell>
        </row>
        <row r="7838">
          <cell r="A7838" t="str">
            <v>5496</v>
          </cell>
        </row>
        <row r="7839">
          <cell r="A7839" t="str">
            <v>5496</v>
          </cell>
        </row>
        <row r="7840">
          <cell r="A7840" t="str">
            <v>5496</v>
          </cell>
        </row>
        <row r="7841">
          <cell r="A7841" t="str">
            <v>5496</v>
          </cell>
        </row>
        <row r="7842">
          <cell r="A7842" t="str">
            <v>5496</v>
          </cell>
        </row>
        <row r="7843">
          <cell r="A7843" t="str">
            <v>5496</v>
          </cell>
        </row>
        <row r="7844">
          <cell r="A7844" t="str">
            <v>5496</v>
          </cell>
        </row>
        <row r="7845">
          <cell r="A7845" t="str">
            <v>5496</v>
          </cell>
        </row>
        <row r="7846">
          <cell r="A7846" t="str">
            <v>5496</v>
          </cell>
        </row>
        <row r="7847">
          <cell r="A7847" t="str">
            <v>5496</v>
          </cell>
        </row>
        <row r="7848">
          <cell r="A7848" t="str">
            <v>5496</v>
          </cell>
        </row>
        <row r="7849">
          <cell r="A7849" t="str">
            <v>5496</v>
          </cell>
        </row>
        <row r="7850">
          <cell r="A7850" t="str">
            <v>5496</v>
          </cell>
        </row>
        <row r="7851">
          <cell r="A7851" t="str">
            <v>5496</v>
          </cell>
        </row>
        <row r="7852">
          <cell r="A7852" t="str">
            <v>5496</v>
          </cell>
        </row>
        <row r="7853">
          <cell r="A7853" t="str">
            <v>5496</v>
          </cell>
        </row>
        <row r="7854">
          <cell r="A7854" t="str">
            <v>5496</v>
          </cell>
        </row>
        <row r="7855">
          <cell r="A7855" t="str">
            <v>5496</v>
          </cell>
        </row>
        <row r="7856">
          <cell r="A7856" t="str">
            <v>5496</v>
          </cell>
        </row>
        <row r="7857">
          <cell r="A7857" t="str">
            <v>5496</v>
          </cell>
        </row>
        <row r="7858">
          <cell r="A7858" t="str">
            <v>5496</v>
          </cell>
        </row>
        <row r="7859">
          <cell r="A7859" t="str">
            <v>5511</v>
          </cell>
        </row>
        <row r="7860">
          <cell r="A7860" t="str">
            <v>5516</v>
          </cell>
        </row>
        <row r="7861">
          <cell r="A7861" t="str">
            <v>5521</v>
          </cell>
        </row>
        <row r="7862">
          <cell r="A7862" t="str">
            <v>5521</v>
          </cell>
        </row>
        <row r="7863">
          <cell r="A7863" t="str">
            <v>5521</v>
          </cell>
        </row>
        <row r="7864">
          <cell r="A7864" t="str">
            <v>5521</v>
          </cell>
        </row>
        <row r="7865">
          <cell r="A7865" t="str">
            <v>5521</v>
          </cell>
        </row>
        <row r="7866">
          <cell r="A7866" t="str">
            <v>5521</v>
          </cell>
        </row>
        <row r="7867">
          <cell r="A7867" t="str">
            <v>5526</v>
          </cell>
        </row>
        <row r="7868">
          <cell r="A7868" t="str">
            <v>5526</v>
          </cell>
        </row>
        <row r="7869">
          <cell r="A7869" t="str">
            <v>5536</v>
          </cell>
        </row>
        <row r="7870">
          <cell r="A7870" t="str">
            <v>5536</v>
          </cell>
        </row>
        <row r="7871">
          <cell r="A7871" t="str">
            <v>5536</v>
          </cell>
        </row>
        <row r="7872">
          <cell r="A7872" t="str">
            <v>5536</v>
          </cell>
        </row>
        <row r="7873">
          <cell r="A7873" t="str">
            <v>5541</v>
          </cell>
        </row>
        <row r="7874">
          <cell r="A7874" t="str">
            <v>5541</v>
          </cell>
        </row>
        <row r="7875">
          <cell r="A7875" t="str">
            <v>5541</v>
          </cell>
        </row>
        <row r="7876">
          <cell r="A7876" t="str">
            <v>5546</v>
          </cell>
        </row>
        <row r="7877">
          <cell r="A7877" t="str">
            <v>5546</v>
          </cell>
        </row>
        <row r="7878">
          <cell r="A7878" t="str">
            <v>5546</v>
          </cell>
        </row>
        <row r="7879">
          <cell r="A7879" t="str">
            <v>5546</v>
          </cell>
        </row>
        <row r="7880">
          <cell r="A7880" t="str">
            <v>5546</v>
          </cell>
        </row>
        <row r="7881">
          <cell r="A7881" t="str">
            <v>5546</v>
          </cell>
        </row>
        <row r="7882">
          <cell r="A7882" t="str">
            <v>5551</v>
          </cell>
        </row>
        <row r="7883">
          <cell r="A7883" t="str">
            <v>5551</v>
          </cell>
        </row>
        <row r="7884">
          <cell r="A7884" t="str">
            <v>5551</v>
          </cell>
        </row>
        <row r="7885">
          <cell r="A7885" t="str">
            <v>5551</v>
          </cell>
        </row>
        <row r="7886">
          <cell r="A7886" t="str">
            <v>5551</v>
          </cell>
        </row>
        <row r="7887">
          <cell r="A7887" t="str">
            <v>5556</v>
          </cell>
        </row>
        <row r="7888">
          <cell r="A7888" t="str">
            <v>5556</v>
          </cell>
        </row>
        <row r="7889">
          <cell r="A7889" t="str">
            <v>5556</v>
          </cell>
        </row>
        <row r="7890">
          <cell r="A7890" t="str">
            <v>5566</v>
          </cell>
        </row>
        <row r="7891">
          <cell r="A7891" t="str">
            <v>5576</v>
          </cell>
        </row>
        <row r="7892">
          <cell r="A7892" t="str">
            <v>5596</v>
          </cell>
        </row>
        <row r="7893">
          <cell r="A7893" t="str">
            <v>5596</v>
          </cell>
        </row>
        <row r="7894">
          <cell r="A7894" t="str">
            <v>5596</v>
          </cell>
        </row>
        <row r="7895">
          <cell r="A7895" t="str">
            <v>5596</v>
          </cell>
        </row>
        <row r="7896">
          <cell r="A7896" t="str">
            <v>5596</v>
          </cell>
        </row>
        <row r="7897">
          <cell r="A7897" t="str">
            <v>5596</v>
          </cell>
        </row>
        <row r="7898">
          <cell r="A7898" t="str">
            <v>5596</v>
          </cell>
        </row>
        <row r="7899">
          <cell r="A7899" t="str">
            <v>5596</v>
          </cell>
        </row>
        <row r="7900">
          <cell r="A7900" t="str">
            <v>5596</v>
          </cell>
        </row>
        <row r="7901">
          <cell r="A7901" t="str">
            <v>5596</v>
          </cell>
        </row>
        <row r="7902">
          <cell r="A7902" t="str">
            <v>5596</v>
          </cell>
        </row>
        <row r="7903">
          <cell r="A7903" t="str">
            <v>5596</v>
          </cell>
        </row>
        <row r="7904">
          <cell r="A7904" t="str">
            <v>5596</v>
          </cell>
        </row>
        <row r="7905">
          <cell r="A7905" t="str">
            <v>5596</v>
          </cell>
        </row>
        <row r="7906">
          <cell r="A7906" t="str">
            <v>5596</v>
          </cell>
        </row>
        <row r="7907">
          <cell r="A7907" t="str">
            <v>5596</v>
          </cell>
        </row>
        <row r="7908">
          <cell r="A7908" t="str">
            <v>5596</v>
          </cell>
        </row>
        <row r="7909">
          <cell r="A7909" t="str">
            <v>5596</v>
          </cell>
        </row>
        <row r="7910">
          <cell r="A7910" t="str">
            <v>5596</v>
          </cell>
        </row>
        <row r="7911">
          <cell r="A7911" t="str">
            <v>5596</v>
          </cell>
        </row>
        <row r="7912">
          <cell r="A7912" t="str">
            <v>5596</v>
          </cell>
        </row>
        <row r="7913">
          <cell r="A7913" t="str">
            <v>5596</v>
          </cell>
        </row>
        <row r="7914">
          <cell r="A7914" t="str">
            <v>5596</v>
          </cell>
        </row>
        <row r="7915">
          <cell r="A7915" t="str">
            <v>5596</v>
          </cell>
        </row>
        <row r="7916">
          <cell r="A7916" t="str">
            <v>5596</v>
          </cell>
        </row>
        <row r="7917">
          <cell r="A7917" t="str">
            <v>5596</v>
          </cell>
        </row>
        <row r="7918">
          <cell r="A7918" t="str">
            <v>5596</v>
          </cell>
        </row>
        <row r="7919">
          <cell r="A7919" t="str">
            <v>5596</v>
          </cell>
        </row>
        <row r="7920">
          <cell r="A7920" t="str">
            <v>5596</v>
          </cell>
        </row>
        <row r="7921">
          <cell r="A7921" t="str">
            <v>5596</v>
          </cell>
        </row>
        <row r="7922">
          <cell r="A7922" t="str">
            <v>5596</v>
          </cell>
        </row>
        <row r="7923">
          <cell r="A7923" t="str">
            <v>5596</v>
          </cell>
        </row>
        <row r="7924">
          <cell r="A7924" t="str">
            <v>5596</v>
          </cell>
        </row>
        <row r="7925">
          <cell r="A7925" t="str">
            <v>5596</v>
          </cell>
        </row>
        <row r="7926">
          <cell r="A7926" t="str">
            <v>5596</v>
          </cell>
        </row>
        <row r="7927">
          <cell r="A7927" t="str">
            <v>5596</v>
          </cell>
        </row>
        <row r="7928">
          <cell r="A7928" t="str">
            <v>5601</v>
          </cell>
        </row>
        <row r="7929">
          <cell r="A7929" t="str">
            <v>5601</v>
          </cell>
        </row>
        <row r="7930">
          <cell r="A7930" t="str">
            <v>5601</v>
          </cell>
        </row>
        <row r="7931">
          <cell r="A7931" t="str">
            <v>5601</v>
          </cell>
        </row>
        <row r="7932">
          <cell r="A7932" t="str">
            <v>5611</v>
          </cell>
        </row>
        <row r="7933">
          <cell r="A7933" t="str">
            <v>5611</v>
          </cell>
        </row>
        <row r="7934">
          <cell r="A7934" t="str">
            <v>5631</v>
          </cell>
        </row>
        <row r="7935">
          <cell r="A7935" t="str">
            <v>5631</v>
          </cell>
        </row>
        <row r="7936">
          <cell r="A7936" t="str">
            <v>5631</v>
          </cell>
        </row>
        <row r="7937">
          <cell r="A7937" t="str">
            <v>5631</v>
          </cell>
        </row>
        <row r="7938">
          <cell r="A7938" t="str">
            <v>5661</v>
          </cell>
        </row>
        <row r="7939">
          <cell r="A7939" t="str">
            <v>5661</v>
          </cell>
        </row>
        <row r="7940">
          <cell r="A7940" t="str">
            <v>5661</v>
          </cell>
        </row>
        <row r="7941">
          <cell r="A7941" t="str">
            <v>5661</v>
          </cell>
        </row>
        <row r="7942">
          <cell r="A7942" t="str">
            <v>5661</v>
          </cell>
        </row>
        <row r="7943">
          <cell r="A7943" t="str">
            <v>5661</v>
          </cell>
        </row>
        <row r="7944">
          <cell r="A7944" t="str">
            <v>5661</v>
          </cell>
        </row>
        <row r="7945">
          <cell r="A7945" t="str">
            <v>5661</v>
          </cell>
        </row>
        <row r="7946">
          <cell r="A7946" t="str">
            <v>5661</v>
          </cell>
        </row>
        <row r="7947">
          <cell r="A7947" t="str">
            <v>5661</v>
          </cell>
        </row>
        <row r="7948">
          <cell r="A7948" t="str">
            <v>5661</v>
          </cell>
        </row>
        <row r="7949">
          <cell r="A7949" t="str">
            <v>5671</v>
          </cell>
        </row>
        <row r="7950">
          <cell r="A7950" t="str">
            <v>5701</v>
          </cell>
        </row>
        <row r="7951">
          <cell r="A7951" t="str">
            <v>5706</v>
          </cell>
        </row>
        <row r="7952">
          <cell r="A7952" t="str">
            <v>5711</v>
          </cell>
        </row>
        <row r="7953">
          <cell r="A7953" t="str">
            <v>5726</v>
          </cell>
        </row>
        <row r="7954">
          <cell r="A7954" t="str">
            <v>5736</v>
          </cell>
        </row>
        <row r="7955">
          <cell r="A7955" t="str">
            <v>5741</v>
          </cell>
        </row>
        <row r="7956">
          <cell r="A7956" t="str">
            <v>5746</v>
          </cell>
        </row>
        <row r="7957">
          <cell r="A7957" t="str">
            <v>5751</v>
          </cell>
        </row>
        <row r="7958">
          <cell r="A7958" t="str">
            <v>5756</v>
          </cell>
        </row>
        <row r="7959">
          <cell r="A7959" t="str">
            <v>5756</v>
          </cell>
        </row>
        <row r="7960">
          <cell r="A7960" t="str">
            <v>5791</v>
          </cell>
        </row>
        <row r="7961">
          <cell r="A7961" t="str">
            <v>5801</v>
          </cell>
        </row>
        <row r="7962">
          <cell r="A7962" t="str">
            <v>5801</v>
          </cell>
        </row>
        <row r="7963">
          <cell r="A7963" t="str">
            <v>5801</v>
          </cell>
        </row>
        <row r="7964">
          <cell r="A7964" t="str">
            <v>5801</v>
          </cell>
        </row>
        <row r="7965">
          <cell r="A7965" t="str">
            <v>5851</v>
          </cell>
        </row>
        <row r="7966">
          <cell r="A7966" t="str">
            <v>5861</v>
          </cell>
        </row>
        <row r="7967">
          <cell r="A7967" t="str">
            <v>5861</v>
          </cell>
        </row>
        <row r="7968">
          <cell r="A7968" t="str">
            <v>5861</v>
          </cell>
        </row>
        <row r="7969">
          <cell r="A7969" t="str">
            <v>5861</v>
          </cell>
        </row>
        <row r="7970">
          <cell r="A7970" t="str">
            <v>5861</v>
          </cell>
        </row>
        <row r="7971">
          <cell r="A7971" t="str">
            <v>5881</v>
          </cell>
        </row>
        <row r="7972">
          <cell r="A7972" t="str">
            <v>5916</v>
          </cell>
        </row>
        <row r="7973">
          <cell r="A7973" t="str">
            <v>5921</v>
          </cell>
        </row>
        <row r="7974">
          <cell r="A7974" t="str">
            <v>5924</v>
          </cell>
        </row>
        <row r="7975">
          <cell r="A7975" t="str">
            <v>5928</v>
          </cell>
        </row>
        <row r="7976">
          <cell r="A7976" t="str">
            <v>5971</v>
          </cell>
        </row>
        <row r="7977">
          <cell r="A7977" t="str">
            <v>5971</v>
          </cell>
        </row>
        <row r="7978">
          <cell r="A7978" t="str">
            <v>6001</v>
          </cell>
        </row>
        <row r="7979">
          <cell r="A7979" t="str">
            <v>6001</v>
          </cell>
        </row>
        <row r="7980">
          <cell r="A7980" t="str">
            <v>6001</v>
          </cell>
        </row>
        <row r="7981">
          <cell r="A7981" t="str">
            <v>6001</v>
          </cell>
        </row>
        <row r="7982">
          <cell r="A7982" t="str">
            <v>6102</v>
          </cell>
        </row>
        <row r="7983">
          <cell r="A7983" t="str">
            <v>1001</v>
          </cell>
        </row>
        <row r="7984">
          <cell r="A7984" t="str">
            <v>1005</v>
          </cell>
        </row>
        <row r="7985">
          <cell r="A7985" t="str">
            <v>1007</v>
          </cell>
        </row>
        <row r="7986">
          <cell r="A7986" t="str">
            <v>1008</v>
          </cell>
        </row>
        <row r="7987">
          <cell r="A7987" t="str">
            <v>1009</v>
          </cell>
        </row>
        <row r="7988">
          <cell r="A7988" t="str">
            <v>1021</v>
          </cell>
        </row>
        <row r="7989">
          <cell r="A7989" t="str">
            <v>1032</v>
          </cell>
        </row>
        <row r="7990">
          <cell r="A7990" t="str">
            <v>1051</v>
          </cell>
        </row>
        <row r="7991">
          <cell r="A7991" t="str">
            <v>1041</v>
          </cell>
        </row>
        <row r="7992">
          <cell r="A7992" t="str">
            <v>1048</v>
          </cell>
        </row>
        <row r="7993">
          <cell r="A7993" t="str">
            <v>1043</v>
          </cell>
        </row>
        <row r="7994">
          <cell r="A7994" t="str">
            <v>1047</v>
          </cell>
        </row>
        <row r="7995">
          <cell r="A7995" t="str">
            <v>1049</v>
          </cell>
        </row>
        <row r="7996">
          <cell r="A7996" t="str">
            <v>1101</v>
          </cell>
        </row>
        <row r="7997">
          <cell r="A7997" t="str">
            <v>1101</v>
          </cell>
        </row>
        <row r="7998">
          <cell r="A7998" t="str">
            <v>1101</v>
          </cell>
        </row>
        <row r="7999">
          <cell r="A7999" t="str">
            <v>1121</v>
          </cell>
        </row>
        <row r="8000">
          <cell r="A8000" t="str">
            <v>1126</v>
          </cell>
        </row>
        <row r="8001">
          <cell r="A8001" t="str">
            <v>1141</v>
          </cell>
        </row>
        <row r="8002">
          <cell r="A8002" t="str">
            <v>1151</v>
          </cell>
        </row>
        <row r="8003">
          <cell r="A8003" t="str">
            <v>1152</v>
          </cell>
        </row>
        <row r="8004">
          <cell r="A8004" t="str">
            <v>1161</v>
          </cell>
        </row>
        <row r="8005">
          <cell r="A8005" t="str">
            <v>1161</v>
          </cell>
        </row>
        <row r="8006">
          <cell r="A8006" t="str">
            <v>1161</v>
          </cell>
        </row>
        <row r="8007">
          <cell r="A8007" t="str">
            <v>1161</v>
          </cell>
        </row>
        <row r="8008">
          <cell r="A8008" t="str">
            <v>1301</v>
          </cell>
        </row>
        <row r="8009">
          <cell r="A8009" t="str">
            <v>1302</v>
          </cell>
        </row>
        <row r="8010">
          <cell r="A8010" t="str">
            <v>1305</v>
          </cell>
        </row>
        <row r="8011">
          <cell r="A8011" t="str">
            <v>1306</v>
          </cell>
        </row>
        <row r="8012">
          <cell r="A8012" t="str">
            <v>1310</v>
          </cell>
        </row>
        <row r="8013">
          <cell r="A8013" t="str">
            <v>1301</v>
          </cell>
        </row>
        <row r="8014">
          <cell r="A8014" t="str">
            <v>1301</v>
          </cell>
        </row>
        <row r="8015">
          <cell r="A8015" t="str">
            <v>1302</v>
          </cell>
        </row>
        <row r="8016">
          <cell r="A8016" t="str">
            <v>1305</v>
          </cell>
        </row>
        <row r="8017">
          <cell r="A8017" t="str">
            <v>1306</v>
          </cell>
        </row>
        <row r="8018">
          <cell r="A8018" t="str">
            <v>1301</v>
          </cell>
        </row>
        <row r="8019">
          <cell r="A8019" t="str">
            <v>1302</v>
          </cell>
        </row>
        <row r="8020">
          <cell r="A8020" t="str">
            <v>1301</v>
          </cell>
        </row>
        <row r="8021">
          <cell r="A8021" t="str">
            <v>1302</v>
          </cell>
        </row>
        <row r="8022">
          <cell r="A8022" t="str">
            <v>1305</v>
          </cell>
        </row>
        <row r="8023">
          <cell r="A8023" t="str">
            <v>1306</v>
          </cell>
        </row>
        <row r="8024">
          <cell r="A8024" t="str">
            <v>1301</v>
          </cell>
        </row>
        <row r="8025">
          <cell r="A8025" t="str">
            <v>1521</v>
          </cell>
        </row>
        <row r="8026">
          <cell r="A8026" t="str">
            <v>1526</v>
          </cell>
        </row>
        <row r="8027">
          <cell r="A8027" t="str">
            <v>1601</v>
          </cell>
        </row>
        <row r="8028">
          <cell r="A8028" t="str">
            <v>1601</v>
          </cell>
        </row>
        <row r="8029">
          <cell r="A8029" t="str">
            <v>1601</v>
          </cell>
        </row>
        <row r="8030">
          <cell r="A8030" t="str">
            <v>1601</v>
          </cell>
        </row>
        <row r="8031">
          <cell r="A8031" t="str">
            <v>1601</v>
          </cell>
        </row>
        <row r="8032">
          <cell r="A8032" t="str">
            <v>1602</v>
          </cell>
        </row>
        <row r="8033">
          <cell r="A8033" t="str">
            <v>1602</v>
          </cell>
        </row>
        <row r="8034">
          <cell r="A8034" t="str">
            <v>1602</v>
          </cell>
        </row>
        <row r="8035">
          <cell r="A8035" t="str">
            <v>1602</v>
          </cell>
        </row>
        <row r="8036">
          <cell r="A8036" t="str">
            <v>1603</v>
          </cell>
        </row>
        <row r="8037">
          <cell r="A8037" t="str">
            <v>1603</v>
          </cell>
        </row>
        <row r="8038">
          <cell r="A8038" t="str">
            <v>1604</v>
          </cell>
        </row>
        <row r="8039">
          <cell r="A8039" t="str">
            <v>1621</v>
          </cell>
        </row>
        <row r="8040">
          <cell r="A8040" t="str">
            <v>1621</v>
          </cell>
        </row>
        <row r="8041">
          <cell r="A8041" t="str">
            <v>1621</v>
          </cell>
        </row>
        <row r="8042">
          <cell r="A8042" t="str">
            <v>1622</v>
          </cell>
        </row>
        <row r="8043">
          <cell r="A8043" t="str">
            <v>1642</v>
          </cell>
        </row>
        <row r="8044">
          <cell r="A8044" t="str">
            <v>1622</v>
          </cell>
        </row>
        <row r="8045">
          <cell r="A8045" t="str">
            <v>1622</v>
          </cell>
        </row>
        <row r="8046">
          <cell r="A8046" t="str">
            <v>1642</v>
          </cell>
        </row>
        <row r="8047">
          <cell r="A8047" t="str">
            <v>1622</v>
          </cell>
        </row>
        <row r="8048">
          <cell r="A8048" t="str">
            <v>1632</v>
          </cell>
        </row>
        <row r="8049">
          <cell r="A8049" t="str">
            <v>1629</v>
          </cell>
        </row>
        <row r="8050">
          <cell r="A8050" t="str">
            <v>1661</v>
          </cell>
        </row>
        <row r="8051">
          <cell r="A8051" t="str">
            <v>1701</v>
          </cell>
        </row>
        <row r="8052">
          <cell r="A8052" t="str">
            <v>1701</v>
          </cell>
        </row>
        <row r="8053">
          <cell r="A8053" t="str">
            <v>1701</v>
          </cell>
        </row>
        <row r="8054">
          <cell r="A8054" t="str">
            <v>1701</v>
          </cell>
        </row>
        <row r="8055">
          <cell r="A8055" t="str">
            <v>1704</v>
          </cell>
        </row>
        <row r="8056">
          <cell r="A8056" t="str">
            <v>1701</v>
          </cell>
        </row>
        <row r="8057">
          <cell r="A8057" t="str">
            <v>1701</v>
          </cell>
        </row>
        <row r="8058">
          <cell r="A8058" t="str">
            <v>1721</v>
          </cell>
        </row>
        <row r="8059">
          <cell r="A8059" t="str">
            <v>1722</v>
          </cell>
        </row>
        <row r="8060">
          <cell r="A8060" t="str">
            <v>1741</v>
          </cell>
        </row>
        <row r="8061">
          <cell r="A8061" t="str">
            <v>1721</v>
          </cell>
        </row>
        <row r="8062">
          <cell r="A8062" t="str">
            <v>1721</v>
          </cell>
        </row>
        <row r="8063">
          <cell r="A8063" t="str">
            <v>1741</v>
          </cell>
        </row>
        <row r="8064">
          <cell r="A8064" t="str">
            <v>1721</v>
          </cell>
        </row>
        <row r="8065">
          <cell r="A8065" t="str">
            <v>1729</v>
          </cell>
        </row>
        <row r="8066">
          <cell r="A8066" t="str">
            <v>1761</v>
          </cell>
        </row>
        <row r="8067">
          <cell r="A8067" t="str">
            <v>1861</v>
          </cell>
        </row>
        <row r="8068">
          <cell r="A8068" t="str">
            <v>1861</v>
          </cell>
        </row>
        <row r="8069">
          <cell r="A8069" t="str">
            <v>1861</v>
          </cell>
        </row>
        <row r="8070">
          <cell r="A8070" t="str">
            <v>2011</v>
          </cell>
        </row>
        <row r="8071">
          <cell r="A8071" t="str">
            <v>2111</v>
          </cell>
        </row>
        <row r="8072">
          <cell r="A8072" t="str">
            <v>2121</v>
          </cell>
        </row>
        <row r="8073">
          <cell r="A8073" t="str">
            <v>2111</v>
          </cell>
        </row>
        <row r="8074">
          <cell r="A8074" t="str">
            <v>2121</v>
          </cell>
        </row>
        <row r="8075">
          <cell r="A8075" t="str">
            <v>2111</v>
          </cell>
        </row>
        <row r="8076">
          <cell r="A8076" t="str">
            <v>2121</v>
          </cell>
        </row>
        <row r="8077">
          <cell r="A8077" t="str">
            <v>2111</v>
          </cell>
        </row>
        <row r="8078">
          <cell r="A8078" t="str">
            <v>2121</v>
          </cell>
        </row>
        <row r="8079">
          <cell r="A8079" t="str">
            <v>2121</v>
          </cell>
        </row>
        <row r="8080">
          <cell r="A8080" t="str">
            <v>2121</v>
          </cell>
        </row>
        <row r="8081">
          <cell r="A8081" t="str">
            <v>2161</v>
          </cell>
        </row>
        <row r="8082">
          <cell r="A8082" t="str">
            <v>2161</v>
          </cell>
        </row>
        <row r="8083">
          <cell r="A8083" t="str">
            <v>2141</v>
          </cell>
        </row>
        <row r="8084">
          <cell r="A8084" t="str">
            <v>2151</v>
          </cell>
        </row>
        <row r="8085">
          <cell r="A8085" t="str">
            <v>2141</v>
          </cell>
        </row>
        <row r="8086">
          <cell r="A8086" t="str">
            <v>2141</v>
          </cell>
        </row>
        <row r="8087">
          <cell r="A8087" t="str">
            <v>2141</v>
          </cell>
        </row>
        <row r="8088">
          <cell r="A8088" t="str">
            <v>2141</v>
          </cell>
        </row>
        <row r="8089">
          <cell r="A8089" t="str">
            <v>2131</v>
          </cell>
        </row>
        <row r="8090">
          <cell r="A8090" t="str">
            <v>2211</v>
          </cell>
        </row>
        <row r="8091">
          <cell r="A8091" t="str">
            <v>2215</v>
          </cell>
        </row>
        <row r="8092">
          <cell r="A8092" t="str">
            <v>2221</v>
          </cell>
        </row>
        <row r="8093">
          <cell r="A8093" t="str">
            <v>2225</v>
          </cell>
        </row>
        <row r="8094">
          <cell r="A8094" t="str">
            <v>2211</v>
          </cell>
        </row>
        <row r="8095">
          <cell r="A8095" t="str">
            <v>2211</v>
          </cell>
        </row>
        <row r="8096">
          <cell r="A8096" t="str">
            <v>2221</v>
          </cell>
        </row>
        <row r="8097">
          <cell r="A8097" t="str">
            <v>2225</v>
          </cell>
        </row>
        <row r="8098">
          <cell r="A8098" t="str">
            <v>2211</v>
          </cell>
        </row>
        <row r="8099">
          <cell r="A8099" t="str">
            <v>2221</v>
          </cell>
        </row>
        <row r="8100">
          <cell r="A8100" t="str">
            <v>2225</v>
          </cell>
        </row>
        <row r="8101">
          <cell r="A8101" t="str">
            <v>2211</v>
          </cell>
        </row>
        <row r="8102">
          <cell r="A8102" t="str">
            <v>2221</v>
          </cell>
        </row>
        <row r="8103">
          <cell r="A8103" t="str">
            <v>2225</v>
          </cell>
        </row>
        <row r="8104">
          <cell r="A8104" t="str">
            <v>2281</v>
          </cell>
        </row>
        <row r="8105">
          <cell r="A8105" t="str">
            <v>2281</v>
          </cell>
        </row>
        <row r="8106">
          <cell r="A8106" t="str">
            <v>2281</v>
          </cell>
        </row>
        <row r="8107">
          <cell r="A8107" t="str">
            <v>2295</v>
          </cell>
        </row>
        <row r="8108">
          <cell r="A8108" t="str">
            <v>2361</v>
          </cell>
        </row>
        <row r="8109">
          <cell r="A8109" t="str">
            <v>2362</v>
          </cell>
        </row>
        <row r="8110">
          <cell r="A8110" t="str">
            <v>2363</v>
          </cell>
        </row>
        <row r="8111">
          <cell r="A8111" t="str">
            <v>2311</v>
          </cell>
        </row>
        <row r="8112">
          <cell r="A8112" t="str">
            <v>2321</v>
          </cell>
        </row>
        <row r="8113">
          <cell r="A8113" t="str">
            <v>2321</v>
          </cell>
        </row>
        <row r="8114">
          <cell r="A8114" t="str">
            <v>2321</v>
          </cell>
        </row>
        <row r="8115">
          <cell r="A8115" t="str">
            <v>2611</v>
          </cell>
        </row>
        <row r="8116">
          <cell r="A8116" t="str">
            <v>2611</v>
          </cell>
        </row>
        <row r="8117">
          <cell r="A8117" t="str">
            <v>2611</v>
          </cell>
        </row>
        <row r="8118">
          <cell r="A8118" t="str">
            <v>2611</v>
          </cell>
        </row>
        <row r="8119">
          <cell r="A8119" t="str">
            <v>2641</v>
          </cell>
        </row>
        <row r="8120">
          <cell r="A8120" t="str">
            <v>2641</v>
          </cell>
        </row>
        <row r="8121">
          <cell r="A8121" t="str">
            <v>2641</v>
          </cell>
        </row>
        <row r="8122">
          <cell r="A8122" t="str">
            <v>2621</v>
          </cell>
        </row>
        <row r="8123">
          <cell r="A8123" t="str">
            <v>2631</v>
          </cell>
        </row>
        <row r="8124">
          <cell r="A8124" t="str">
            <v>2651</v>
          </cell>
        </row>
        <row r="8125">
          <cell r="A8125" t="str">
            <v>2901</v>
          </cell>
        </row>
        <row r="8126">
          <cell r="A8126" t="str">
            <v>2901</v>
          </cell>
        </row>
        <row r="8127">
          <cell r="A8127" t="str">
            <v>2901</v>
          </cell>
        </row>
        <row r="8128">
          <cell r="A8128" t="str">
            <v>2901</v>
          </cell>
        </row>
        <row r="8129">
          <cell r="A8129" t="str">
            <v>2981</v>
          </cell>
        </row>
        <row r="8130">
          <cell r="A8130" t="str">
            <v>2981</v>
          </cell>
        </row>
        <row r="8131">
          <cell r="A8131" t="str">
            <v>3001</v>
          </cell>
        </row>
        <row r="8132">
          <cell r="A8132" t="str">
            <v>3001</v>
          </cell>
        </row>
        <row r="8133">
          <cell r="A8133" t="str">
            <v>3201</v>
          </cell>
        </row>
        <row r="8134">
          <cell r="A8134" t="str">
            <v>3201</v>
          </cell>
        </row>
        <row r="8135">
          <cell r="A8135" t="str">
            <v>3301</v>
          </cell>
        </row>
        <row r="8136">
          <cell r="A8136" t="str">
            <v>3301</v>
          </cell>
        </row>
        <row r="8137">
          <cell r="A8137" t="str">
            <v>3301</v>
          </cell>
        </row>
        <row r="8138">
          <cell r="A8138" t="str">
            <v>4001</v>
          </cell>
        </row>
        <row r="8139">
          <cell r="A8139" t="str">
            <v>4001</v>
          </cell>
        </row>
        <row r="8140">
          <cell r="A8140" t="str">
            <v>4001</v>
          </cell>
        </row>
        <row r="8141">
          <cell r="A8141" t="str">
            <v>4101</v>
          </cell>
        </row>
        <row r="8142">
          <cell r="A8142" t="str">
            <v>4201</v>
          </cell>
        </row>
        <row r="8143">
          <cell r="A8143" t="str">
            <v>4201</v>
          </cell>
        </row>
        <row r="8144">
          <cell r="A8144" t="str">
            <v>4201</v>
          </cell>
        </row>
        <row r="8145">
          <cell r="A8145" t="str">
            <v>4201</v>
          </cell>
        </row>
        <row r="8146">
          <cell r="A8146" t="str">
            <v>4401</v>
          </cell>
        </row>
        <row r="8147">
          <cell r="A8147" t="str">
            <v>4501</v>
          </cell>
        </row>
        <row r="8148">
          <cell r="A8148" t="str">
            <v>4601</v>
          </cell>
        </row>
        <row r="8149">
          <cell r="A8149" t="str">
            <v>4901</v>
          </cell>
        </row>
        <row r="8150">
          <cell r="A8150" t="str">
            <v>4901</v>
          </cell>
        </row>
        <row r="8151">
          <cell r="A8151" t="str">
            <v>4901</v>
          </cell>
        </row>
        <row r="8152">
          <cell r="A8152" t="str">
            <v>4911</v>
          </cell>
        </row>
        <row r="8153">
          <cell r="A8153" t="str">
            <v>4931</v>
          </cell>
        </row>
        <row r="8154">
          <cell r="A8154" t="str">
            <v>4941</v>
          </cell>
        </row>
        <row r="8155">
          <cell r="A8155" t="str">
            <v>4941</v>
          </cell>
        </row>
        <row r="8156">
          <cell r="A8156" t="str">
            <v>4941</v>
          </cell>
        </row>
        <row r="8157">
          <cell r="A8157" t="str">
            <v>4941</v>
          </cell>
        </row>
        <row r="8158">
          <cell r="A8158" t="str">
            <v>4951</v>
          </cell>
        </row>
        <row r="8159">
          <cell r="A8159" t="str">
            <v>4951</v>
          </cell>
        </row>
        <row r="8160">
          <cell r="A8160" t="str">
            <v>4951</v>
          </cell>
        </row>
        <row r="8161">
          <cell r="A8161" t="str">
            <v>4951</v>
          </cell>
        </row>
        <row r="8162">
          <cell r="A8162" t="str">
            <v>4971</v>
          </cell>
        </row>
        <row r="8163">
          <cell r="A8163" t="str">
            <v>4971</v>
          </cell>
        </row>
        <row r="8164">
          <cell r="A8164" t="str">
            <v>4971</v>
          </cell>
        </row>
        <row r="8165">
          <cell r="A8165" t="str">
            <v>4981</v>
          </cell>
        </row>
        <row r="8166">
          <cell r="A8166" t="str">
            <v>5101</v>
          </cell>
        </row>
        <row r="8167">
          <cell r="A8167" t="str">
            <v>5101</v>
          </cell>
        </row>
        <row r="8168">
          <cell r="A8168" t="str">
            <v>5101</v>
          </cell>
        </row>
        <row r="8169">
          <cell r="A8169" t="str">
            <v>5101</v>
          </cell>
        </row>
        <row r="8170">
          <cell r="A8170" t="str">
            <v>5101</v>
          </cell>
        </row>
        <row r="8171">
          <cell r="A8171" t="str">
            <v>5101</v>
          </cell>
        </row>
        <row r="8172">
          <cell r="A8172" t="str">
            <v>5101</v>
          </cell>
        </row>
        <row r="8173">
          <cell r="A8173" t="str">
            <v>5101</v>
          </cell>
        </row>
        <row r="8174">
          <cell r="A8174" t="str">
            <v>5101</v>
          </cell>
        </row>
        <row r="8175">
          <cell r="A8175" t="str">
            <v>5101</v>
          </cell>
        </row>
        <row r="8176">
          <cell r="A8176" t="str">
            <v>5101</v>
          </cell>
        </row>
        <row r="8177">
          <cell r="A8177" t="str">
            <v>5101</v>
          </cell>
        </row>
        <row r="8178">
          <cell r="A8178" t="str">
            <v>5101</v>
          </cell>
        </row>
        <row r="8179">
          <cell r="A8179" t="str">
            <v>5101</v>
          </cell>
        </row>
        <row r="8180">
          <cell r="A8180" t="str">
            <v>5101</v>
          </cell>
        </row>
        <row r="8181">
          <cell r="A8181" t="str">
            <v>5101</v>
          </cell>
        </row>
        <row r="8182">
          <cell r="A8182" t="str">
            <v>5101</v>
          </cell>
        </row>
        <row r="8183">
          <cell r="A8183" t="str">
            <v>5101</v>
          </cell>
        </row>
        <row r="8184">
          <cell r="A8184" t="str">
            <v>5101</v>
          </cell>
        </row>
        <row r="8185">
          <cell r="A8185" t="str">
            <v>5101</v>
          </cell>
        </row>
        <row r="8186">
          <cell r="A8186" t="str">
            <v>5101</v>
          </cell>
        </row>
        <row r="8187">
          <cell r="A8187" t="str">
            <v>5101</v>
          </cell>
        </row>
        <row r="8188">
          <cell r="A8188" t="str">
            <v>5101</v>
          </cell>
        </row>
        <row r="8189">
          <cell r="A8189" t="str">
            <v>5101</v>
          </cell>
        </row>
        <row r="8190">
          <cell r="A8190" t="str">
            <v>5101</v>
          </cell>
        </row>
        <row r="8191">
          <cell r="A8191" t="str">
            <v>5101</v>
          </cell>
        </row>
        <row r="8192">
          <cell r="A8192" t="str">
            <v>5101</v>
          </cell>
        </row>
        <row r="8193">
          <cell r="A8193" t="str">
            <v>5101</v>
          </cell>
        </row>
        <row r="8194">
          <cell r="A8194" t="str">
            <v>5101</v>
          </cell>
        </row>
        <row r="8195">
          <cell r="A8195" t="str">
            <v>5111</v>
          </cell>
        </row>
        <row r="8196">
          <cell r="A8196" t="str">
            <v>5116</v>
          </cell>
        </row>
        <row r="8197">
          <cell r="A8197" t="str">
            <v>5116</v>
          </cell>
        </row>
        <row r="8198">
          <cell r="A8198" t="str">
            <v>5111</v>
          </cell>
        </row>
        <row r="8199">
          <cell r="A8199" t="str">
            <v>5116</v>
          </cell>
        </row>
        <row r="8200">
          <cell r="A8200" t="str">
            <v>5111</v>
          </cell>
        </row>
        <row r="8201">
          <cell r="A8201" t="str">
            <v>5116</v>
          </cell>
        </row>
        <row r="8202">
          <cell r="A8202" t="str">
            <v>5123</v>
          </cell>
        </row>
        <row r="8203">
          <cell r="A8203" t="str">
            <v>5121</v>
          </cell>
        </row>
        <row r="8204">
          <cell r="A8204" t="str">
            <v>5123</v>
          </cell>
        </row>
        <row r="8205">
          <cell r="A8205" t="str">
            <v>5126</v>
          </cell>
        </row>
        <row r="8206">
          <cell r="A8206" t="str">
            <v>5129</v>
          </cell>
        </row>
        <row r="8207">
          <cell r="A8207" t="str">
            <v>5139</v>
          </cell>
        </row>
        <row r="8208">
          <cell r="A8208" t="str">
            <v>5121</v>
          </cell>
        </row>
        <row r="8209">
          <cell r="A8209" t="str">
            <v>5123</v>
          </cell>
        </row>
        <row r="8210">
          <cell r="A8210" t="str">
            <v>5126</v>
          </cell>
        </row>
        <row r="8211">
          <cell r="A8211" t="str">
            <v>5129</v>
          </cell>
        </row>
        <row r="8212">
          <cell r="A8212" t="str">
            <v>5139</v>
          </cell>
        </row>
        <row r="8213">
          <cell r="A8213" t="str">
            <v>5121</v>
          </cell>
        </row>
        <row r="8214">
          <cell r="A8214" t="str">
            <v>5123</v>
          </cell>
        </row>
        <row r="8215">
          <cell r="A8215" t="str">
            <v>5126</v>
          </cell>
        </row>
        <row r="8216">
          <cell r="A8216" t="str">
            <v>5129</v>
          </cell>
        </row>
        <row r="8217">
          <cell r="A8217" t="str">
            <v>5133</v>
          </cell>
        </row>
        <row r="8218">
          <cell r="A8218" t="str">
            <v>5139</v>
          </cell>
        </row>
        <row r="8219">
          <cell r="A8219" t="str">
            <v>5121</v>
          </cell>
        </row>
        <row r="8220">
          <cell r="A8220" t="str">
            <v>5123</v>
          </cell>
        </row>
        <row r="8221">
          <cell r="A8221" t="str">
            <v>5129</v>
          </cell>
        </row>
        <row r="8222">
          <cell r="A8222" t="str">
            <v>5133</v>
          </cell>
        </row>
        <row r="8223">
          <cell r="A8223" t="str">
            <v>5121</v>
          </cell>
        </row>
        <row r="8224">
          <cell r="A8224" t="str">
            <v>5123</v>
          </cell>
        </row>
        <row r="8225">
          <cell r="A8225" t="str">
            <v>5129</v>
          </cell>
        </row>
        <row r="8226">
          <cell r="A8226" t="str">
            <v>5121</v>
          </cell>
        </row>
        <row r="8227">
          <cell r="A8227" t="str">
            <v>5123</v>
          </cell>
        </row>
        <row r="8228">
          <cell r="A8228" t="str">
            <v>5126</v>
          </cell>
        </row>
        <row r="8229">
          <cell r="A8229" t="str">
            <v>5129</v>
          </cell>
        </row>
        <row r="8230">
          <cell r="A8230" t="str">
            <v>5139</v>
          </cell>
        </row>
        <row r="8231">
          <cell r="A8231" t="str">
            <v>5139</v>
          </cell>
        </row>
        <row r="8232">
          <cell r="A8232" t="str">
            <v>5121</v>
          </cell>
        </row>
        <row r="8233">
          <cell r="A8233" t="str">
            <v>5123</v>
          </cell>
        </row>
        <row r="8234">
          <cell r="A8234" t="str">
            <v>5126</v>
          </cell>
        </row>
        <row r="8235">
          <cell r="A8235" t="str">
            <v>5129</v>
          </cell>
        </row>
        <row r="8236">
          <cell r="A8236" t="str">
            <v>5133</v>
          </cell>
        </row>
        <row r="8237">
          <cell r="A8237" t="str">
            <v>5139</v>
          </cell>
        </row>
        <row r="8238">
          <cell r="A8238" t="str">
            <v>5121</v>
          </cell>
        </row>
        <row r="8239">
          <cell r="A8239" t="str">
            <v>5123</v>
          </cell>
        </row>
        <row r="8240">
          <cell r="A8240" t="str">
            <v>5129</v>
          </cell>
        </row>
        <row r="8241">
          <cell r="A8241" t="str">
            <v>5133</v>
          </cell>
        </row>
        <row r="8242">
          <cell r="A8242" t="str">
            <v>5121</v>
          </cell>
        </row>
        <row r="8243">
          <cell r="A8243" t="str">
            <v>5123</v>
          </cell>
        </row>
        <row r="8244">
          <cell r="A8244" t="str">
            <v>5126</v>
          </cell>
        </row>
        <row r="8245">
          <cell r="A8245" t="str">
            <v>5129</v>
          </cell>
        </row>
        <row r="8246">
          <cell r="A8246" t="str">
            <v>5139</v>
          </cell>
        </row>
        <row r="8247">
          <cell r="A8247" t="str">
            <v>5121</v>
          </cell>
        </row>
        <row r="8248">
          <cell r="A8248" t="str">
            <v>5123</v>
          </cell>
        </row>
        <row r="8249">
          <cell r="A8249" t="str">
            <v>5126</v>
          </cell>
        </row>
        <row r="8250">
          <cell r="A8250" t="str">
            <v>5129</v>
          </cell>
        </row>
        <row r="8251">
          <cell r="A8251" t="str">
            <v>5121</v>
          </cell>
        </row>
        <row r="8252">
          <cell r="A8252" t="str">
            <v>5123</v>
          </cell>
        </row>
        <row r="8253">
          <cell r="A8253" t="str">
            <v>5126</v>
          </cell>
        </row>
        <row r="8254">
          <cell r="A8254" t="str">
            <v>5129</v>
          </cell>
        </row>
        <row r="8255">
          <cell r="A8255" t="str">
            <v>5133</v>
          </cell>
        </row>
        <row r="8256">
          <cell r="A8256" t="str">
            <v>5121</v>
          </cell>
        </row>
        <row r="8257">
          <cell r="A8257" t="str">
            <v>5123</v>
          </cell>
        </row>
        <row r="8258">
          <cell r="A8258" t="str">
            <v>5126</v>
          </cell>
        </row>
        <row r="8259">
          <cell r="A8259" t="str">
            <v>5129</v>
          </cell>
        </row>
        <row r="8260">
          <cell r="A8260" t="str">
            <v>5133</v>
          </cell>
        </row>
        <row r="8261">
          <cell r="A8261" t="str">
            <v>5121</v>
          </cell>
        </row>
        <row r="8262">
          <cell r="A8262" t="str">
            <v>5123</v>
          </cell>
        </row>
        <row r="8263">
          <cell r="A8263" t="str">
            <v>5126</v>
          </cell>
        </row>
        <row r="8264">
          <cell r="A8264" t="str">
            <v>5129</v>
          </cell>
        </row>
        <row r="8265">
          <cell r="A8265" t="str">
            <v>5139</v>
          </cell>
        </row>
        <row r="8266">
          <cell r="A8266" t="str">
            <v>5121</v>
          </cell>
        </row>
        <row r="8267">
          <cell r="A8267" t="str">
            <v>5123</v>
          </cell>
        </row>
        <row r="8268">
          <cell r="A8268" t="str">
            <v>5126</v>
          </cell>
        </row>
        <row r="8269">
          <cell r="A8269" t="str">
            <v>5129</v>
          </cell>
        </row>
        <row r="8270">
          <cell r="A8270" t="str">
            <v>5133</v>
          </cell>
        </row>
        <row r="8271">
          <cell r="A8271" t="str">
            <v>5139</v>
          </cell>
        </row>
        <row r="8272">
          <cell r="A8272" t="str">
            <v>5121</v>
          </cell>
        </row>
        <row r="8273">
          <cell r="A8273" t="str">
            <v>5123</v>
          </cell>
        </row>
        <row r="8274">
          <cell r="A8274" t="str">
            <v>5126</v>
          </cell>
        </row>
        <row r="8275">
          <cell r="A8275" t="str">
            <v>5129</v>
          </cell>
        </row>
        <row r="8276">
          <cell r="A8276" t="str">
            <v>5133</v>
          </cell>
        </row>
        <row r="8277">
          <cell r="A8277" t="str">
            <v>5121</v>
          </cell>
        </row>
        <row r="8278">
          <cell r="A8278" t="str">
            <v>5123</v>
          </cell>
        </row>
        <row r="8279">
          <cell r="A8279" t="str">
            <v>5129</v>
          </cell>
        </row>
        <row r="8280">
          <cell r="A8280" t="str">
            <v>5133</v>
          </cell>
        </row>
        <row r="8281">
          <cell r="A8281" t="str">
            <v>5121</v>
          </cell>
        </row>
        <row r="8282">
          <cell r="A8282" t="str">
            <v>5123</v>
          </cell>
        </row>
        <row r="8283">
          <cell r="A8283" t="str">
            <v>5129</v>
          </cell>
        </row>
        <row r="8284">
          <cell r="A8284" t="str">
            <v>5121</v>
          </cell>
        </row>
        <row r="8285">
          <cell r="A8285" t="str">
            <v>5123</v>
          </cell>
        </row>
        <row r="8286">
          <cell r="A8286" t="str">
            <v>5126</v>
          </cell>
        </row>
        <row r="8287">
          <cell r="A8287" t="str">
            <v>5129</v>
          </cell>
        </row>
        <row r="8288">
          <cell r="A8288" t="str">
            <v>5139</v>
          </cell>
        </row>
        <row r="8289">
          <cell r="A8289" t="str">
            <v>5121</v>
          </cell>
        </row>
        <row r="8290">
          <cell r="A8290" t="str">
            <v>5126</v>
          </cell>
        </row>
        <row r="8291">
          <cell r="A8291" t="str">
            <v>5129</v>
          </cell>
        </row>
        <row r="8292">
          <cell r="A8292" t="str">
            <v>5133</v>
          </cell>
        </row>
        <row r="8293">
          <cell r="A8293" t="str">
            <v>5123</v>
          </cell>
        </row>
        <row r="8294">
          <cell r="A8294" t="str">
            <v>5129</v>
          </cell>
        </row>
        <row r="8295">
          <cell r="A8295" t="str">
            <v>5133</v>
          </cell>
        </row>
        <row r="8296">
          <cell r="A8296" t="str">
            <v>5121</v>
          </cell>
        </row>
        <row r="8297">
          <cell r="A8297" t="str">
            <v>5123</v>
          </cell>
        </row>
        <row r="8298">
          <cell r="A8298" t="str">
            <v>5126</v>
          </cell>
        </row>
        <row r="8299">
          <cell r="A8299" t="str">
            <v>5129</v>
          </cell>
        </row>
        <row r="8300">
          <cell r="A8300" t="str">
            <v>5121</v>
          </cell>
        </row>
        <row r="8301">
          <cell r="A8301" t="str">
            <v>5123</v>
          </cell>
        </row>
        <row r="8302">
          <cell r="A8302" t="str">
            <v>5126</v>
          </cell>
        </row>
        <row r="8303">
          <cell r="A8303" t="str">
            <v>5129</v>
          </cell>
        </row>
        <row r="8304">
          <cell r="A8304" t="str">
            <v>5121</v>
          </cell>
        </row>
        <row r="8305">
          <cell r="A8305" t="str">
            <v>5123</v>
          </cell>
        </row>
        <row r="8306">
          <cell r="A8306" t="str">
            <v>5126</v>
          </cell>
        </row>
        <row r="8307">
          <cell r="A8307" t="str">
            <v>5129</v>
          </cell>
        </row>
        <row r="8308">
          <cell r="A8308" t="str">
            <v>5121</v>
          </cell>
        </row>
        <row r="8309">
          <cell r="A8309" t="str">
            <v>5123</v>
          </cell>
        </row>
        <row r="8310">
          <cell r="A8310" t="str">
            <v>5126</v>
          </cell>
        </row>
        <row r="8311">
          <cell r="A8311" t="str">
            <v>5129</v>
          </cell>
        </row>
        <row r="8312">
          <cell r="A8312" t="str">
            <v>5121</v>
          </cell>
        </row>
        <row r="8313">
          <cell r="A8313" t="str">
            <v>5123</v>
          </cell>
        </row>
        <row r="8314">
          <cell r="A8314" t="str">
            <v>5126</v>
          </cell>
        </row>
        <row r="8315">
          <cell r="A8315" t="str">
            <v>5129</v>
          </cell>
        </row>
        <row r="8316">
          <cell r="A8316" t="str">
            <v>5139</v>
          </cell>
        </row>
        <row r="8317">
          <cell r="A8317" t="str">
            <v>5133</v>
          </cell>
        </row>
        <row r="8318">
          <cell r="A8318" t="str">
            <v>5121</v>
          </cell>
        </row>
        <row r="8319">
          <cell r="A8319" t="str">
            <v>5123</v>
          </cell>
        </row>
        <row r="8320">
          <cell r="A8320" t="str">
            <v>5126</v>
          </cell>
        </row>
        <row r="8321">
          <cell r="A8321" t="str">
            <v>5129</v>
          </cell>
        </row>
        <row r="8322">
          <cell r="A8322" t="str">
            <v>5121</v>
          </cell>
        </row>
        <row r="8323">
          <cell r="A8323" t="str">
            <v>5123</v>
          </cell>
        </row>
        <row r="8324">
          <cell r="A8324" t="str">
            <v>5129</v>
          </cell>
        </row>
        <row r="8325">
          <cell r="A8325" t="str">
            <v>5133</v>
          </cell>
        </row>
        <row r="8326">
          <cell r="A8326" t="str">
            <v>5121</v>
          </cell>
        </row>
        <row r="8327">
          <cell r="A8327" t="str">
            <v>5123</v>
          </cell>
        </row>
        <row r="8328">
          <cell r="A8328" t="str">
            <v>5126</v>
          </cell>
        </row>
        <row r="8329">
          <cell r="A8329" t="str">
            <v>5129</v>
          </cell>
        </row>
        <row r="8330">
          <cell r="A8330" t="str">
            <v>5139</v>
          </cell>
        </row>
        <row r="8331">
          <cell r="A8331" t="str">
            <v>5121</v>
          </cell>
        </row>
        <row r="8332">
          <cell r="A8332" t="str">
            <v>5123</v>
          </cell>
        </row>
        <row r="8333">
          <cell r="A8333" t="str">
            <v>5126</v>
          </cell>
        </row>
        <row r="8334">
          <cell r="A8334" t="str">
            <v>5129</v>
          </cell>
        </row>
        <row r="8335">
          <cell r="A8335" t="str">
            <v>5141</v>
          </cell>
        </row>
        <row r="8336">
          <cell r="A8336" t="str">
            <v>5151</v>
          </cell>
        </row>
        <row r="8337">
          <cell r="A8337" t="str">
            <v>5151</v>
          </cell>
        </row>
        <row r="8338">
          <cell r="A8338" t="str">
            <v>5151</v>
          </cell>
        </row>
        <row r="8339">
          <cell r="A8339" t="str">
            <v>5151</v>
          </cell>
        </row>
        <row r="8340">
          <cell r="A8340" t="str">
            <v>5151</v>
          </cell>
        </row>
        <row r="8341">
          <cell r="A8341" t="str">
            <v>5151</v>
          </cell>
        </row>
        <row r="8342">
          <cell r="A8342" t="str">
            <v>5151</v>
          </cell>
        </row>
        <row r="8343">
          <cell r="A8343" t="str">
            <v>5156</v>
          </cell>
        </row>
        <row r="8344">
          <cell r="A8344" t="str">
            <v>5156</v>
          </cell>
        </row>
        <row r="8345">
          <cell r="A8345" t="str">
            <v>5156</v>
          </cell>
        </row>
        <row r="8346">
          <cell r="A8346" t="str">
            <v>5161</v>
          </cell>
        </row>
        <row r="8347">
          <cell r="A8347" t="str">
            <v>5161</v>
          </cell>
        </row>
        <row r="8348">
          <cell r="A8348" t="str">
            <v>5161</v>
          </cell>
        </row>
        <row r="8349">
          <cell r="A8349" t="str">
            <v>5161</v>
          </cell>
        </row>
        <row r="8350">
          <cell r="A8350" t="str">
            <v>5161</v>
          </cell>
        </row>
        <row r="8351">
          <cell r="A8351" t="str">
            <v>5161</v>
          </cell>
        </row>
        <row r="8352">
          <cell r="A8352" t="str">
            <v>5166</v>
          </cell>
        </row>
        <row r="8353">
          <cell r="A8353" t="str">
            <v>5166</v>
          </cell>
        </row>
        <row r="8354">
          <cell r="A8354" t="str">
            <v>5166</v>
          </cell>
        </row>
        <row r="8355">
          <cell r="A8355" t="str">
            <v>5166</v>
          </cell>
        </row>
        <row r="8356">
          <cell r="A8356" t="str">
            <v>5166</v>
          </cell>
        </row>
        <row r="8357">
          <cell r="A8357" t="str">
            <v>5166</v>
          </cell>
        </row>
        <row r="8358">
          <cell r="A8358" t="str">
            <v>5166</v>
          </cell>
        </row>
        <row r="8359">
          <cell r="A8359" t="str">
            <v>5166</v>
          </cell>
        </row>
        <row r="8360">
          <cell r="A8360" t="str">
            <v>5166</v>
          </cell>
        </row>
        <row r="8361">
          <cell r="A8361" t="str">
            <v>5166</v>
          </cell>
        </row>
        <row r="8362">
          <cell r="A8362" t="str">
            <v>5166</v>
          </cell>
        </row>
        <row r="8363">
          <cell r="A8363" t="str">
            <v>5166</v>
          </cell>
        </row>
        <row r="8364">
          <cell r="A8364" t="str">
            <v>5166</v>
          </cell>
        </row>
        <row r="8365">
          <cell r="A8365" t="str">
            <v>5166</v>
          </cell>
        </row>
        <row r="8366">
          <cell r="A8366" t="str">
            <v>5166</v>
          </cell>
        </row>
        <row r="8367">
          <cell r="A8367" t="str">
            <v>5166</v>
          </cell>
        </row>
        <row r="8368">
          <cell r="A8368" t="str">
            <v>5166</v>
          </cell>
        </row>
        <row r="8369">
          <cell r="A8369" t="str">
            <v>5166</v>
          </cell>
        </row>
        <row r="8370">
          <cell r="A8370" t="str">
            <v>5166</v>
          </cell>
        </row>
        <row r="8371">
          <cell r="A8371" t="str">
            <v>5166</v>
          </cell>
        </row>
        <row r="8372">
          <cell r="A8372" t="str">
            <v>5166</v>
          </cell>
        </row>
        <row r="8373">
          <cell r="A8373" t="str">
            <v>5166</v>
          </cell>
        </row>
        <row r="8374">
          <cell r="A8374" t="str">
            <v>5166</v>
          </cell>
        </row>
        <row r="8375">
          <cell r="A8375" t="str">
            <v>5166</v>
          </cell>
        </row>
        <row r="8376">
          <cell r="A8376" t="str">
            <v>5166</v>
          </cell>
        </row>
        <row r="8377">
          <cell r="A8377" t="str">
            <v>5166</v>
          </cell>
        </row>
        <row r="8378">
          <cell r="A8378" t="str">
            <v>5166</v>
          </cell>
        </row>
        <row r="8379">
          <cell r="A8379" t="str">
            <v>5166</v>
          </cell>
        </row>
        <row r="8380">
          <cell r="A8380" t="str">
            <v>5132</v>
          </cell>
        </row>
        <row r="8381">
          <cell r="A8381" t="str">
            <v>5132</v>
          </cell>
        </row>
        <row r="8382">
          <cell r="A8382" t="str">
            <v>5132</v>
          </cell>
        </row>
        <row r="8383">
          <cell r="A8383" t="str">
            <v>5132</v>
          </cell>
        </row>
        <row r="8384">
          <cell r="A8384" t="str">
            <v>5191</v>
          </cell>
        </row>
        <row r="8385">
          <cell r="A8385" t="str">
            <v>5132</v>
          </cell>
        </row>
        <row r="8386">
          <cell r="A8386" t="str">
            <v>5176</v>
          </cell>
        </row>
        <row r="8387">
          <cell r="A8387" t="str">
            <v>5132</v>
          </cell>
        </row>
        <row r="8388">
          <cell r="A8388" t="str">
            <v>5176</v>
          </cell>
        </row>
        <row r="8389">
          <cell r="A8389" t="str">
            <v>5132</v>
          </cell>
        </row>
        <row r="8390">
          <cell r="A8390" t="str">
            <v>5132</v>
          </cell>
        </row>
        <row r="8391">
          <cell r="A8391" t="str">
            <v>5176</v>
          </cell>
        </row>
        <row r="8392">
          <cell r="A8392" t="str">
            <v>5132</v>
          </cell>
        </row>
        <row r="8393">
          <cell r="A8393" t="str">
            <v>5132</v>
          </cell>
        </row>
        <row r="8394">
          <cell r="A8394" t="str">
            <v>5176</v>
          </cell>
        </row>
        <row r="8395">
          <cell r="A8395" t="str">
            <v>5132</v>
          </cell>
        </row>
        <row r="8396">
          <cell r="A8396" t="str">
            <v>5176</v>
          </cell>
        </row>
        <row r="8397">
          <cell r="A8397" t="str">
            <v>5132</v>
          </cell>
        </row>
        <row r="8398">
          <cell r="A8398" t="str">
            <v>5176</v>
          </cell>
        </row>
        <row r="8399">
          <cell r="A8399" t="str">
            <v>5132</v>
          </cell>
        </row>
        <row r="8400">
          <cell r="A8400" t="str">
            <v>5176</v>
          </cell>
        </row>
        <row r="8401">
          <cell r="A8401" t="str">
            <v>5181</v>
          </cell>
        </row>
        <row r="8402">
          <cell r="A8402" t="str">
            <v>5132</v>
          </cell>
        </row>
        <row r="8403">
          <cell r="A8403" t="str">
            <v>5132</v>
          </cell>
        </row>
        <row r="8404">
          <cell r="A8404" t="str">
            <v>5176</v>
          </cell>
        </row>
        <row r="8405">
          <cell r="A8405" t="str">
            <v>5132</v>
          </cell>
        </row>
        <row r="8406">
          <cell r="A8406" t="str">
            <v>5176</v>
          </cell>
        </row>
        <row r="8407">
          <cell r="A8407" t="str">
            <v>5132</v>
          </cell>
        </row>
        <row r="8408">
          <cell r="A8408" t="str">
            <v>5176</v>
          </cell>
        </row>
        <row r="8409">
          <cell r="A8409" t="str">
            <v>5132</v>
          </cell>
        </row>
        <row r="8410">
          <cell r="A8410" t="str">
            <v>5132</v>
          </cell>
        </row>
        <row r="8411">
          <cell r="A8411" t="str">
            <v>5176</v>
          </cell>
        </row>
        <row r="8412">
          <cell r="A8412" t="str">
            <v>5132</v>
          </cell>
        </row>
        <row r="8413">
          <cell r="A8413" t="str">
            <v>5176</v>
          </cell>
        </row>
        <row r="8414">
          <cell r="A8414" t="str">
            <v>5132</v>
          </cell>
        </row>
        <row r="8415">
          <cell r="A8415" t="str">
            <v>5132</v>
          </cell>
        </row>
        <row r="8416">
          <cell r="A8416" t="str">
            <v>5176</v>
          </cell>
        </row>
        <row r="8417">
          <cell r="A8417" t="str">
            <v>5201</v>
          </cell>
        </row>
        <row r="8418">
          <cell r="A8418" t="str">
            <v>5201</v>
          </cell>
        </row>
        <row r="8419">
          <cell r="A8419" t="str">
            <v>5201</v>
          </cell>
        </row>
        <row r="8420">
          <cell r="A8420" t="str">
            <v>5201</v>
          </cell>
        </row>
        <row r="8421">
          <cell r="A8421" t="str">
            <v>5201</v>
          </cell>
        </row>
        <row r="8422">
          <cell r="A8422" t="str">
            <v>5201</v>
          </cell>
        </row>
        <row r="8423">
          <cell r="A8423" t="str">
            <v>5201</v>
          </cell>
        </row>
        <row r="8424">
          <cell r="A8424" t="str">
            <v>5201</v>
          </cell>
        </row>
        <row r="8425">
          <cell r="A8425" t="str">
            <v>5201</v>
          </cell>
        </row>
        <row r="8426">
          <cell r="A8426" t="str">
            <v>5201</v>
          </cell>
        </row>
        <row r="8427">
          <cell r="A8427" t="str">
            <v>5201</v>
          </cell>
        </row>
        <row r="8428">
          <cell r="A8428" t="str">
            <v>5201</v>
          </cell>
        </row>
        <row r="8429">
          <cell r="A8429" t="str">
            <v>5201</v>
          </cell>
        </row>
        <row r="8430">
          <cell r="A8430" t="str">
            <v>5201</v>
          </cell>
        </row>
        <row r="8431">
          <cell r="A8431" t="str">
            <v>5201</v>
          </cell>
        </row>
        <row r="8432">
          <cell r="A8432" t="str">
            <v>5201</v>
          </cell>
        </row>
        <row r="8433">
          <cell r="A8433" t="str">
            <v>5201</v>
          </cell>
        </row>
        <row r="8434">
          <cell r="A8434" t="str">
            <v>5201</v>
          </cell>
        </row>
        <row r="8435">
          <cell r="A8435" t="str">
            <v>5201</v>
          </cell>
        </row>
        <row r="8436">
          <cell r="A8436" t="str">
            <v>5201</v>
          </cell>
        </row>
        <row r="8437">
          <cell r="A8437" t="str">
            <v>5211</v>
          </cell>
        </row>
        <row r="8438">
          <cell r="A8438" t="str">
            <v>5211</v>
          </cell>
        </row>
        <row r="8439">
          <cell r="A8439" t="str">
            <v>5211</v>
          </cell>
        </row>
        <row r="8440">
          <cell r="A8440" t="str">
            <v>5301</v>
          </cell>
        </row>
        <row r="8441">
          <cell r="A8441" t="str">
            <v>5301</v>
          </cell>
        </row>
        <row r="8442">
          <cell r="A8442" t="str">
            <v>5301</v>
          </cell>
        </row>
        <row r="8443">
          <cell r="A8443" t="str">
            <v>5301</v>
          </cell>
        </row>
        <row r="8444">
          <cell r="A8444" t="str">
            <v>5301</v>
          </cell>
        </row>
        <row r="8445">
          <cell r="A8445" t="str">
            <v>5301</v>
          </cell>
        </row>
        <row r="8446">
          <cell r="A8446" t="str">
            <v>5301</v>
          </cell>
        </row>
        <row r="8447">
          <cell r="A8447" t="str">
            <v>5301</v>
          </cell>
        </row>
        <row r="8448">
          <cell r="A8448" t="str">
            <v>5301</v>
          </cell>
        </row>
        <row r="8449">
          <cell r="A8449" t="str">
            <v>5301</v>
          </cell>
        </row>
        <row r="8450">
          <cell r="A8450" t="str">
            <v>5301</v>
          </cell>
        </row>
        <row r="8451">
          <cell r="A8451" t="str">
            <v>5301</v>
          </cell>
        </row>
        <row r="8452">
          <cell r="A8452" t="str">
            <v>5301</v>
          </cell>
        </row>
        <row r="8453">
          <cell r="A8453" t="str">
            <v>5301</v>
          </cell>
        </row>
        <row r="8454">
          <cell r="A8454" t="str">
            <v>5301</v>
          </cell>
        </row>
        <row r="8455">
          <cell r="A8455" t="str">
            <v>5301</v>
          </cell>
        </row>
        <row r="8456">
          <cell r="A8456" t="str">
            <v>5301</v>
          </cell>
        </row>
        <row r="8457">
          <cell r="A8457" t="str">
            <v>5301</v>
          </cell>
        </row>
        <row r="8458">
          <cell r="A8458" t="str">
            <v>5301</v>
          </cell>
        </row>
        <row r="8459">
          <cell r="A8459" t="str">
            <v>5301</v>
          </cell>
        </row>
        <row r="8460">
          <cell r="A8460" t="str">
            <v>5301</v>
          </cell>
        </row>
        <row r="8461">
          <cell r="A8461" t="str">
            <v>5301</v>
          </cell>
        </row>
        <row r="8462">
          <cell r="A8462" t="str">
            <v>5301</v>
          </cell>
        </row>
        <row r="8463">
          <cell r="A8463" t="str">
            <v>5301</v>
          </cell>
        </row>
        <row r="8464">
          <cell r="A8464" t="str">
            <v>5301</v>
          </cell>
        </row>
        <row r="8465">
          <cell r="A8465" t="str">
            <v>5301</v>
          </cell>
        </row>
        <row r="8466">
          <cell r="A8466" t="str">
            <v>5301</v>
          </cell>
        </row>
        <row r="8467">
          <cell r="A8467" t="str">
            <v>5301</v>
          </cell>
        </row>
        <row r="8468">
          <cell r="A8468" t="str">
            <v>5301</v>
          </cell>
        </row>
        <row r="8469">
          <cell r="A8469" t="str">
            <v>5311</v>
          </cell>
        </row>
        <row r="8470">
          <cell r="A8470" t="str">
            <v>5311</v>
          </cell>
        </row>
        <row r="8471">
          <cell r="A8471" t="str">
            <v>5311</v>
          </cell>
        </row>
        <row r="8472">
          <cell r="A8472" t="str">
            <v>5311</v>
          </cell>
        </row>
        <row r="8473">
          <cell r="A8473" t="str">
            <v>5311</v>
          </cell>
        </row>
        <row r="8474">
          <cell r="A8474" t="str">
            <v>5311</v>
          </cell>
        </row>
        <row r="8475">
          <cell r="A8475" t="str">
            <v>5311</v>
          </cell>
        </row>
        <row r="8476">
          <cell r="A8476" t="str">
            <v>5311</v>
          </cell>
        </row>
        <row r="8477">
          <cell r="A8477" t="str">
            <v>5311</v>
          </cell>
        </row>
        <row r="8478">
          <cell r="A8478" t="str">
            <v>5311</v>
          </cell>
        </row>
        <row r="8479">
          <cell r="A8479" t="str">
            <v>5311</v>
          </cell>
        </row>
        <row r="8480">
          <cell r="A8480" t="str">
            <v>5311</v>
          </cell>
        </row>
        <row r="8481">
          <cell r="A8481" t="str">
            <v>5311</v>
          </cell>
        </row>
        <row r="8482">
          <cell r="A8482" t="str">
            <v>5311</v>
          </cell>
        </row>
        <row r="8483">
          <cell r="A8483" t="str">
            <v>5311</v>
          </cell>
        </row>
        <row r="8484">
          <cell r="A8484" t="str">
            <v>5311</v>
          </cell>
        </row>
        <row r="8485">
          <cell r="A8485" t="str">
            <v>5311</v>
          </cell>
        </row>
        <row r="8486">
          <cell r="A8486" t="str">
            <v>5311</v>
          </cell>
        </row>
        <row r="8487">
          <cell r="A8487" t="str">
            <v>5311</v>
          </cell>
        </row>
        <row r="8488">
          <cell r="A8488" t="str">
            <v>5311</v>
          </cell>
        </row>
        <row r="8489">
          <cell r="A8489" t="str">
            <v>5311</v>
          </cell>
        </row>
        <row r="8490">
          <cell r="A8490" t="str">
            <v>5311</v>
          </cell>
        </row>
        <row r="8491">
          <cell r="A8491" t="str">
            <v>5311</v>
          </cell>
        </row>
        <row r="8492">
          <cell r="A8492" t="str">
            <v>5311</v>
          </cell>
        </row>
        <row r="8493">
          <cell r="A8493" t="str">
            <v>5311</v>
          </cell>
        </row>
        <row r="8494">
          <cell r="A8494" t="str">
            <v>5311</v>
          </cell>
        </row>
        <row r="8495">
          <cell r="A8495" t="str">
            <v>5311</v>
          </cell>
        </row>
        <row r="8496">
          <cell r="A8496" t="str">
            <v>5311</v>
          </cell>
        </row>
        <row r="8497">
          <cell r="A8497" t="str">
            <v>5321</v>
          </cell>
        </row>
        <row r="8498">
          <cell r="A8498" t="str">
            <v>5321</v>
          </cell>
        </row>
        <row r="8499">
          <cell r="A8499" t="str">
            <v>5321</v>
          </cell>
        </row>
        <row r="8500">
          <cell r="A8500" t="str">
            <v>5321</v>
          </cell>
        </row>
        <row r="8501">
          <cell r="A8501" t="str">
            <v>5321</v>
          </cell>
        </row>
        <row r="8502">
          <cell r="A8502" t="str">
            <v>5321</v>
          </cell>
        </row>
        <row r="8503">
          <cell r="A8503" t="str">
            <v>5321</v>
          </cell>
        </row>
        <row r="8504">
          <cell r="A8504" t="str">
            <v>5321</v>
          </cell>
        </row>
        <row r="8505">
          <cell r="A8505" t="str">
            <v>5321</v>
          </cell>
        </row>
        <row r="8506">
          <cell r="A8506" t="str">
            <v>5321</v>
          </cell>
        </row>
        <row r="8507">
          <cell r="A8507" t="str">
            <v>5321</v>
          </cell>
        </row>
        <row r="8508">
          <cell r="A8508" t="str">
            <v>5321</v>
          </cell>
        </row>
        <row r="8509">
          <cell r="A8509" t="str">
            <v>5321</v>
          </cell>
        </row>
        <row r="8510">
          <cell r="A8510" t="str">
            <v>5321</v>
          </cell>
        </row>
        <row r="8511">
          <cell r="A8511" t="str">
            <v>5321</v>
          </cell>
        </row>
        <row r="8512">
          <cell r="A8512" t="str">
            <v>5321</v>
          </cell>
        </row>
        <row r="8513">
          <cell r="A8513" t="str">
            <v>5321</v>
          </cell>
        </row>
        <row r="8514">
          <cell r="A8514" t="str">
            <v>5321</v>
          </cell>
        </row>
        <row r="8515">
          <cell r="A8515" t="str">
            <v>5321</v>
          </cell>
        </row>
        <row r="8516">
          <cell r="A8516" t="str">
            <v>5321</v>
          </cell>
        </row>
        <row r="8517">
          <cell r="A8517" t="str">
            <v>5321</v>
          </cell>
        </row>
        <row r="8518">
          <cell r="A8518" t="str">
            <v>5321</v>
          </cell>
        </row>
        <row r="8519">
          <cell r="A8519" t="str">
            <v>5321</v>
          </cell>
        </row>
        <row r="8520">
          <cell r="A8520" t="str">
            <v>5321</v>
          </cell>
        </row>
        <row r="8521">
          <cell r="A8521" t="str">
            <v>5321</v>
          </cell>
        </row>
        <row r="8522">
          <cell r="A8522" t="str">
            <v>5321</v>
          </cell>
        </row>
        <row r="8523">
          <cell r="A8523" t="str">
            <v>5321</v>
          </cell>
        </row>
        <row r="8524">
          <cell r="A8524" t="str">
            <v>5321</v>
          </cell>
        </row>
        <row r="8525">
          <cell r="A8525" t="str">
            <v>5321</v>
          </cell>
        </row>
        <row r="8526">
          <cell r="A8526" t="str">
            <v>5331</v>
          </cell>
        </row>
        <row r="8527">
          <cell r="A8527" t="str">
            <v>5331</v>
          </cell>
        </row>
        <row r="8528">
          <cell r="A8528" t="str">
            <v>5331</v>
          </cell>
        </row>
        <row r="8529">
          <cell r="A8529" t="str">
            <v>5331</v>
          </cell>
        </row>
        <row r="8530">
          <cell r="A8530" t="str">
            <v>5331</v>
          </cell>
        </row>
        <row r="8531">
          <cell r="A8531" t="str">
            <v>5331</v>
          </cell>
        </row>
        <row r="8532">
          <cell r="A8532" t="str">
            <v>5331</v>
          </cell>
        </row>
        <row r="8533">
          <cell r="A8533" t="str">
            <v>5331</v>
          </cell>
        </row>
        <row r="8534">
          <cell r="A8534" t="str">
            <v>5331</v>
          </cell>
        </row>
        <row r="8535">
          <cell r="A8535" t="str">
            <v>5331</v>
          </cell>
        </row>
        <row r="8536">
          <cell r="A8536" t="str">
            <v>5331</v>
          </cell>
        </row>
        <row r="8537">
          <cell r="A8537" t="str">
            <v>5331</v>
          </cell>
        </row>
        <row r="8538">
          <cell r="A8538" t="str">
            <v>5331</v>
          </cell>
        </row>
        <row r="8539">
          <cell r="A8539" t="str">
            <v>5331</v>
          </cell>
        </row>
        <row r="8540">
          <cell r="A8540" t="str">
            <v>5331</v>
          </cell>
        </row>
        <row r="8541">
          <cell r="A8541" t="str">
            <v>5331</v>
          </cell>
        </row>
        <row r="8542">
          <cell r="A8542" t="str">
            <v>5331</v>
          </cell>
        </row>
        <row r="8543">
          <cell r="A8543" t="str">
            <v>5331</v>
          </cell>
        </row>
        <row r="8544">
          <cell r="A8544" t="str">
            <v>5331</v>
          </cell>
        </row>
        <row r="8545">
          <cell r="A8545" t="str">
            <v>5331</v>
          </cell>
        </row>
        <row r="8546">
          <cell r="A8546" t="str">
            <v>5331</v>
          </cell>
        </row>
        <row r="8547">
          <cell r="A8547" t="str">
            <v>5331</v>
          </cell>
        </row>
        <row r="8548">
          <cell r="A8548" t="str">
            <v>5331</v>
          </cell>
        </row>
        <row r="8549">
          <cell r="A8549" t="str">
            <v>5331</v>
          </cell>
        </row>
        <row r="8550">
          <cell r="A8550" t="str">
            <v>5331</v>
          </cell>
        </row>
        <row r="8551">
          <cell r="A8551" t="str">
            <v>5331</v>
          </cell>
        </row>
        <row r="8552">
          <cell r="A8552" t="str">
            <v>5331</v>
          </cell>
        </row>
        <row r="8553">
          <cell r="A8553" t="str">
            <v>5331</v>
          </cell>
        </row>
        <row r="8554">
          <cell r="A8554" t="str">
            <v>5331</v>
          </cell>
        </row>
        <row r="8555">
          <cell r="A8555" t="str">
            <v>5331</v>
          </cell>
        </row>
        <row r="8556">
          <cell r="A8556" t="str">
            <v>5331</v>
          </cell>
        </row>
        <row r="8557">
          <cell r="A8557" t="str">
            <v>5331</v>
          </cell>
        </row>
        <row r="8558">
          <cell r="A8558" t="str">
            <v>5331</v>
          </cell>
        </row>
        <row r="8559">
          <cell r="A8559" t="str">
            <v>5331</v>
          </cell>
        </row>
        <row r="8560">
          <cell r="A8560" t="str">
            <v>5331</v>
          </cell>
        </row>
        <row r="8561">
          <cell r="A8561" t="str">
            <v>5331</v>
          </cell>
        </row>
        <row r="8562">
          <cell r="A8562" t="str">
            <v>5331</v>
          </cell>
        </row>
        <row r="8563">
          <cell r="A8563" t="str">
            <v>5331</v>
          </cell>
        </row>
        <row r="8564">
          <cell r="A8564" t="str">
            <v>5331</v>
          </cell>
        </row>
        <row r="8565">
          <cell r="A8565" t="str">
            <v>5341</v>
          </cell>
        </row>
        <row r="8566">
          <cell r="A8566" t="str">
            <v>5341</v>
          </cell>
        </row>
        <row r="8567">
          <cell r="A8567" t="str">
            <v>5341</v>
          </cell>
        </row>
        <row r="8568">
          <cell r="A8568" t="str">
            <v>5341</v>
          </cell>
        </row>
        <row r="8569">
          <cell r="A8569" t="str">
            <v>5341</v>
          </cell>
        </row>
        <row r="8570">
          <cell r="A8570" t="str">
            <v>5341</v>
          </cell>
        </row>
        <row r="8571">
          <cell r="A8571" t="str">
            <v>5341</v>
          </cell>
        </row>
        <row r="8572">
          <cell r="A8572" t="str">
            <v>5341</v>
          </cell>
        </row>
        <row r="8573">
          <cell r="A8573" t="str">
            <v>5341</v>
          </cell>
        </row>
        <row r="8574">
          <cell r="A8574" t="str">
            <v>5341</v>
          </cell>
        </row>
        <row r="8575">
          <cell r="A8575" t="str">
            <v>5341</v>
          </cell>
        </row>
        <row r="8576">
          <cell r="A8576" t="str">
            <v>5341</v>
          </cell>
        </row>
        <row r="8577">
          <cell r="A8577" t="str">
            <v>5341</v>
          </cell>
        </row>
        <row r="8578">
          <cell r="A8578" t="str">
            <v>5341</v>
          </cell>
        </row>
        <row r="8579">
          <cell r="A8579" t="str">
            <v>5341</v>
          </cell>
        </row>
        <row r="8580">
          <cell r="A8580" t="str">
            <v>5341</v>
          </cell>
        </row>
        <row r="8581">
          <cell r="A8581" t="str">
            <v>5341</v>
          </cell>
        </row>
        <row r="8582">
          <cell r="A8582" t="str">
            <v>5341</v>
          </cell>
        </row>
        <row r="8583">
          <cell r="A8583" t="str">
            <v>5391</v>
          </cell>
        </row>
        <row r="8584">
          <cell r="A8584" t="str">
            <v>5391</v>
          </cell>
        </row>
        <row r="8585">
          <cell r="A8585" t="str">
            <v>5391</v>
          </cell>
        </row>
        <row r="8586">
          <cell r="A8586" t="str">
            <v>5391</v>
          </cell>
        </row>
        <row r="8587">
          <cell r="A8587" t="str">
            <v>5391</v>
          </cell>
        </row>
        <row r="8588">
          <cell r="A8588" t="str">
            <v>5391</v>
          </cell>
        </row>
        <row r="8589">
          <cell r="A8589" t="str">
            <v>5391</v>
          </cell>
        </row>
        <row r="8590">
          <cell r="A8590" t="str">
            <v>5391</v>
          </cell>
        </row>
        <row r="8591">
          <cell r="A8591" t="str">
            <v>5391</v>
          </cell>
        </row>
        <row r="8592">
          <cell r="A8592" t="str">
            <v>5391</v>
          </cell>
        </row>
        <row r="8593">
          <cell r="A8593" t="str">
            <v>5391</v>
          </cell>
        </row>
        <row r="8594">
          <cell r="A8594" t="str">
            <v>5391</v>
          </cell>
        </row>
        <row r="8595">
          <cell r="A8595" t="str">
            <v>5391</v>
          </cell>
        </row>
        <row r="8596">
          <cell r="A8596" t="str">
            <v>5391</v>
          </cell>
        </row>
        <row r="8597">
          <cell r="A8597" t="str">
            <v>5391</v>
          </cell>
        </row>
        <row r="8598">
          <cell r="A8598" t="str">
            <v>5391</v>
          </cell>
        </row>
        <row r="8599">
          <cell r="A8599" t="str">
            <v>6392</v>
          </cell>
        </row>
        <row r="8600">
          <cell r="A8600" t="str">
            <v>5391</v>
          </cell>
        </row>
        <row r="8601">
          <cell r="A8601" t="str">
            <v>5391</v>
          </cell>
        </row>
        <row r="8602">
          <cell r="A8602" t="str">
            <v>5391</v>
          </cell>
        </row>
        <row r="8603">
          <cell r="A8603" t="str">
            <v>5391</v>
          </cell>
        </row>
        <row r="8604">
          <cell r="A8604" t="str">
            <v>5391</v>
          </cell>
        </row>
        <row r="8605">
          <cell r="A8605" t="str">
            <v>5391</v>
          </cell>
        </row>
        <row r="8606">
          <cell r="A8606" t="str">
            <v>5391</v>
          </cell>
        </row>
        <row r="8607">
          <cell r="A8607" t="str">
            <v>5391</v>
          </cell>
        </row>
        <row r="8608">
          <cell r="A8608" t="str">
            <v>5391</v>
          </cell>
        </row>
        <row r="8609">
          <cell r="A8609" t="str">
            <v>5391</v>
          </cell>
        </row>
        <row r="8610">
          <cell r="A8610" t="str">
            <v>5401</v>
          </cell>
        </row>
        <row r="8611">
          <cell r="A8611" t="str">
            <v>5401</v>
          </cell>
        </row>
        <row r="8612">
          <cell r="A8612" t="str">
            <v>5401</v>
          </cell>
        </row>
        <row r="8613">
          <cell r="A8613" t="str">
            <v>5401</v>
          </cell>
        </row>
        <row r="8614">
          <cell r="A8614" t="str">
            <v>5401</v>
          </cell>
        </row>
        <row r="8615">
          <cell r="A8615" t="str">
            <v>5406</v>
          </cell>
        </row>
        <row r="8616">
          <cell r="A8616" t="str">
            <v>5406</v>
          </cell>
        </row>
        <row r="8617">
          <cell r="A8617" t="str">
            <v>5406</v>
          </cell>
        </row>
        <row r="8618">
          <cell r="A8618" t="str">
            <v>5406</v>
          </cell>
        </row>
        <row r="8619">
          <cell r="A8619" t="str">
            <v>5416</v>
          </cell>
        </row>
        <row r="8620">
          <cell r="A8620" t="str">
            <v>5416</v>
          </cell>
        </row>
        <row r="8621">
          <cell r="A8621" t="str">
            <v>5421</v>
          </cell>
        </row>
        <row r="8622">
          <cell r="A8622" t="str">
            <v>5421</v>
          </cell>
        </row>
        <row r="8623">
          <cell r="A8623" t="str">
            <v>5421</v>
          </cell>
        </row>
        <row r="8624">
          <cell r="A8624" t="str">
            <v>5421</v>
          </cell>
        </row>
        <row r="8625">
          <cell r="A8625" t="str">
            <v>5421</v>
          </cell>
        </row>
        <row r="8626">
          <cell r="A8626" t="str">
            <v>5421</v>
          </cell>
        </row>
        <row r="8627">
          <cell r="A8627" t="str">
            <v>5426</v>
          </cell>
        </row>
        <row r="8628">
          <cell r="A8628" t="str">
            <v>5426</v>
          </cell>
        </row>
        <row r="8629">
          <cell r="A8629" t="str">
            <v>5426</v>
          </cell>
        </row>
        <row r="8630">
          <cell r="A8630" t="str">
            <v>5426</v>
          </cell>
        </row>
        <row r="8631">
          <cell r="A8631" t="str">
            <v>5431</v>
          </cell>
        </row>
        <row r="8632">
          <cell r="A8632" t="str">
            <v>5431</v>
          </cell>
        </row>
        <row r="8633">
          <cell r="A8633" t="str">
            <v>5436</v>
          </cell>
        </row>
        <row r="8634">
          <cell r="A8634" t="str">
            <v>5436</v>
          </cell>
        </row>
        <row r="8635">
          <cell r="A8635" t="str">
            <v>5441</v>
          </cell>
        </row>
        <row r="8636">
          <cell r="A8636" t="str">
            <v>5441</v>
          </cell>
        </row>
        <row r="8637">
          <cell r="A8637" t="str">
            <v>5441</v>
          </cell>
        </row>
        <row r="8638">
          <cell r="A8638" t="str">
            <v>5441</v>
          </cell>
        </row>
        <row r="8639">
          <cell r="A8639" t="str">
            <v>5438</v>
          </cell>
        </row>
        <row r="8640">
          <cell r="A8640" t="str">
            <v>5438</v>
          </cell>
        </row>
        <row r="8641">
          <cell r="A8641" t="str">
            <v>5438</v>
          </cell>
        </row>
        <row r="8642">
          <cell r="A8642" t="str">
            <v>5438</v>
          </cell>
        </row>
        <row r="8643">
          <cell r="A8643" t="str">
            <v>5438</v>
          </cell>
        </row>
        <row r="8644">
          <cell r="A8644" t="str">
            <v>5438</v>
          </cell>
        </row>
        <row r="8645">
          <cell r="A8645" t="str">
            <v>5438</v>
          </cell>
        </row>
        <row r="8646">
          <cell r="A8646" t="str">
            <v>5438</v>
          </cell>
        </row>
        <row r="8647">
          <cell r="A8647" t="str">
            <v>5438</v>
          </cell>
        </row>
        <row r="8648">
          <cell r="A8648" t="str">
            <v>5451</v>
          </cell>
        </row>
        <row r="8649">
          <cell r="A8649" t="str">
            <v>5451</v>
          </cell>
        </row>
        <row r="8650">
          <cell r="A8650" t="str">
            <v>5451</v>
          </cell>
        </row>
        <row r="8651">
          <cell r="A8651" t="str">
            <v>5452</v>
          </cell>
        </row>
        <row r="8652">
          <cell r="A8652" t="str">
            <v>5452</v>
          </cell>
        </row>
        <row r="8653">
          <cell r="A8653" t="str">
            <v>5452</v>
          </cell>
        </row>
        <row r="8654">
          <cell r="A8654" t="str">
            <v>5452</v>
          </cell>
        </row>
        <row r="8655">
          <cell r="A8655" t="str">
            <v>5456</v>
          </cell>
        </row>
        <row r="8656">
          <cell r="A8656" t="str">
            <v>5456</v>
          </cell>
        </row>
        <row r="8657">
          <cell r="A8657" t="str">
            <v>5462</v>
          </cell>
        </row>
        <row r="8658">
          <cell r="A8658" t="str">
            <v>5462</v>
          </cell>
        </row>
        <row r="8659">
          <cell r="A8659" t="str">
            <v>5462</v>
          </cell>
        </row>
        <row r="8660">
          <cell r="A8660" t="str">
            <v>5462</v>
          </cell>
        </row>
        <row r="8661">
          <cell r="A8661" t="str">
            <v>5461</v>
          </cell>
        </row>
        <row r="8662">
          <cell r="A8662" t="str">
            <v>5461</v>
          </cell>
        </row>
        <row r="8663">
          <cell r="A8663" t="str">
            <v>5461</v>
          </cell>
        </row>
        <row r="8664">
          <cell r="A8664" t="str">
            <v>5466</v>
          </cell>
        </row>
        <row r="8665">
          <cell r="A8665" t="str">
            <v>5466</v>
          </cell>
        </row>
        <row r="8666">
          <cell r="A8666" t="str">
            <v>5466</v>
          </cell>
        </row>
        <row r="8667">
          <cell r="A8667" t="str">
            <v>5466</v>
          </cell>
        </row>
        <row r="8668">
          <cell r="A8668" t="str">
            <v>5466</v>
          </cell>
        </row>
        <row r="8669">
          <cell r="A8669" t="str">
            <v>5466</v>
          </cell>
        </row>
        <row r="8670">
          <cell r="A8670" t="str">
            <v>5471</v>
          </cell>
        </row>
        <row r="8671">
          <cell r="A8671" t="str">
            <v>5471</v>
          </cell>
        </row>
        <row r="8672">
          <cell r="A8672" t="str">
            <v>5476</v>
          </cell>
        </row>
        <row r="8673">
          <cell r="A8673" t="str">
            <v>5481</v>
          </cell>
        </row>
        <row r="8674">
          <cell r="A8674" t="str">
            <v>5483</v>
          </cell>
        </row>
        <row r="8675">
          <cell r="A8675" t="str">
            <v>5483</v>
          </cell>
        </row>
        <row r="8676">
          <cell r="A8676" t="str">
            <v>5483</v>
          </cell>
        </row>
        <row r="8677">
          <cell r="A8677" t="str">
            <v>5486</v>
          </cell>
        </row>
        <row r="8678">
          <cell r="A8678" t="str">
            <v>5483</v>
          </cell>
        </row>
        <row r="8679">
          <cell r="A8679" t="str">
            <v>5483</v>
          </cell>
        </row>
        <row r="8680">
          <cell r="A8680" t="str">
            <v>5496</v>
          </cell>
        </row>
        <row r="8681">
          <cell r="A8681" t="str">
            <v>5496</v>
          </cell>
        </row>
        <row r="8682">
          <cell r="A8682" t="str">
            <v>5496</v>
          </cell>
        </row>
        <row r="8683">
          <cell r="A8683" t="str">
            <v>5496</v>
          </cell>
        </row>
        <row r="8684">
          <cell r="A8684" t="str">
            <v>5496</v>
          </cell>
        </row>
        <row r="8685">
          <cell r="A8685" t="str">
            <v>5496</v>
          </cell>
        </row>
        <row r="8686">
          <cell r="A8686" t="str">
            <v>5496</v>
          </cell>
        </row>
        <row r="8687">
          <cell r="A8687" t="str">
            <v>5496</v>
          </cell>
        </row>
        <row r="8688">
          <cell r="A8688" t="str">
            <v>5496</v>
          </cell>
        </row>
        <row r="8689">
          <cell r="A8689" t="str">
            <v>5496</v>
          </cell>
        </row>
        <row r="8690">
          <cell r="A8690" t="str">
            <v>5496</v>
          </cell>
        </row>
        <row r="8691">
          <cell r="A8691" t="str">
            <v>5496</v>
          </cell>
        </row>
        <row r="8692">
          <cell r="A8692" t="str">
            <v>5496</v>
          </cell>
        </row>
        <row r="8693">
          <cell r="A8693" t="str">
            <v>5496</v>
          </cell>
        </row>
        <row r="8694">
          <cell r="A8694" t="str">
            <v>5496</v>
          </cell>
        </row>
        <row r="8695">
          <cell r="A8695" t="str">
            <v>5496</v>
          </cell>
        </row>
        <row r="8696">
          <cell r="A8696" t="str">
            <v>5496</v>
          </cell>
        </row>
        <row r="8697">
          <cell r="A8697" t="str">
            <v>5496</v>
          </cell>
        </row>
        <row r="8698">
          <cell r="A8698" t="str">
            <v>5496</v>
          </cell>
        </row>
        <row r="8699">
          <cell r="A8699" t="str">
            <v>5496</v>
          </cell>
        </row>
        <row r="8700">
          <cell r="A8700" t="str">
            <v>5496</v>
          </cell>
        </row>
        <row r="8701">
          <cell r="A8701" t="str">
            <v>5496</v>
          </cell>
        </row>
        <row r="8702">
          <cell r="A8702" t="str">
            <v>5496</v>
          </cell>
        </row>
        <row r="8703">
          <cell r="A8703" t="str">
            <v>5496</v>
          </cell>
        </row>
        <row r="8704">
          <cell r="A8704" t="str">
            <v>5496</v>
          </cell>
        </row>
        <row r="8705">
          <cell r="A8705" t="str">
            <v>5496</v>
          </cell>
        </row>
        <row r="8706">
          <cell r="A8706" t="str">
            <v>5496</v>
          </cell>
        </row>
        <row r="8707">
          <cell r="A8707" t="str">
            <v>5496</v>
          </cell>
        </row>
        <row r="8708">
          <cell r="A8708" t="str">
            <v>5496</v>
          </cell>
        </row>
        <row r="8709">
          <cell r="A8709" t="str">
            <v>5496</v>
          </cell>
        </row>
        <row r="8710">
          <cell r="A8710" t="str">
            <v>5496</v>
          </cell>
        </row>
        <row r="8711">
          <cell r="A8711" t="str">
            <v>5496</v>
          </cell>
        </row>
        <row r="8712">
          <cell r="A8712" t="str">
            <v>5496</v>
          </cell>
        </row>
        <row r="8713">
          <cell r="A8713" t="str">
            <v>5496</v>
          </cell>
        </row>
        <row r="8714">
          <cell r="A8714" t="str">
            <v>5496</v>
          </cell>
        </row>
        <row r="8715">
          <cell r="A8715" t="str">
            <v>5511</v>
          </cell>
        </row>
        <row r="8716">
          <cell r="A8716" t="str">
            <v>5516</v>
          </cell>
        </row>
        <row r="8717">
          <cell r="A8717" t="str">
            <v>5516</v>
          </cell>
        </row>
        <row r="8718">
          <cell r="A8718" t="str">
            <v>5521</v>
          </cell>
        </row>
        <row r="8719">
          <cell r="A8719" t="str">
            <v>5521</v>
          </cell>
        </row>
        <row r="8720">
          <cell r="A8720" t="str">
            <v>5521</v>
          </cell>
        </row>
        <row r="8721">
          <cell r="A8721" t="str">
            <v>5521</v>
          </cell>
        </row>
        <row r="8722">
          <cell r="A8722" t="str">
            <v>5521</v>
          </cell>
        </row>
        <row r="8723">
          <cell r="A8723" t="str">
            <v>5521</v>
          </cell>
        </row>
        <row r="8724">
          <cell r="A8724" t="str">
            <v>5526</v>
          </cell>
        </row>
        <row r="8725">
          <cell r="A8725" t="str">
            <v>5526</v>
          </cell>
        </row>
        <row r="8726">
          <cell r="A8726" t="str">
            <v>5536</v>
          </cell>
        </row>
        <row r="8727">
          <cell r="A8727" t="str">
            <v>5536</v>
          </cell>
        </row>
        <row r="8728">
          <cell r="A8728" t="str">
            <v>5536</v>
          </cell>
        </row>
        <row r="8729">
          <cell r="A8729" t="str">
            <v>5536</v>
          </cell>
        </row>
        <row r="8730">
          <cell r="A8730" t="str">
            <v>5541</v>
          </cell>
        </row>
        <row r="8731">
          <cell r="A8731" t="str">
            <v>5541</v>
          </cell>
        </row>
        <row r="8732">
          <cell r="A8732" t="str">
            <v>5541</v>
          </cell>
        </row>
        <row r="8733">
          <cell r="A8733" t="str">
            <v>5546</v>
          </cell>
        </row>
        <row r="8734">
          <cell r="A8734" t="str">
            <v>5546</v>
          </cell>
        </row>
        <row r="8735">
          <cell r="A8735" t="str">
            <v>5546</v>
          </cell>
        </row>
        <row r="8736">
          <cell r="A8736" t="str">
            <v>5546</v>
          </cell>
        </row>
        <row r="8737">
          <cell r="A8737" t="str">
            <v>5546</v>
          </cell>
        </row>
        <row r="8738">
          <cell r="A8738" t="str">
            <v>5546</v>
          </cell>
        </row>
        <row r="8739">
          <cell r="A8739" t="str">
            <v>5551</v>
          </cell>
        </row>
        <row r="8740">
          <cell r="A8740" t="str">
            <v>5551</v>
          </cell>
        </row>
        <row r="8741">
          <cell r="A8741" t="str">
            <v>5551</v>
          </cell>
        </row>
        <row r="8742">
          <cell r="A8742" t="str">
            <v>5551</v>
          </cell>
        </row>
        <row r="8743">
          <cell r="A8743" t="str">
            <v>5551</v>
          </cell>
        </row>
        <row r="8744">
          <cell r="A8744" t="str">
            <v>5556</v>
          </cell>
        </row>
        <row r="8745">
          <cell r="A8745" t="str">
            <v>5556</v>
          </cell>
        </row>
        <row r="8746">
          <cell r="A8746" t="str">
            <v>5556</v>
          </cell>
        </row>
        <row r="8747">
          <cell r="A8747" t="str">
            <v>5566</v>
          </cell>
        </row>
        <row r="8748">
          <cell r="A8748" t="str">
            <v>5576</v>
          </cell>
        </row>
        <row r="8749">
          <cell r="A8749" t="str">
            <v>5596</v>
          </cell>
        </row>
        <row r="8750">
          <cell r="A8750" t="str">
            <v>5596</v>
          </cell>
        </row>
        <row r="8751">
          <cell r="A8751" t="str">
            <v>5596</v>
          </cell>
        </row>
        <row r="8752">
          <cell r="A8752" t="str">
            <v>5596</v>
          </cell>
        </row>
        <row r="8753">
          <cell r="A8753" t="str">
            <v>5596</v>
          </cell>
        </row>
        <row r="8754">
          <cell r="A8754" t="str">
            <v>5596</v>
          </cell>
        </row>
        <row r="8755">
          <cell r="A8755" t="str">
            <v>5596</v>
          </cell>
        </row>
        <row r="8756">
          <cell r="A8756" t="str">
            <v>5596</v>
          </cell>
        </row>
        <row r="8757">
          <cell r="A8757" t="str">
            <v>5596</v>
          </cell>
        </row>
        <row r="8758">
          <cell r="A8758" t="str">
            <v>5596</v>
          </cell>
        </row>
        <row r="8759">
          <cell r="A8759" t="str">
            <v>5596</v>
          </cell>
        </row>
        <row r="8760">
          <cell r="A8760" t="str">
            <v>5596</v>
          </cell>
        </row>
        <row r="8761">
          <cell r="A8761" t="str">
            <v>5596</v>
          </cell>
        </row>
        <row r="8762">
          <cell r="A8762" t="str">
            <v>5596</v>
          </cell>
        </row>
        <row r="8763">
          <cell r="A8763" t="str">
            <v>5596</v>
          </cell>
        </row>
        <row r="8764">
          <cell r="A8764" t="str">
            <v>5596</v>
          </cell>
        </row>
        <row r="8765">
          <cell r="A8765" t="str">
            <v>5596</v>
          </cell>
        </row>
        <row r="8766">
          <cell r="A8766" t="str">
            <v>5596</v>
          </cell>
        </row>
        <row r="8767">
          <cell r="A8767" t="str">
            <v>5596</v>
          </cell>
        </row>
        <row r="8768">
          <cell r="A8768" t="str">
            <v>5596</v>
          </cell>
        </row>
        <row r="8769">
          <cell r="A8769" t="str">
            <v>5596</v>
          </cell>
        </row>
        <row r="8770">
          <cell r="A8770" t="str">
            <v>5596</v>
          </cell>
        </row>
        <row r="8771">
          <cell r="A8771" t="str">
            <v>5596</v>
          </cell>
        </row>
        <row r="8772">
          <cell r="A8772" t="str">
            <v>5596</v>
          </cell>
        </row>
        <row r="8773">
          <cell r="A8773" t="str">
            <v>5596</v>
          </cell>
        </row>
        <row r="8774">
          <cell r="A8774" t="str">
            <v>5596</v>
          </cell>
        </row>
        <row r="8775">
          <cell r="A8775" t="str">
            <v>5596</v>
          </cell>
        </row>
        <row r="8776">
          <cell r="A8776" t="str">
            <v>5596</v>
          </cell>
        </row>
        <row r="8777">
          <cell r="A8777" t="str">
            <v>5596</v>
          </cell>
        </row>
        <row r="8778">
          <cell r="A8778" t="str">
            <v>5596</v>
          </cell>
        </row>
        <row r="8779">
          <cell r="A8779" t="str">
            <v>5596</v>
          </cell>
        </row>
        <row r="8780">
          <cell r="A8780" t="str">
            <v>5596</v>
          </cell>
        </row>
        <row r="8781">
          <cell r="A8781" t="str">
            <v>5596</v>
          </cell>
        </row>
        <row r="8782">
          <cell r="A8782" t="str">
            <v>5596</v>
          </cell>
        </row>
        <row r="8783">
          <cell r="A8783" t="str">
            <v>5596</v>
          </cell>
        </row>
        <row r="8784">
          <cell r="A8784" t="str">
            <v>5596</v>
          </cell>
        </row>
        <row r="8785">
          <cell r="A8785" t="str">
            <v>5601</v>
          </cell>
        </row>
        <row r="8786">
          <cell r="A8786" t="str">
            <v>5601</v>
          </cell>
        </row>
        <row r="8787">
          <cell r="A8787" t="str">
            <v>5601</v>
          </cell>
        </row>
        <row r="8788">
          <cell r="A8788" t="str">
            <v>5601</v>
          </cell>
        </row>
        <row r="8789">
          <cell r="A8789" t="str">
            <v>5611</v>
          </cell>
        </row>
        <row r="8790">
          <cell r="A8790" t="str">
            <v>5611</v>
          </cell>
        </row>
        <row r="8791">
          <cell r="A8791" t="str">
            <v>5631</v>
          </cell>
        </row>
        <row r="8792">
          <cell r="A8792" t="str">
            <v>5631</v>
          </cell>
        </row>
        <row r="8793">
          <cell r="A8793" t="str">
            <v>5631</v>
          </cell>
        </row>
        <row r="8794">
          <cell r="A8794" t="str">
            <v>5631</v>
          </cell>
        </row>
        <row r="8795">
          <cell r="A8795" t="str">
            <v>5661</v>
          </cell>
        </row>
        <row r="8796">
          <cell r="A8796" t="str">
            <v>5661</v>
          </cell>
        </row>
        <row r="8797">
          <cell r="A8797" t="str">
            <v>5661</v>
          </cell>
        </row>
        <row r="8798">
          <cell r="A8798" t="str">
            <v>5661</v>
          </cell>
        </row>
        <row r="8799">
          <cell r="A8799" t="str">
            <v>5661</v>
          </cell>
        </row>
        <row r="8800">
          <cell r="A8800" t="str">
            <v>5661</v>
          </cell>
        </row>
        <row r="8801">
          <cell r="A8801" t="str">
            <v>5661</v>
          </cell>
        </row>
        <row r="8802">
          <cell r="A8802" t="str">
            <v>5661</v>
          </cell>
        </row>
        <row r="8803">
          <cell r="A8803" t="str">
            <v>5661</v>
          </cell>
        </row>
        <row r="8804">
          <cell r="A8804" t="str">
            <v>5661</v>
          </cell>
        </row>
        <row r="8805">
          <cell r="A8805" t="str">
            <v>5661</v>
          </cell>
        </row>
        <row r="8806">
          <cell r="A8806" t="str">
            <v>5661</v>
          </cell>
        </row>
        <row r="8807">
          <cell r="A8807" t="str">
            <v>5661</v>
          </cell>
        </row>
        <row r="8808">
          <cell r="A8808" t="str">
            <v>5661</v>
          </cell>
        </row>
        <row r="8809">
          <cell r="A8809" t="str">
            <v>5671</v>
          </cell>
        </row>
        <row r="8810">
          <cell r="A8810" t="str">
            <v>5701</v>
          </cell>
        </row>
        <row r="8811">
          <cell r="A8811" t="str">
            <v>5706</v>
          </cell>
        </row>
        <row r="8812">
          <cell r="A8812" t="str">
            <v>5711</v>
          </cell>
        </row>
        <row r="8813">
          <cell r="A8813" t="str">
            <v>5726</v>
          </cell>
        </row>
        <row r="8814">
          <cell r="A8814" t="str">
            <v>5736</v>
          </cell>
        </row>
        <row r="8815">
          <cell r="A8815" t="str">
            <v>5741</v>
          </cell>
        </row>
        <row r="8816">
          <cell r="A8816" t="str">
            <v>5746</v>
          </cell>
        </row>
        <row r="8817">
          <cell r="A8817" t="str">
            <v>5751</v>
          </cell>
        </row>
        <row r="8818">
          <cell r="A8818" t="str">
            <v>5756</v>
          </cell>
        </row>
        <row r="8819">
          <cell r="A8819" t="str">
            <v>5756</v>
          </cell>
        </row>
        <row r="8820">
          <cell r="A8820" t="str">
            <v>5791</v>
          </cell>
        </row>
        <row r="8821">
          <cell r="A8821" t="str">
            <v>5801</v>
          </cell>
        </row>
        <row r="8822">
          <cell r="A8822" t="str">
            <v>5801</v>
          </cell>
        </row>
        <row r="8823">
          <cell r="A8823" t="str">
            <v>5801</v>
          </cell>
        </row>
        <row r="8824">
          <cell r="A8824" t="str">
            <v>5801</v>
          </cell>
        </row>
        <row r="8825">
          <cell r="A8825" t="str">
            <v>5851</v>
          </cell>
        </row>
        <row r="8826">
          <cell r="A8826" t="str">
            <v>5861</v>
          </cell>
        </row>
        <row r="8827">
          <cell r="A8827" t="str">
            <v>5861</v>
          </cell>
        </row>
        <row r="8828">
          <cell r="A8828" t="str">
            <v>5861</v>
          </cell>
        </row>
        <row r="8829">
          <cell r="A8829" t="str">
            <v>5861</v>
          </cell>
        </row>
        <row r="8830">
          <cell r="A8830" t="str">
            <v>5861</v>
          </cell>
        </row>
        <row r="8831">
          <cell r="A8831" t="str">
            <v>5861</v>
          </cell>
        </row>
        <row r="8832">
          <cell r="A8832" t="str">
            <v>5881</v>
          </cell>
        </row>
        <row r="8833">
          <cell r="A8833" t="str">
            <v>5916</v>
          </cell>
        </row>
        <row r="8834">
          <cell r="A8834" t="str">
            <v>5921</v>
          </cell>
        </row>
        <row r="8835">
          <cell r="A8835" t="str">
            <v>5924</v>
          </cell>
        </row>
        <row r="8836">
          <cell r="A8836" t="str">
            <v>5928</v>
          </cell>
        </row>
        <row r="8837">
          <cell r="A8837" t="str">
            <v>5971</v>
          </cell>
        </row>
        <row r="8838">
          <cell r="A8838" t="str">
            <v>5971</v>
          </cell>
        </row>
        <row r="8839">
          <cell r="A8839" t="str">
            <v>6001</v>
          </cell>
        </row>
        <row r="8840">
          <cell r="A8840" t="str">
            <v>6001</v>
          </cell>
        </row>
        <row r="8841">
          <cell r="A8841" t="str">
            <v>6001</v>
          </cell>
        </row>
        <row r="8842">
          <cell r="A8842" t="str">
            <v>6001</v>
          </cell>
        </row>
        <row r="8843">
          <cell r="A8843" t="str">
            <v>6102</v>
          </cell>
        </row>
        <row r="8844">
          <cell r="A8844" t="str">
            <v>1001</v>
          </cell>
        </row>
        <row r="8845">
          <cell r="A8845" t="str">
            <v>1005</v>
          </cell>
        </row>
        <row r="8846">
          <cell r="A8846" t="str">
            <v>1007</v>
          </cell>
        </row>
        <row r="8847">
          <cell r="A8847" t="str">
            <v>1008</v>
          </cell>
        </row>
        <row r="8848">
          <cell r="A8848" t="str">
            <v>1009</v>
          </cell>
        </row>
        <row r="8849">
          <cell r="A8849" t="str">
            <v>1021</v>
          </cell>
        </row>
        <row r="8850">
          <cell r="A8850" t="str">
            <v>1032</v>
          </cell>
        </row>
        <row r="8851">
          <cell r="A8851" t="str">
            <v>1051</v>
          </cell>
        </row>
        <row r="8852">
          <cell r="A8852" t="str">
            <v>1041</v>
          </cell>
        </row>
        <row r="8853">
          <cell r="A8853" t="str">
            <v>1048</v>
          </cell>
        </row>
        <row r="8854">
          <cell r="A8854" t="str">
            <v>1043</v>
          </cell>
        </row>
        <row r="8855">
          <cell r="A8855" t="str">
            <v>1047</v>
          </cell>
        </row>
        <row r="8856">
          <cell r="A8856" t="str">
            <v>1049</v>
          </cell>
        </row>
        <row r="8857">
          <cell r="A8857" t="str">
            <v>1101</v>
          </cell>
        </row>
        <row r="8858">
          <cell r="A8858" t="str">
            <v>1101</v>
          </cell>
        </row>
        <row r="8859">
          <cell r="A8859" t="str">
            <v>1101</v>
          </cell>
        </row>
        <row r="8860">
          <cell r="A8860" t="str">
            <v>1121</v>
          </cell>
        </row>
        <row r="8861">
          <cell r="A8861" t="str">
            <v>1126</v>
          </cell>
        </row>
        <row r="8862">
          <cell r="A8862" t="str">
            <v>1141</v>
          </cell>
        </row>
        <row r="8863">
          <cell r="A8863" t="str">
            <v>1151</v>
          </cell>
        </row>
        <row r="8864">
          <cell r="A8864" t="str">
            <v>1152</v>
          </cell>
        </row>
        <row r="8865">
          <cell r="A8865" t="str">
            <v>1161</v>
          </cell>
        </row>
        <row r="8866">
          <cell r="A8866" t="str">
            <v>1161</v>
          </cell>
        </row>
        <row r="8867">
          <cell r="A8867" t="str">
            <v>1161</v>
          </cell>
        </row>
        <row r="8868">
          <cell r="A8868" t="str">
            <v>1161</v>
          </cell>
        </row>
        <row r="8869">
          <cell r="A8869" t="str">
            <v>1301</v>
          </cell>
        </row>
        <row r="8870">
          <cell r="A8870" t="str">
            <v>1302</v>
          </cell>
        </row>
        <row r="8871">
          <cell r="A8871" t="str">
            <v>1305</v>
          </cell>
        </row>
        <row r="8872">
          <cell r="A8872" t="str">
            <v>1306</v>
          </cell>
        </row>
        <row r="8873">
          <cell r="A8873" t="str">
            <v>1310</v>
          </cell>
        </row>
        <row r="8874">
          <cell r="A8874" t="str">
            <v>1301</v>
          </cell>
        </row>
        <row r="8875">
          <cell r="A8875" t="str">
            <v>1301</v>
          </cell>
        </row>
        <row r="8876">
          <cell r="A8876" t="str">
            <v>1302</v>
          </cell>
        </row>
        <row r="8877">
          <cell r="A8877" t="str">
            <v>1305</v>
          </cell>
        </row>
        <row r="8878">
          <cell r="A8878" t="str">
            <v>1306</v>
          </cell>
        </row>
        <row r="8879">
          <cell r="A8879" t="str">
            <v>1301</v>
          </cell>
        </row>
        <row r="8880">
          <cell r="A8880" t="str">
            <v>1302</v>
          </cell>
        </row>
        <row r="8881">
          <cell r="A8881" t="str">
            <v>1301</v>
          </cell>
        </row>
        <row r="8882">
          <cell r="A8882" t="str">
            <v>1302</v>
          </cell>
        </row>
        <row r="8883">
          <cell r="A8883" t="str">
            <v>1305</v>
          </cell>
        </row>
        <row r="8884">
          <cell r="A8884" t="str">
            <v>1306</v>
          </cell>
        </row>
        <row r="8885">
          <cell r="A8885" t="str">
            <v>1301</v>
          </cell>
        </row>
        <row r="8886">
          <cell r="A8886" t="str">
            <v>1521</v>
          </cell>
        </row>
        <row r="8887">
          <cell r="A8887" t="str">
            <v>1526</v>
          </cell>
        </row>
        <row r="8888">
          <cell r="A8888" t="str">
            <v>1601</v>
          </cell>
        </row>
        <row r="8889">
          <cell r="A8889" t="str">
            <v>1601</v>
          </cell>
        </row>
        <row r="8890">
          <cell r="A8890" t="str">
            <v>1601</v>
          </cell>
        </row>
        <row r="8891">
          <cell r="A8891" t="str">
            <v>1601</v>
          </cell>
        </row>
        <row r="8892">
          <cell r="A8892" t="str">
            <v>1601</v>
          </cell>
        </row>
        <row r="8893">
          <cell r="A8893" t="str">
            <v>1602</v>
          </cell>
        </row>
        <row r="8894">
          <cell r="A8894" t="str">
            <v>1602</v>
          </cell>
        </row>
        <row r="8895">
          <cell r="A8895" t="str">
            <v>1602</v>
          </cell>
        </row>
        <row r="8896">
          <cell r="A8896" t="str">
            <v>1602</v>
          </cell>
        </row>
        <row r="8897">
          <cell r="A8897" t="str">
            <v>1603</v>
          </cell>
        </row>
        <row r="8898">
          <cell r="A8898" t="str">
            <v>1603</v>
          </cell>
        </row>
        <row r="8899">
          <cell r="A8899" t="str">
            <v>1604</v>
          </cell>
        </row>
        <row r="8900">
          <cell r="A8900" t="str">
            <v>1621</v>
          </cell>
        </row>
        <row r="8901">
          <cell r="A8901" t="str">
            <v>1621</v>
          </cell>
        </row>
        <row r="8902">
          <cell r="A8902" t="str">
            <v>1621</v>
          </cell>
        </row>
        <row r="8903">
          <cell r="A8903" t="str">
            <v>1622</v>
          </cell>
        </row>
        <row r="8904">
          <cell r="A8904" t="str">
            <v>1642</v>
          </cell>
        </row>
        <row r="8905">
          <cell r="A8905" t="str">
            <v>1622</v>
          </cell>
        </row>
        <row r="8906">
          <cell r="A8906" t="str">
            <v>1642</v>
          </cell>
        </row>
        <row r="8907">
          <cell r="A8907" t="str">
            <v>1622</v>
          </cell>
        </row>
        <row r="8908">
          <cell r="A8908" t="str">
            <v>1642</v>
          </cell>
        </row>
        <row r="8909">
          <cell r="A8909" t="str">
            <v>1622</v>
          </cell>
        </row>
        <row r="8910">
          <cell r="A8910" t="str">
            <v>1632</v>
          </cell>
        </row>
        <row r="8911">
          <cell r="A8911" t="str">
            <v>1629</v>
          </cell>
        </row>
        <row r="8912">
          <cell r="A8912" t="str">
            <v>1661</v>
          </cell>
        </row>
        <row r="8913">
          <cell r="A8913" t="str">
            <v>1662</v>
          </cell>
        </row>
        <row r="8914">
          <cell r="A8914" t="str">
            <v>1701</v>
          </cell>
        </row>
        <row r="8915">
          <cell r="A8915" t="str">
            <v>1701</v>
          </cell>
        </row>
        <row r="8916">
          <cell r="A8916" t="str">
            <v>1701</v>
          </cell>
        </row>
        <row r="8917">
          <cell r="A8917" t="str">
            <v>1701</v>
          </cell>
        </row>
        <row r="8918">
          <cell r="A8918" t="str">
            <v>1704</v>
          </cell>
        </row>
        <row r="8919">
          <cell r="A8919" t="str">
            <v>1701</v>
          </cell>
        </row>
        <row r="8920">
          <cell r="A8920" t="str">
            <v>1701</v>
          </cell>
        </row>
        <row r="8921">
          <cell r="A8921" t="str">
            <v>1721</v>
          </cell>
        </row>
        <row r="8922">
          <cell r="A8922" t="str">
            <v>1722</v>
          </cell>
        </row>
        <row r="8923">
          <cell r="A8923" t="str">
            <v>1741</v>
          </cell>
        </row>
        <row r="8924">
          <cell r="A8924" t="str">
            <v>1721</v>
          </cell>
        </row>
        <row r="8925">
          <cell r="A8925" t="str">
            <v>1741</v>
          </cell>
        </row>
        <row r="8926">
          <cell r="A8926" t="str">
            <v>1721</v>
          </cell>
        </row>
        <row r="8927">
          <cell r="A8927" t="str">
            <v>1741</v>
          </cell>
        </row>
        <row r="8928">
          <cell r="A8928" t="str">
            <v>1721</v>
          </cell>
        </row>
        <row r="8929">
          <cell r="A8929" t="str">
            <v>1729</v>
          </cell>
        </row>
        <row r="8930">
          <cell r="A8930" t="str">
            <v>1761</v>
          </cell>
        </row>
        <row r="8931">
          <cell r="A8931" t="str">
            <v>1761</v>
          </cell>
        </row>
        <row r="8932">
          <cell r="A8932" t="str">
            <v>1861</v>
          </cell>
        </row>
        <row r="8933">
          <cell r="A8933" t="str">
            <v>1861</v>
          </cell>
        </row>
        <row r="8934">
          <cell r="A8934" t="str">
            <v>1861</v>
          </cell>
        </row>
        <row r="8935">
          <cell r="A8935" t="str">
            <v>2011</v>
          </cell>
        </row>
        <row r="8936">
          <cell r="A8936" t="str">
            <v>2111</v>
          </cell>
        </row>
        <row r="8937">
          <cell r="A8937" t="str">
            <v>2121</v>
          </cell>
        </row>
        <row r="8938">
          <cell r="A8938" t="str">
            <v>2111</v>
          </cell>
        </row>
        <row r="8939">
          <cell r="A8939" t="str">
            <v>2121</v>
          </cell>
        </row>
        <row r="8940">
          <cell r="A8940" t="str">
            <v>2111</v>
          </cell>
        </row>
        <row r="8941">
          <cell r="A8941" t="str">
            <v>2121</v>
          </cell>
        </row>
        <row r="8942">
          <cell r="A8942" t="str">
            <v>2111</v>
          </cell>
        </row>
        <row r="8943">
          <cell r="A8943" t="str">
            <v>2121</v>
          </cell>
        </row>
        <row r="8944">
          <cell r="A8944" t="str">
            <v>2121</v>
          </cell>
        </row>
        <row r="8945">
          <cell r="A8945" t="str">
            <v>2121</v>
          </cell>
        </row>
        <row r="8946">
          <cell r="A8946" t="str">
            <v>2161</v>
          </cell>
        </row>
        <row r="8947">
          <cell r="A8947" t="str">
            <v>2161</v>
          </cell>
        </row>
        <row r="8948">
          <cell r="A8948" t="str">
            <v>2141</v>
          </cell>
        </row>
        <row r="8949">
          <cell r="A8949" t="str">
            <v>2151</v>
          </cell>
        </row>
        <row r="8950">
          <cell r="A8950" t="str">
            <v>2141</v>
          </cell>
        </row>
        <row r="8951">
          <cell r="A8951" t="str">
            <v>2141</v>
          </cell>
        </row>
        <row r="8952">
          <cell r="A8952" t="str">
            <v>2141</v>
          </cell>
        </row>
        <row r="8953">
          <cell r="A8953" t="str">
            <v>2141</v>
          </cell>
        </row>
        <row r="8954">
          <cell r="A8954" t="str">
            <v>2131</v>
          </cell>
        </row>
        <row r="8955">
          <cell r="A8955" t="str">
            <v>2211</v>
          </cell>
        </row>
        <row r="8956">
          <cell r="A8956" t="str">
            <v>2215</v>
          </cell>
        </row>
        <row r="8957">
          <cell r="A8957" t="str">
            <v>2221</v>
          </cell>
        </row>
        <row r="8958">
          <cell r="A8958" t="str">
            <v>2225</v>
          </cell>
        </row>
        <row r="8959">
          <cell r="A8959" t="str">
            <v>2211</v>
          </cell>
        </row>
        <row r="8960">
          <cell r="A8960" t="str">
            <v>2211</v>
          </cell>
        </row>
        <row r="8961">
          <cell r="A8961" t="str">
            <v>2221</v>
          </cell>
        </row>
        <row r="8962">
          <cell r="A8962" t="str">
            <v>2225</v>
          </cell>
        </row>
        <row r="8963">
          <cell r="A8963" t="str">
            <v>2211</v>
          </cell>
        </row>
        <row r="8964">
          <cell r="A8964" t="str">
            <v>2221</v>
          </cell>
        </row>
        <row r="8965">
          <cell r="A8965" t="str">
            <v>2225</v>
          </cell>
        </row>
        <row r="8966">
          <cell r="A8966" t="str">
            <v>2211</v>
          </cell>
        </row>
        <row r="8967">
          <cell r="A8967" t="str">
            <v>2221</v>
          </cell>
        </row>
        <row r="8968">
          <cell r="A8968" t="str">
            <v>2225</v>
          </cell>
        </row>
        <row r="8969">
          <cell r="A8969" t="str">
            <v>2281</v>
          </cell>
        </row>
        <row r="8970">
          <cell r="A8970" t="str">
            <v>2281</v>
          </cell>
        </row>
        <row r="8971">
          <cell r="A8971" t="str">
            <v>2281</v>
          </cell>
        </row>
        <row r="8972">
          <cell r="A8972" t="str">
            <v>2295</v>
          </cell>
        </row>
        <row r="8973">
          <cell r="A8973" t="str">
            <v>2361</v>
          </cell>
        </row>
        <row r="8974">
          <cell r="A8974" t="str">
            <v>2362</v>
          </cell>
        </row>
        <row r="8975">
          <cell r="A8975" t="str">
            <v>2363</v>
          </cell>
        </row>
        <row r="8976">
          <cell r="A8976" t="str">
            <v>2311</v>
          </cell>
        </row>
        <row r="8977">
          <cell r="A8977" t="str">
            <v>2321</v>
          </cell>
        </row>
        <row r="8978">
          <cell r="A8978" t="str">
            <v>2321</v>
          </cell>
        </row>
        <row r="8979">
          <cell r="A8979" t="str">
            <v>2321</v>
          </cell>
        </row>
        <row r="8980">
          <cell r="A8980" t="str">
            <v>2611</v>
          </cell>
        </row>
        <row r="8981">
          <cell r="A8981" t="str">
            <v>2611</v>
          </cell>
        </row>
        <row r="8982">
          <cell r="A8982" t="str">
            <v>2611</v>
          </cell>
        </row>
        <row r="8983">
          <cell r="A8983" t="str">
            <v>2611</v>
          </cell>
        </row>
        <row r="8984">
          <cell r="A8984" t="str">
            <v>2641</v>
          </cell>
        </row>
        <row r="8985">
          <cell r="A8985" t="str">
            <v>2641</v>
          </cell>
        </row>
        <row r="8986">
          <cell r="A8986" t="str">
            <v>2641</v>
          </cell>
        </row>
        <row r="8987">
          <cell r="A8987" t="str">
            <v>2621</v>
          </cell>
        </row>
        <row r="8988">
          <cell r="A8988" t="str">
            <v>2631</v>
          </cell>
        </row>
        <row r="8989">
          <cell r="A8989" t="str">
            <v>2651</v>
          </cell>
        </row>
        <row r="8990">
          <cell r="A8990" t="str">
            <v>2901</v>
          </cell>
        </row>
        <row r="8991">
          <cell r="A8991" t="str">
            <v>2901</v>
          </cell>
        </row>
        <row r="8992">
          <cell r="A8992" t="str">
            <v>2901</v>
          </cell>
        </row>
        <row r="8993">
          <cell r="A8993" t="str">
            <v>2901</v>
          </cell>
        </row>
        <row r="8994">
          <cell r="A8994" t="str">
            <v>2981</v>
          </cell>
        </row>
        <row r="8995">
          <cell r="A8995" t="str">
            <v>2981</v>
          </cell>
        </row>
        <row r="8996">
          <cell r="A8996" t="str">
            <v>2981</v>
          </cell>
        </row>
        <row r="8997">
          <cell r="A8997" t="str">
            <v>3001</v>
          </cell>
        </row>
        <row r="8998">
          <cell r="A8998" t="str">
            <v>3001</v>
          </cell>
        </row>
        <row r="8999">
          <cell r="A8999" t="str">
            <v>3201</v>
          </cell>
        </row>
        <row r="9000">
          <cell r="A9000" t="str">
            <v>3201</v>
          </cell>
        </row>
        <row r="9001">
          <cell r="A9001" t="str">
            <v>3301</v>
          </cell>
        </row>
        <row r="9002">
          <cell r="A9002" t="str">
            <v>3301</v>
          </cell>
        </row>
        <row r="9003">
          <cell r="A9003" t="str">
            <v>3301</v>
          </cell>
        </row>
        <row r="9004">
          <cell r="A9004" t="str">
            <v>4001</v>
          </cell>
        </row>
        <row r="9005">
          <cell r="A9005" t="str">
            <v>4001</v>
          </cell>
        </row>
        <row r="9006">
          <cell r="A9006" t="str">
            <v>4001</v>
          </cell>
        </row>
        <row r="9007">
          <cell r="A9007" t="str">
            <v>4101</v>
          </cell>
        </row>
        <row r="9008">
          <cell r="A9008" t="str">
            <v>4201</v>
          </cell>
        </row>
        <row r="9009">
          <cell r="A9009" t="str">
            <v>4201</v>
          </cell>
        </row>
        <row r="9010">
          <cell r="A9010" t="str">
            <v>4201</v>
          </cell>
        </row>
        <row r="9011">
          <cell r="A9011" t="str">
            <v>4201</v>
          </cell>
        </row>
        <row r="9012">
          <cell r="A9012" t="str">
            <v>4401</v>
          </cell>
        </row>
        <row r="9013">
          <cell r="A9013" t="str">
            <v>4501</v>
          </cell>
        </row>
        <row r="9014">
          <cell r="A9014" t="str">
            <v>4601</v>
          </cell>
        </row>
        <row r="9015">
          <cell r="A9015" t="str">
            <v>4901</v>
          </cell>
        </row>
        <row r="9016">
          <cell r="A9016" t="str">
            <v>4901</v>
          </cell>
        </row>
        <row r="9017">
          <cell r="A9017" t="str">
            <v>4901</v>
          </cell>
        </row>
        <row r="9018">
          <cell r="A9018" t="str">
            <v>4911</v>
          </cell>
        </row>
        <row r="9019">
          <cell r="A9019" t="str">
            <v>4931</v>
          </cell>
        </row>
        <row r="9020">
          <cell r="A9020" t="str">
            <v>4941</v>
          </cell>
        </row>
        <row r="9021">
          <cell r="A9021" t="str">
            <v>4941</v>
          </cell>
        </row>
        <row r="9022">
          <cell r="A9022" t="str">
            <v>4941</v>
          </cell>
        </row>
        <row r="9023">
          <cell r="A9023" t="str">
            <v>4941</v>
          </cell>
        </row>
        <row r="9024">
          <cell r="A9024" t="str">
            <v>4951</v>
          </cell>
        </row>
        <row r="9025">
          <cell r="A9025" t="str">
            <v>4951</v>
          </cell>
        </row>
        <row r="9026">
          <cell r="A9026" t="str">
            <v>4951</v>
          </cell>
        </row>
        <row r="9027">
          <cell r="A9027" t="str">
            <v>4951</v>
          </cell>
        </row>
        <row r="9028">
          <cell r="A9028" t="str">
            <v>4971</v>
          </cell>
        </row>
        <row r="9029">
          <cell r="A9029" t="str">
            <v>4971</v>
          </cell>
        </row>
        <row r="9030">
          <cell r="A9030" t="str">
            <v>4971</v>
          </cell>
        </row>
        <row r="9031">
          <cell r="A9031" t="str">
            <v>4981</v>
          </cell>
        </row>
        <row r="9032">
          <cell r="A9032" t="str">
            <v>5101</v>
          </cell>
        </row>
        <row r="9033">
          <cell r="A9033" t="str">
            <v>5101</v>
          </cell>
        </row>
        <row r="9034">
          <cell r="A9034" t="str">
            <v>5101</v>
          </cell>
        </row>
        <row r="9035">
          <cell r="A9035" t="str">
            <v>5101</v>
          </cell>
        </row>
        <row r="9036">
          <cell r="A9036" t="str">
            <v>5101</v>
          </cell>
        </row>
        <row r="9037">
          <cell r="A9037" t="str">
            <v>5101</v>
          </cell>
        </row>
        <row r="9038">
          <cell r="A9038" t="str">
            <v>5101</v>
          </cell>
        </row>
        <row r="9039">
          <cell r="A9039" t="str">
            <v>5101</v>
          </cell>
        </row>
        <row r="9040">
          <cell r="A9040" t="str">
            <v>5101</v>
          </cell>
        </row>
        <row r="9041">
          <cell r="A9041" t="str">
            <v>5101</v>
          </cell>
        </row>
        <row r="9042">
          <cell r="A9042" t="str">
            <v>5101</v>
          </cell>
        </row>
        <row r="9043">
          <cell r="A9043" t="str">
            <v>5101</v>
          </cell>
        </row>
        <row r="9044">
          <cell r="A9044" t="str">
            <v>5101</v>
          </cell>
        </row>
        <row r="9045">
          <cell r="A9045" t="str">
            <v>5101</v>
          </cell>
        </row>
        <row r="9046">
          <cell r="A9046" t="str">
            <v>5101</v>
          </cell>
        </row>
        <row r="9047">
          <cell r="A9047" t="str">
            <v>5101</v>
          </cell>
        </row>
        <row r="9048">
          <cell r="A9048" t="str">
            <v>5101</v>
          </cell>
        </row>
        <row r="9049">
          <cell r="A9049" t="str">
            <v>5101</v>
          </cell>
        </row>
        <row r="9050">
          <cell r="A9050" t="str">
            <v>5101</v>
          </cell>
        </row>
        <row r="9051">
          <cell r="A9051" t="str">
            <v>5101</v>
          </cell>
        </row>
        <row r="9052">
          <cell r="A9052" t="str">
            <v>5101</v>
          </cell>
        </row>
        <row r="9053">
          <cell r="A9053" t="str">
            <v>5101</v>
          </cell>
        </row>
        <row r="9054">
          <cell r="A9054" t="str">
            <v>5101</v>
          </cell>
        </row>
        <row r="9055">
          <cell r="A9055" t="str">
            <v>5101</v>
          </cell>
        </row>
        <row r="9056">
          <cell r="A9056" t="str">
            <v>5101</v>
          </cell>
        </row>
        <row r="9057">
          <cell r="A9057" t="str">
            <v>5101</v>
          </cell>
        </row>
        <row r="9058">
          <cell r="A9058" t="str">
            <v>5101</v>
          </cell>
        </row>
        <row r="9059">
          <cell r="A9059" t="str">
            <v>5101</v>
          </cell>
        </row>
        <row r="9060">
          <cell r="A9060" t="str">
            <v>5101</v>
          </cell>
        </row>
        <row r="9061">
          <cell r="A9061" t="str">
            <v>5111</v>
          </cell>
        </row>
        <row r="9062">
          <cell r="A9062" t="str">
            <v>5116</v>
          </cell>
        </row>
        <row r="9063">
          <cell r="A9063" t="str">
            <v>5116</v>
          </cell>
        </row>
        <row r="9064">
          <cell r="A9064" t="str">
            <v>5111</v>
          </cell>
        </row>
        <row r="9065">
          <cell r="A9065" t="str">
            <v>5116</v>
          </cell>
        </row>
        <row r="9066">
          <cell r="A9066" t="str">
            <v>5111</v>
          </cell>
        </row>
        <row r="9067">
          <cell r="A9067" t="str">
            <v>5116</v>
          </cell>
        </row>
        <row r="9068">
          <cell r="A9068" t="str">
            <v>5123</v>
          </cell>
        </row>
        <row r="9069">
          <cell r="A9069" t="str">
            <v>5121</v>
          </cell>
        </row>
        <row r="9070">
          <cell r="A9070" t="str">
            <v>5123</v>
          </cell>
        </row>
        <row r="9071">
          <cell r="A9071" t="str">
            <v>5126</v>
          </cell>
        </row>
        <row r="9072">
          <cell r="A9072" t="str">
            <v>5129</v>
          </cell>
        </row>
        <row r="9073">
          <cell r="A9073" t="str">
            <v>5139</v>
          </cell>
        </row>
        <row r="9074">
          <cell r="A9074" t="str">
            <v>5121</v>
          </cell>
        </row>
        <row r="9075">
          <cell r="A9075" t="str">
            <v>5123</v>
          </cell>
        </row>
        <row r="9076">
          <cell r="A9076" t="str">
            <v>5126</v>
          </cell>
        </row>
        <row r="9077">
          <cell r="A9077" t="str">
            <v>5129</v>
          </cell>
        </row>
        <row r="9078">
          <cell r="A9078" t="str">
            <v>5139</v>
          </cell>
        </row>
        <row r="9079">
          <cell r="A9079" t="str">
            <v>5121</v>
          </cell>
        </row>
        <row r="9080">
          <cell r="A9080" t="str">
            <v>5123</v>
          </cell>
        </row>
        <row r="9081">
          <cell r="A9081" t="str">
            <v>5126</v>
          </cell>
        </row>
        <row r="9082">
          <cell r="A9082" t="str">
            <v>5129</v>
          </cell>
        </row>
        <row r="9083">
          <cell r="A9083" t="str">
            <v>5133</v>
          </cell>
        </row>
        <row r="9084">
          <cell r="A9084" t="str">
            <v>5139</v>
          </cell>
        </row>
        <row r="9085">
          <cell r="A9085" t="str">
            <v>5121</v>
          </cell>
        </row>
        <row r="9086">
          <cell r="A9086" t="str">
            <v>5123</v>
          </cell>
        </row>
        <row r="9087">
          <cell r="A9087" t="str">
            <v>5129</v>
          </cell>
        </row>
        <row r="9088">
          <cell r="A9088" t="str">
            <v>5133</v>
          </cell>
        </row>
        <row r="9089">
          <cell r="A9089" t="str">
            <v>5121</v>
          </cell>
        </row>
        <row r="9090">
          <cell r="A9090" t="str">
            <v>5123</v>
          </cell>
        </row>
        <row r="9091">
          <cell r="A9091" t="str">
            <v>5129</v>
          </cell>
        </row>
        <row r="9092">
          <cell r="A9092" t="str">
            <v>5121</v>
          </cell>
        </row>
        <row r="9093">
          <cell r="A9093" t="str">
            <v>5123</v>
          </cell>
        </row>
        <row r="9094">
          <cell r="A9094" t="str">
            <v>5126</v>
          </cell>
        </row>
        <row r="9095">
          <cell r="A9095" t="str">
            <v>5129</v>
          </cell>
        </row>
        <row r="9096">
          <cell r="A9096" t="str">
            <v>5139</v>
          </cell>
        </row>
        <row r="9097">
          <cell r="A9097" t="str">
            <v>5139</v>
          </cell>
        </row>
        <row r="9098">
          <cell r="A9098" t="str">
            <v>5121</v>
          </cell>
        </row>
        <row r="9099">
          <cell r="A9099" t="str">
            <v>5123</v>
          </cell>
        </row>
        <row r="9100">
          <cell r="A9100" t="str">
            <v>5126</v>
          </cell>
        </row>
        <row r="9101">
          <cell r="A9101" t="str">
            <v>5129</v>
          </cell>
        </row>
        <row r="9102">
          <cell r="A9102" t="str">
            <v>5133</v>
          </cell>
        </row>
        <row r="9103">
          <cell r="A9103" t="str">
            <v>5139</v>
          </cell>
        </row>
        <row r="9104">
          <cell r="A9104" t="str">
            <v>5121</v>
          </cell>
        </row>
        <row r="9105">
          <cell r="A9105" t="str">
            <v>5123</v>
          </cell>
        </row>
        <row r="9106">
          <cell r="A9106" t="str">
            <v>5129</v>
          </cell>
        </row>
        <row r="9107">
          <cell r="A9107" t="str">
            <v>5133</v>
          </cell>
        </row>
        <row r="9108">
          <cell r="A9108" t="str">
            <v>5121</v>
          </cell>
        </row>
        <row r="9109">
          <cell r="A9109" t="str">
            <v>5123</v>
          </cell>
        </row>
        <row r="9110">
          <cell r="A9110" t="str">
            <v>5126</v>
          </cell>
        </row>
        <row r="9111">
          <cell r="A9111" t="str">
            <v>5129</v>
          </cell>
        </row>
        <row r="9112">
          <cell r="A9112" t="str">
            <v>5139</v>
          </cell>
        </row>
        <row r="9113">
          <cell r="A9113" t="str">
            <v>5121</v>
          </cell>
        </row>
        <row r="9114">
          <cell r="A9114" t="str">
            <v>5123</v>
          </cell>
        </row>
        <row r="9115">
          <cell r="A9115" t="str">
            <v>5126</v>
          </cell>
        </row>
        <row r="9116">
          <cell r="A9116" t="str">
            <v>5129</v>
          </cell>
        </row>
        <row r="9117">
          <cell r="A9117" t="str">
            <v>5121</v>
          </cell>
        </row>
        <row r="9118">
          <cell r="A9118" t="str">
            <v>5123</v>
          </cell>
        </row>
        <row r="9119">
          <cell r="A9119" t="str">
            <v>5126</v>
          </cell>
        </row>
        <row r="9120">
          <cell r="A9120" t="str">
            <v>5129</v>
          </cell>
        </row>
        <row r="9121">
          <cell r="A9121" t="str">
            <v>5133</v>
          </cell>
        </row>
        <row r="9122">
          <cell r="A9122" t="str">
            <v>5121</v>
          </cell>
        </row>
        <row r="9123">
          <cell r="A9123" t="str">
            <v>5123</v>
          </cell>
        </row>
        <row r="9124">
          <cell r="A9124" t="str">
            <v>5126</v>
          </cell>
        </row>
        <row r="9125">
          <cell r="A9125" t="str">
            <v>5129</v>
          </cell>
        </row>
        <row r="9126">
          <cell r="A9126" t="str">
            <v>5133</v>
          </cell>
        </row>
        <row r="9127">
          <cell r="A9127" t="str">
            <v>5121</v>
          </cell>
        </row>
        <row r="9128">
          <cell r="A9128" t="str">
            <v>5123</v>
          </cell>
        </row>
        <row r="9129">
          <cell r="A9129" t="str">
            <v>5126</v>
          </cell>
        </row>
        <row r="9130">
          <cell r="A9130" t="str">
            <v>5129</v>
          </cell>
        </row>
        <row r="9131">
          <cell r="A9131" t="str">
            <v>5139</v>
          </cell>
        </row>
        <row r="9132">
          <cell r="A9132" t="str">
            <v>5121</v>
          </cell>
        </row>
        <row r="9133">
          <cell r="A9133" t="str">
            <v>5123</v>
          </cell>
        </row>
        <row r="9134">
          <cell r="A9134" t="str">
            <v>5126</v>
          </cell>
        </row>
        <row r="9135">
          <cell r="A9135" t="str">
            <v>5129</v>
          </cell>
        </row>
        <row r="9136">
          <cell r="A9136" t="str">
            <v>5133</v>
          </cell>
        </row>
        <row r="9137">
          <cell r="A9137" t="str">
            <v>5139</v>
          </cell>
        </row>
        <row r="9138">
          <cell r="A9138" t="str">
            <v>5121</v>
          </cell>
        </row>
        <row r="9139">
          <cell r="A9139" t="str">
            <v>5123</v>
          </cell>
        </row>
        <row r="9140">
          <cell r="A9140" t="str">
            <v>5126</v>
          </cell>
        </row>
        <row r="9141">
          <cell r="A9141" t="str">
            <v>5129</v>
          </cell>
        </row>
        <row r="9142">
          <cell r="A9142" t="str">
            <v>5133</v>
          </cell>
        </row>
        <row r="9143">
          <cell r="A9143" t="str">
            <v>5121</v>
          </cell>
        </row>
        <row r="9144">
          <cell r="A9144" t="str">
            <v>5123</v>
          </cell>
        </row>
        <row r="9145">
          <cell r="A9145" t="str">
            <v>5129</v>
          </cell>
        </row>
        <row r="9146">
          <cell r="A9146" t="str">
            <v>5133</v>
          </cell>
        </row>
        <row r="9147">
          <cell r="A9147" t="str">
            <v>5121</v>
          </cell>
        </row>
        <row r="9148">
          <cell r="A9148" t="str">
            <v>5123</v>
          </cell>
        </row>
        <row r="9149">
          <cell r="A9149" t="str">
            <v>5129</v>
          </cell>
        </row>
        <row r="9150">
          <cell r="A9150" t="str">
            <v>5121</v>
          </cell>
        </row>
        <row r="9151">
          <cell r="A9151" t="str">
            <v>5123</v>
          </cell>
        </row>
        <row r="9152">
          <cell r="A9152" t="str">
            <v>5126</v>
          </cell>
        </row>
        <row r="9153">
          <cell r="A9153" t="str">
            <v>5129</v>
          </cell>
        </row>
        <row r="9154">
          <cell r="A9154" t="str">
            <v>5139</v>
          </cell>
        </row>
        <row r="9155">
          <cell r="A9155" t="str">
            <v>5121</v>
          </cell>
        </row>
        <row r="9156">
          <cell r="A9156" t="str">
            <v>5126</v>
          </cell>
        </row>
        <row r="9157">
          <cell r="A9157" t="str">
            <v>5129</v>
          </cell>
        </row>
        <row r="9158">
          <cell r="A9158" t="str">
            <v>5133</v>
          </cell>
        </row>
        <row r="9159">
          <cell r="A9159" t="str">
            <v>5123</v>
          </cell>
        </row>
        <row r="9160">
          <cell r="A9160" t="str">
            <v>5129</v>
          </cell>
        </row>
        <row r="9161">
          <cell r="A9161" t="str">
            <v>5133</v>
          </cell>
        </row>
        <row r="9162">
          <cell r="A9162" t="str">
            <v>5121</v>
          </cell>
        </row>
        <row r="9163">
          <cell r="A9163" t="str">
            <v>5123</v>
          </cell>
        </row>
        <row r="9164">
          <cell r="A9164" t="str">
            <v>5126</v>
          </cell>
        </row>
        <row r="9165">
          <cell r="A9165" t="str">
            <v>5129</v>
          </cell>
        </row>
        <row r="9166">
          <cell r="A9166" t="str">
            <v>5121</v>
          </cell>
        </row>
        <row r="9167">
          <cell r="A9167" t="str">
            <v>5123</v>
          </cell>
        </row>
        <row r="9168">
          <cell r="A9168" t="str">
            <v>5126</v>
          </cell>
        </row>
        <row r="9169">
          <cell r="A9169" t="str">
            <v>5129</v>
          </cell>
        </row>
        <row r="9170">
          <cell r="A9170" t="str">
            <v>5121</v>
          </cell>
        </row>
        <row r="9171">
          <cell r="A9171" t="str">
            <v>5123</v>
          </cell>
        </row>
        <row r="9172">
          <cell r="A9172" t="str">
            <v>5126</v>
          </cell>
        </row>
        <row r="9173">
          <cell r="A9173" t="str">
            <v>5129</v>
          </cell>
        </row>
        <row r="9174">
          <cell r="A9174" t="str">
            <v>5121</v>
          </cell>
        </row>
        <row r="9175">
          <cell r="A9175" t="str">
            <v>5123</v>
          </cell>
        </row>
        <row r="9176">
          <cell r="A9176" t="str">
            <v>5126</v>
          </cell>
        </row>
        <row r="9177">
          <cell r="A9177" t="str">
            <v>5129</v>
          </cell>
        </row>
        <row r="9178">
          <cell r="A9178" t="str">
            <v>5121</v>
          </cell>
        </row>
        <row r="9179">
          <cell r="A9179" t="str">
            <v>5123</v>
          </cell>
        </row>
        <row r="9180">
          <cell r="A9180" t="str">
            <v>5126</v>
          </cell>
        </row>
        <row r="9181">
          <cell r="A9181" t="str">
            <v>5129</v>
          </cell>
        </row>
        <row r="9182">
          <cell r="A9182" t="str">
            <v>5139</v>
          </cell>
        </row>
        <row r="9183">
          <cell r="A9183" t="str">
            <v>5133</v>
          </cell>
        </row>
        <row r="9184">
          <cell r="A9184" t="str">
            <v>5121</v>
          </cell>
        </row>
        <row r="9185">
          <cell r="A9185" t="str">
            <v>5123</v>
          </cell>
        </row>
        <row r="9186">
          <cell r="A9186" t="str">
            <v>5126</v>
          </cell>
        </row>
        <row r="9187">
          <cell r="A9187" t="str">
            <v>5129</v>
          </cell>
        </row>
        <row r="9188">
          <cell r="A9188" t="str">
            <v>5121</v>
          </cell>
        </row>
        <row r="9189">
          <cell r="A9189" t="str">
            <v>5123</v>
          </cell>
        </row>
        <row r="9190">
          <cell r="A9190" t="str">
            <v>5129</v>
          </cell>
        </row>
        <row r="9191">
          <cell r="A9191" t="str">
            <v>5133</v>
          </cell>
        </row>
        <row r="9192">
          <cell r="A9192" t="str">
            <v>5121</v>
          </cell>
        </row>
        <row r="9193">
          <cell r="A9193" t="str">
            <v>5123</v>
          </cell>
        </row>
        <row r="9194">
          <cell r="A9194" t="str">
            <v>5126</v>
          </cell>
        </row>
        <row r="9195">
          <cell r="A9195" t="str">
            <v>5129</v>
          </cell>
        </row>
        <row r="9196">
          <cell r="A9196" t="str">
            <v>5139</v>
          </cell>
        </row>
        <row r="9197">
          <cell r="A9197" t="str">
            <v>5121</v>
          </cell>
        </row>
        <row r="9198">
          <cell r="A9198" t="str">
            <v>5123</v>
          </cell>
        </row>
        <row r="9199">
          <cell r="A9199" t="str">
            <v>5126</v>
          </cell>
        </row>
        <row r="9200">
          <cell r="A9200" t="str">
            <v>5129</v>
          </cell>
        </row>
        <row r="9201">
          <cell r="A9201" t="str">
            <v>5141</v>
          </cell>
        </row>
        <row r="9202">
          <cell r="A9202" t="str">
            <v>5151</v>
          </cell>
        </row>
        <row r="9203">
          <cell r="A9203" t="str">
            <v>5151</v>
          </cell>
        </row>
        <row r="9204">
          <cell r="A9204" t="str">
            <v>5151</v>
          </cell>
        </row>
        <row r="9205">
          <cell r="A9205" t="str">
            <v>5151</v>
          </cell>
        </row>
        <row r="9206">
          <cell r="A9206" t="str">
            <v>5151</v>
          </cell>
        </row>
        <row r="9207">
          <cell r="A9207" t="str">
            <v>5151</v>
          </cell>
        </row>
        <row r="9208">
          <cell r="A9208" t="str">
            <v>5151</v>
          </cell>
        </row>
        <row r="9209">
          <cell r="A9209" t="str">
            <v>5156</v>
          </cell>
        </row>
        <row r="9210">
          <cell r="A9210" t="str">
            <v>5156</v>
          </cell>
        </row>
        <row r="9211">
          <cell r="A9211" t="str">
            <v>5156</v>
          </cell>
        </row>
        <row r="9212">
          <cell r="A9212" t="str">
            <v>5161</v>
          </cell>
        </row>
        <row r="9213">
          <cell r="A9213" t="str">
            <v>5161</v>
          </cell>
        </row>
        <row r="9214">
          <cell r="A9214" t="str">
            <v>5161</v>
          </cell>
        </row>
        <row r="9215">
          <cell r="A9215" t="str">
            <v>5161</v>
          </cell>
        </row>
        <row r="9216">
          <cell r="A9216" t="str">
            <v>5161</v>
          </cell>
        </row>
        <row r="9217">
          <cell r="A9217" t="str">
            <v>5161</v>
          </cell>
        </row>
        <row r="9218">
          <cell r="A9218" t="str">
            <v>5161</v>
          </cell>
        </row>
        <row r="9219">
          <cell r="A9219" t="str">
            <v>5166</v>
          </cell>
        </row>
        <row r="9220">
          <cell r="A9220" t="str">
            <v>5166</v>
          </cell>
        </row>
        <row r="9221">
          <cell r="A9221" t="str">
            <v>5166</v>
          </cell>
        </row>
        <row r="9222">
          <cell r="A9222" t="str">
            <v>5166</v>
          </cell>
        </row>
        <row r="9223">
          <cell r="A9223" t="str">
            <v>5166</v>
          </cell>
        </row>
        <row r="9224">
          <cell r="A9224" t="str">
            <v>5166</v>
          </cell>
        </row>
        <row r="9225">
          <cell r="A9225" t="str">
            <v>5166</v>
          </cell>
        </row>
        <row r="9226">
          <cell r="A9226" t="str">
            <v>5166</v>
          </cell>
        </row>
        <row r="9227">
          <cell r="A9227" t="str">
            <v>5166</v>
          </cell>
        </row>
        <row r="9228">
          <cell r="A9228" t="str">
            <v>5166</v>
          </cell>
        </row>
        <row r="9229">
          <cell r="A9229" t="str">
            <v>5166</v>
          </cell>
        </row>
        <row r="9230">
          <cell r="A9230" t="str">
            <v>5166</v>
          </cell>
        </row>
        <row r="9231">
          <cell r="A9231" t="str">
            <v>5166</v>
          </cell>
        </row>
        <row r="9232">
          <cell r="A9232" t="str">
            <v>5166</v>
          </cell>
        </row>
        <row r="9233">
          <cell r="A9233" t="str">
            <v>5166</v>
          </cell>
        </row>
        <row r="9234">
          <cell r="A9234" t="str">
            <v>5166</v>
          </cell>
        </row>
        <row r="9235">
          <cell r="A9235" t="str">
            <v>5166</v>
          </cell>
        </row>
        <row r="9236">
          <cell r="A9236" t="str">
            <v>5166</v>
          </cell>
        </row>
        <row r="9237">
          <cell r="A9237" t="str">
            <v>5166</v>
          </cell>
        </row>
        <row r="9238">
          <cell r="A9238" t="str">
            <v>5166</v>
          </cell>
        </row>
        <row r="9239">
          <cell r="A9239" t="str">
            <v>5166</v>
          </cell>
        </row>
        <row r="9240">
          <cell r="A9240" t="str">
            <v>5166</v>
          </cell>
        </row>
        <row r="9241">
          <cell r="A9241" t="str">
            <v>5166</v>
          </cell>
        </row>
        <row r="9242">
          <cell r="A9242" t="str">
            <v>5166</v>
          </cell>
        </row>
        <row r="9243">
          <cell r="A9243" t="str">
            <v>5166</v>
          </cell>
        </row>
        <row r="9244">
          <cell r="A9244" t="str">
            <v>5166</v>
          </cell>
        </row>
        <row r="9245">
          <cell r="A9245" t="str">
            <v>5166</v>
          </cell>
        </row>
        <row r="9246">
          <cell r="A9246" t="str">
            <v>5166</v>
          </cell>
        </row>
        <row r="9247">
          <cell r="A9247" t="str">
            <v>5132</v>
          </cell>
        </row>
        <row r="9248">
          <cell r="A9248" t="str">
            <v>5176</v>
          </cell>
        </row>
        <row r="9249">
          <cell r="A9249" t="str">
            <v>5132</v>
          </cell>
        </row>
        <row r="9250">
          <cell r="A9250" t="str">
            <v>5132</v>
          </cell>
        </row>
        <row r="9251">
          <cell r="A9251" t="str">
            <v>5132</v>
          </cell>
        </row>
        <row r="9252">
          <cell r="A9252" t="str">
            <v>5176</v>
          </cell>
        </row>
        <row r="9253">
          <cell r="A9253" t="str">
            <v>5191</v>
          </cell>
        </row>
        <row r="9254">
          <cell r="A9254" t="str">
            <v>5132</v>
          </cell>
        </row>
        <row r="9255">
          <cell r="A9255" t="str">
            <v>5176</v>
          </cell>
        </row>
        <row r="9256">
          <cell r="A9256" t="str">
            <v>5132</v>
          </cell>
        </row>
        <row r="9257">
          <cell r="A9257" t="str">
            <v>5176</v>
          </cell>
        </row>
        <row r="9258">
          <cell r="A9258" t="str">
            <v>5132</v>
          </cell>
        </row>
        <row r="9259">
          <cell r="A9259" t="str">
            <v>5132</v>
          </cell>
        </row>
        <row r="9260">
          <cell r="A9260" t="str">
            <v>5176</v>
          </cell>
        </row>
        <row r="9261">
          <cell r="A9261" t="str">
            <v>5132</v>
          </cell>
        </row>
        <row r="9262">
          <cell r="A9262" t="str">
            <v>5132</v>
          </cell>
        </row>
        <row r="9263">
          <cell r="A9263" t="str">
            <v>5171</v>
          </cell>
        </row>
        <row r="9264">
          <cell r="A9264" t="str">
            <v>5176</v>
          </cell>
        </row>
        <row r="9265">
          <cell r="A9265" t="str">
            <v>5132</v>
          </cell>
        </row>
        <row r="9266">
          <cell r="A9266" t="str">
            <v>5176</v>
          </cell>
        </row>
        <row r="9267">
          <cell r="A9267" t="str">
            <v>5132</v>
          </cell>
        </row>
        <row r="9268">
          <cell r="A9268" t="str">
            <v>5176</v>
          </cell>
        </row>
        <row r="9269">
          <cell r="A9269" t="str">
            <v>5132</v>
          </cell>
        </row>
        <row r="9270">
          <cell r="A9270" t="str">
            <v>5176</v>
          </cell>
        </row>
        <row r="9271">
          <cell r="A9271" t="str">
            <v>5181</v>
          </cell>
        </row>
        <row r="9272">
          <cell r="A9272" t="str">
            <v>5132</v>
          </cell>
        </row>
        <row r="9273">
          <cell r="A9273" t="str">
            <v>5132</v>
          </cell>
        </row>
        <row r="9274">
          <cell r="A9274" t="str">
            <v>5176</v>
          </cell>
        </row>
        <row r="9275">
          <cell r="A9275" t="str">
            <v>5132</v>
          </cell>
        </row>
        <row r="9276">
          <cell r="A9276" t="str">
            <v>5176</v>
          </cell>
        </row>
        <row r="9277">
          <cell r="A9277" t="str">
            <v>5132</v>
          </cell>
        </row>
        <row r="9278">
          <cell r="A9278" t="str">
            <v>5176</v>
          </cell>
        </row>
        <row r="9279">
          <cell r="A9279" t="str">
            <v>5132</v>
          </cell>
        </row>
        <row r="9280">
          <cell r="A9280" t="str">
            <v>5132</v>
          </cell>
        </row>
        <row r="9281">
          <cell r="A9281" t="str">
            <v>5176</v>
          </cell>
        </row>
        <row r="9282">
          <cell r="A9282" t="str">
            <v>5132</v>
          </cell>
        </row>
        <row r="9283">
          <cell r="A9283" t="str">
            <v>5176</v>
          </cell>
        </row>
        <row r="9284">
          <cell r="A9284" t="str">
            <v>5132</v>
          </cell>
        </row>
        <row r="9285">
          <cell r="A9285" t="str">
            <v>5132</v>
          </cell>
        </row>
        <row r="9286">
          <cell r="A9286" t="str">
            <v>5176</v>
          </cell>
        </row>
        <row r="9287">
          <cell r="A9287" t="str">
            <v>5201</v>
          </cell>
        </row>
        <row r="9288">
          <cell r="A9288" t="str">
            <v>5201</v>
          </cell>
        </row>
        <row r="9289">
          <cell r="A9289" t="str">
            <v>5201</v>
          </cell>
        </row>
        <row r="9290">
          <cell r="A9290" t="str">
            <v>5201</v>
          </cell>
        </row>
        <row r="9291">
          <cell r="A9291" t="str">
            <v>5201</v>
          </cell>
        </row>
        <row r="9292">
          <cell r="A9292" t="str">
            <v>5201</v>
          </cell>
        </row>
        <row r="9293">
          <cell r="A9293" t="str">
            <v>5201</v>
          </cell>
        </row>
        <row r="9294">
          <cell r="A9294" t="str">
            <v>5201</v>
          </cell>
        </row>
        <row r="9295">
          <cell r="A9295" t="str">
            <v>5201</v>
          </cell>
        </row>
        <row r="9296">
          <cell r="A9296" t="str">
            <v>5201</v>
          </cell>
        </row>
        <row r="9297">
          <cell r="A9297" t="str">
            <v>5201</v>
          </cell>
        </row>
        <row r="9298">
          <cell r="A9298" t="str">
            <v>5201</v>
          </cell>
        </row>
        <row r="9299">
          <cell r="A9299" t="str">
            <v>5201</v>
          </cell>
        </row>
        <row r="9300">
          <cell r="A9300" t="str">
            <v>5201</v>
          </cell>
        </row>
        <row r="9301">
          <cell r="A9301" t="str">
            <v>5201</v>
          </cell>
        </row>
        <row r="9302">
          <cell r="A9302" t="str">
            <v>5201</v>
          </cell>
        </row>
        <row r="9303">
          <cell r="A9303" t="str">
            <v>5201</v>
          </cell>
        </row>
        <row r="9304">
          <cell r="A9304" t="str">
            <v>5201</v>
          </cell>
        </row>
        <row r="9305">
          <cell r="A9305" t="str">
            <v>5201</v>
          </cell>
        </row>
        <row r="9306">
          <cell r="A9306" t="str">
            <v>5201</v>
          </cell>
        </row>
        <row r="9307">
          <cell r="A9307" t="str">
            <v>5211</v>
          </cell>
        </row>
        <row r="9308">
          <cell r="A9308" t="str">
            <v>5211</v>
          </cell>
        </row>
        <row r="9309">
          <cell r="A9309" t="str">
            <v>5211</v>
          </cell>
        </row>
        <row r="9310">
          <cell r="A9310" t="str">
            <v>5301</v>
          </cell>
        </row>
        <row r="9311">
          <cell r="A9311" t="str">
            <v>5301</v>
          </cell>
        </row>
        <row r="9312">
          <cell r="A9312" t="str">
            <v>5301</v>
          </cell>
        </row>
        <row r="9313">
          <cell r="A9313" t="str">
            <v>5301</v>
          </cell>
        </row>
        <row r="9314">
          <cell r="A9314" t="str">
            <v>5301</v>
          </cell>
        </row>
        <row r="9315">
          <cell r="A9315" t="str">
            <v>5301</v>
          </cell>
        </row>
        <row r="9316">
          <cell r="A9316" t="str">
            <v>5301</v>
          </cell>
        </row>
        <row r="9317">
          <cell r="A9317" t="str">
            <v>5301</v>
          </cell>
        </row>
        <row r="9318">
          <cell r="A9318" t="str">
            <v>5301</v>
          </cell>
        </row>
        <row r="9319">
          <cell r="A9319" t="str">
            <v>5301</v>
          </cell>
        </row>
        <row r="9320">
          <cell r="A9320" t="str">
            <v>5301</v>
          </cell>
        </row>
        <row r="9321">
          <cell r="A9321" t="str">
            <v>5301</v>
          </cell>
        </row>
        <row r="9322">
          <cell r="A9322" t="str">
            <v>5301</v>
          </cell>
        </row>
        <row r="9323">
          <cell r="A9323" t="str">
            <v>5301</v>
          </cell>
        </row>
        <row r="9324">
          <cell r="A9324" t="str">
            <v>5301</v>
          </cell>
        </row>
        <row r="9325">
          <cell r="A9325" t="str">
            <v>5301</v>
          </cell>
        </row>
        <row r="9326">
          <cell r="A9326" t="str">
            <v>5301</v>
          </cell>
        </row>
        <row r="9327">
          <cell r="A9327" t="str">
            <v>5301</v>
          </cell>
        </row>
        <row r="9328">
          <cell r="A9328" t="str">
            <v>5301</v>
          </cell>
        </row>
        <row r="9329">
          <cell r="A9329" t="str">
            <v>5301</v>
          </cell>
        </row>
        <row r="9330">
          <cell r="A9330" t="str">
            <v>5301</v>
          </cell>
        </row>
        <row r="9331">
          <cell r="A9331" t="str">
            <v>5301</v>
          </cell>
        </row>
        <row r="9332">
          <cell r="A9332" t="str">
            <v>5301</v>
          </cell>
        </row>
        <row r="9333">
          <cell r="A9333" t="str">
            <v>5301</v>
          </cell>
        </row>
        <row r="9334">
          <cell r="A9334" t="str">
            <v>5301</v>
          </cell>
        </row>
        <row r="9335">
          <cell r="A9335" t="str">
            <v>5301</v>
          </cell>
        </row>
        <row r="9336">
          <cell r="A9336" t="str">
            <v>5301</v>
          </cell>
        </row>
        <row r="9337">
          <cell r="A9337" t="str">
            <v>5301</v>
          </cell>
        </row>
        <row r="9338">
          <cell r="A9338" t="str">
            <v>5301</v>
          </cell>
        </row>
        <row r="9339">
          <cell r="A9339" t="str">
            <v>5301</v>
          </cell>
        </row>
        <row r="9340">
          <cell r="A9340" t="str">
            <v>5311</v>
          </cell>
        </row>
        <row r="9341">
          <cell r="A9341" t="str">
            <v>5311</v>
          </cell>
        </row>
        <row r="9342">
          <cell r="A9342" t="str">
            <v>5311</v>
          </cell>
        </row>
        <row r="9343">
          <cell r="A9343" t="str">
            <v>5311</v>
          </cell>
        </row>
        <row r="9344">
          <cell r="A9344" t="str">
            <v>5311</v>
          </cell>
        </row>
        <row r="9345">
          <cell r="A9345" t="str">
            <v>5311</v>
          </cell>
        </row>
        <row r="9346">
          <cell r="A9346" t="str">
            <v>5311</v>
          </cell>
        </row>
        <row r="9347">
          <cell r="A9347" t="str">
            <v>5311</v>
          </cell>
        </row>
        <row r="9348">
          <cell r="A9348" t="str">
            <v>5311</v>
          </cell>
        </row>
        <row r="9349">
          <cell r="A9349" t="str">
            <v>5311</v>
          </cell>
        </row>
        <row r="9350">
          <cell r="A9350" t="str">
            <v>5311</v>
          </cell>
        </row>
        <row r="9351">
          <cell r="A9351" t="str">
            <v>5311</v>
          </cell>
        </row>
        <row r="9352">
          <cell r="A9352" t="str">
            <v>5311</v>
          </cell>
        </row>
        <row r="9353">
          <cell r="A9353" t="str">
            <v>5311</v>
          </cell>
        </row>
        <row r="9354">
          <cell r="A9354" t="str">
            <v>5311</v>
          </cell>
        </row>
        <row r="9355">
          <cell r="A9355" t="str">
            <v>5311</v>
          </cell>
        </row>
        <row r="9356">
          <cell r="A9356" t="str">
            <v>5311</v>
          </cell>
        </row>
        <row r="9357">
          <cell r="A9357" t="str">
            <v>5311</v>
          </cell>
        </row>
        <row r="9358">
          <cell r="A9358" t="str">
            <v>5311</v>
          </cell>
        </row>
        <row r="9359">
          <cell r="A9359" t="str">
            <v>5311</v>
          </cell>
        </row>
        <row r="9360">
          <cell r="A9360" t="str">
            <v>5311</v>
          </cell>
        </row>
        <row r="9361">
          <cell r="A9361" t="str">
            <v>5311</v>
          </cell>
        </row>
        <row r="9362">
          <cell r="A9362" t="str">
            <v>5311</v>
          </cell>
        </row>
        <row r="9363">
          <cell r="A9363" t="str">
            <v>5311</v>
          </cell>
        </row>
        <row r="9364">
          <cell r="A9364" t="str">
            <v>5311</v>
          </cell>
        </row>
        <row r="9365">
          <cell r="A9365" t="str">
            <v>5311</v>
          </cell>
        </row>
        <row r="9366">
          <cell r="A9366" t="str">
            <v>5311</v>
          </cell>
        </row>
        <row r="9367">
          <cell r="A9367" t="str">
            <v>5311</v>
          </cell>
        </row>
        <row r="9368">
          <cell r="A9368" t="str">
            <v>5321</v>
          </cell>
        </row>
        <row r="9369">
          <cell r="A9369" t="str">
            <v>5321</v>
          </cell>
        </row>
        <row r="9370">
          <cell r="A9370" t="str">
            <v>5321</v>
          </cell>
        </row>
        <row r="9371">
          <cell r="A9371" t="str">
            <v>5321</v>
          </cell>
        </row>
        <row r="9372">
          <cell r="A9372" t="str">
            <v>5321</v>
          </cell>
        </row>
        <row r="9373">
          <cell r="A9373" t="str">
            <v>5321</v>
          </cell>
        </row>
        <row r="9374">
          <cell r="A9374" t="str">
            <v>5321</v>
          </cell>
        </row>
        <row r="9375">
          <cell r="A9375" t="str">
            <v>5321</v>
          </cell>
        </row>
        <row r="9376">
          <cell r="A9376" t="str">
            <v>5321</v>
          </cell>
        </row>
        <row r="9377">
          <cell r="A9377" t="str">
            <v>5321</v>
          </cell>
        </row>
        <row r="9378">
          <cell r="A9378" t="str">
            <v>5321</v>
          </cell>
        </row>
        <row r="9379">
          <cell r="A9379" t="str">
            <v>5321</v>
          </cell>
        </row>
        <row r="9380">
          <cell r="A9380" t="str">
            <v>5321</v>
          </cell>
        </row>
        <row r="9381">
          <cell r="A9381" t="str">
            <v>5321</v>
          </cell>
        </row>
        <row r="9382">
          <cell r="A9382" t="str">
            <v>5321</v>
          </cell>
        </row>
        <row r="9383">
          <cell r="A9383" t="str">
            <v>5321</v>
          </cell>
        </row>
        <row r="9384">
          <cell r="A9384" t="str">
            <v>5321</v>
          </cell>
        </row>
        <row r="9385">
          <cell r="A9385" t="str">
            <v>5321</v>
          </cell>
        </row>
        <row r="9386">
          <cell r="A9386" t="str">
            <v>5321</v>
          </cell>
        </row>
        <row r="9387">
          <cell r="A9387" t="str">
            <v>5321</v>
          </cell>
        </row>
        <row r="9388">
          <cell r="A9388" t="str">
            <v>5321</v>
          </cell>
        </row>
        <row r="9389">
          <cell r="A9389" t="str">
            <v>5321</v>
          </cell>
        </row>
        <row r="9390">
          <cell r="A9390" t="str">
            <v>5321</v>
          </cell>
        </row>
        <row r="9391">
          <cell r="A9391" t="str">
            <v>5321</v>
          </cell>
        </row>
        <row r="9392">
          <cell r="A9392" t="str">
            <v>5321</v>
          </cell>
        </row>
        <row r="9393">
          <cell r="A9393" t="str">
            <v>5321</v>
          </cell>
        </row>
        <row r="9394">
          <cell r="A9394" t="str">
            <v>5321</v>
          </cell>
        </row>
        <row r="9395">
          <cell r="A9395" t="str">
            <v>5321</v>
          </cell>
        </row>
        <row r="9396">
          <cell r="A9396" t="str">
            <v>5321</v>
          </cell>
        </row>
        <row r="9397">
          <cell r="A9397" t="str">
            <v>5331</v>
          </cell>
        </row>
        <row r="9398">
          <cell r="A9398" t="str">
            <v>5331</v>
          </cell>
        </row>
        <row r="9399">
          <cell r="A9399" t="str">
            <v>5331</v>
          </cell>
        </row>
        <row r="9400">
          <cell r="A9400" t="str">
            <v>5331</v>
          </cell>
        </row>
        <row r="9401">
          <cell r="A9401" t="str">
            <v>5331</v>
          </cell>
        </row>
        <row r="9402">
          <cell r="A9402" t="str">
            <v>5331</v>
          </cell>
        </row>
        <row r="9403">
          <cell r="A9403" t="str">
            <v>5331</v>
          </cell>
        </row>
        <row r="9404">
          <cell r="A9404" t="str">
            <v>5331</v>
          </cell>
        </row>
        <row r="9405">
          <cell r="A9405" t="str">
            <v>5331</v>
          </cell>
        </row>
        <row r="9406">
          <cell r="A9406" t="str">
            <v>5331</v>
          </cell>
        </row>
        <row r="9407">
          <cell r="A9407" t="str">
            <v>5331</v>
          </cell>
        </row>
        <row r="9408">
          <cell r="A9408" t="str">
            <v>5331</v>
          </cell>
        </row>
        <row r="9409">
          <cell r="A9409" t="str">
            <v>5331</v>
          </cell>
        </row>
        <row r="9410">
          <cell r="A9410" t="str">
            <v>5331</v>
          </cell>
        </row>
        <row r="9411">
          <cell r="A9411" t="str">
            <v>5331</v>
          </cell>
        </row>
        <row r="9412">
          <cell r="A9412" t="str">
            <v>5331</v>
          </cell>
        </row>
        <row r="9413">
          <cell r="A9413" t="str">
            <v>5331</v>
          </cell>
        </row>
        <row r="9414">
          <cell r="A9414" t="str">
            <v>5331</v>
          </cell>
        </row>
        <row r="9415">
          <cell r="A9415" t="str">
            <v>5331</v>
          </cell>
        </row>
        <row r="9416">
          <cell r="A9416" t="str">
            <v>5331</v>
          </cell>
        </row>
        <row r="9417">
          <cell r="A9417" t="str">
            <v>5331</v>
          </cell>
        </row>
        <row r="9418">
          <cell r="A9418" t="str">
            <v>5331</v>
          </cell>
        </row>
        <row r="9419">
          <cell r="A9419" t="str">
            <v>5331</v>
          </cell>
        </row>
        <row r="9420">
          <cell r="A9420" t="str">
            <v>5331</v>
          </cell>
        </row>
        <row r="9421">
          <cell r="A9421" t="str">
            <v>5331</v>
          </cell>
        </row>
        <row r="9422">
          <cell r="A9422" t="str">
            <v>5331</v>
          </cell>
        </row>
        <row r="9423">
          <cell r="A9423" t="str">
            <v>5331</v>
          </cell>
        </row>
        <row r="9424">
          <cell r="A9424" t="str">
            <v>5331</v>
          </cell>
        </row>
        <row r="9425">
          <cell r="A9425" t="str">
            <v>5331</v>
          </cell>
        </row>
        <row r="9426">
          <cell r="A9426" t="str">
            <v>5331</v>
          </cell>
        </row>
        <row r="9427">
          <cell r="A9427" t="str">
            <v>5331</v>
          </cell>
        </row>
        <row r="9428">
          <cell r="A9428" t="str">
            <v>5331</v>
          </cell>
        </row>
        <row r="9429">
          <cell r="A9429" t="str">
            <v>5331</v>
          </cell>
        </row>
        <row r="9430">
          <cell r="A9430" t="str">
            <v>5331</v>
          </cell>
        </row>
        <row r="9431">
          <cell r="A9431" t="str">
            <v>5331</v>
          </cell>
        </row>
        <row r="9432">
          <cell r="A9432" t="str">
            <v>5331</v>
          </cell>
        </row>
        <row r="9433">
          <cell r="A9433" t="str">
            <v>5331</v>
          </cell>
        </row>
        <row r="9434">
          <cell r="A9434" t="str">
            <v>5331</v>
          </cell>
        </row>
        <row r="9435">
          <cell r="A9435" t="str">
            <v>5331</v>
          </cell>
        </row>
        <row r="9436">
          <cell r="A9436" t="str">
            <v>5341</v>
          </cell>
        </row>
        <row r="9437">
          <cell r="A9437" t="str">
            <v>5341</v>
          </cell>
        </row>
        <row r="9438">
          <cell r="A9438" t="str">
            <v>5341</v>
          </cell>
        </row>
        <row r="9439">
          <cell r="A9439" t="str">
            <v>5341</v>
          </cell>
        </row>
        <row r="9440">
          <cell r="A9440" t="str">
            <v>5341</v>
          </cell>
        </row>
        <row r="9441">
          <cell r="A9441" t="str">
            <v>5341</v>
          </cell>
        </row>
        <row r="9442">
          <cell r="A9442" t="str">
            <v>5341</v>
          </cell>
        </row>
        <row r="9443">
          <cell r="A9443" t="str">
            <v>5341</v>
          </cell>
        </row>
        <row r="9444">
          <cell r="A9444" t="str">
            <v>5341</v>
          </cell>
        </row>
        <row r="9445">
          <cell r="A9445" t="str">
            <v>5341</v>
          </cell>
        </row>
        <row r="9446">
          <cell r="A9446" t="str">
            <v>5341</v>
          </cell>
        </row>
        <row r="9447">
          <cell r="A9447" t="str">
            <v>5341</v>
          </cell>
        </row>
        <row r="9448">
          <cell r="A9448" t="str">
            <v>5341</v>
          </cell>
        </row>
        <row r="9449">
          <cell r="A9449" t="str">
            <v>5341</v>
          </cell>
        </row>
        <row r="9450">
          <cell r="A9450" t="str">
            <v>5341</v>
          </cell>
        </row>
        <row r="9451">
          <cell r="A9451" t="str">
            <v>5341</v>
          </cell>
        </row>
        <row r="9452">
          <cell r="A9452" t="str">
            <v>5341</v>
          </cell>
        </row>
        <row r="9453">
          <cell r="A9453" t="str">
            <v>5341</v>
          </cell>
        </row>
        <row r="9454">
          <cell r="A9454" t="str">
            <v>5391</v>
          </cell>
        </row>
        <row r="9455">
          <cell r="A9455" t="str">
            <v>5391</v>
          </cell>
        </row>
        <row r="9456">
          <cell r="A9456" t="str">
            <v>5391</v>
          </cell>
        </row>
        <row r="9457">
          <cell r="A9457" t="str">
            <v>5391</v>
          </cell>
        </row>
        <row r="9458">
          <cell r="A9458" t="str">
            <v>5391</v>
          </cell>
        </row>
        <row r="9459">
          <cell r="A9459" t="str">
            <v>5391</v>
          </cell>
        </row>
        <row r="9460">
          <cell r="A9460" t="str">
            <v>5391</v>
          </cell>
        </row>
        <row r="9461">
          <cell r="A9461" t="str">
            <v>5391</v>
          </cell>
        </row>
        <row r="9462">
          <cell r="A9462" t="str">
            <v>5391</v>
          </cell>
        </row>
        <row r="9463">
          <cell r="A9463" t="str">
            <v>5391</v>
          </cell>
        </row>
        <row r="9464">
          <cell r="A9464" t="str">
            <v>5391</v>
          </cell>
        </row>
        <row r="9465">
          <cell r="A9465" t="str">
            <v>5391</v>
          </cell>
        </row>
        <row r="9466">
          <cell r="A9466" t="str">
            <v>5391</v>
          </cell>
        </row>
        <row r="9467">
          <cell r="A9467" t="str">
            <v>5391</v>
          </cell>
        </row>
        <row r="9468">
          <cell r="A9468" t="str">
            <v>5391</v>
          </cell>
        </row>
        <row r="9469">
          <cell r="A9469" t="str">
            <v>5391</v>
          </cell>
        </row>
        <row r="9470">
          <cell r="A9470" t="str">
            <v>5391</v>
          </cell>
        </row>
        <row r="9471">
          <cell r="A9471" t="str">
            <v>6392</v>
          </cell>
        </row>
        <row r="9472">
          <cell r="A9472" t="str">
            <v>5391</v>
          </cell>
        </row>
        <row r="9473">
          <cell r="A9473" t="str">
            <v>5391</v>
          </cell>
        </row>
        <row r="9474">
          <cell r="A9474" t="str">
            <v>5391</v>
          </cell>
        </row>
        <row r="9475">
          <cell r="A9475" t="str">
            <v>5391</v>
          </cell>
        </row>
        <row r="9476">
          <cell r="A9476" t="str">
            <v>5391</v>
          </cell>
        </row>
        <row r="9477">
          <cell r="A9477" t="str">
            <v>5391</v>
          </cell>
        </row>
        <row r="9478">
          <cell r="A9478" t="str">
            <v>5391</v>
          </cell>
        </row>
        <row r="9479">
          <cell r="A9479" t="str">
            <v>5391</v>
          </cell>
        </row>
        <row r="9480">
          <cell r="A9480" t="str">
            <v>5391</v>
          </cell>
        </row>
        <row r="9481">
          <cell r="A9481" t="str">
            <v>5391</v>
          </cell>
        </row>
        <row r="9482">
          <cell r="A9482" t="str">
            <v>5401</v>
          </cell>
        </row>
        <row r="9483">
          <cell r="A9483" t="str">
            <v>5401</v>
          </cell>
        </row>
        <row r="9484">
          <cell r="A9484" t="str">
            <v>5401</v>
          </cell>
        </row>
        <row r="9485">
          <cell r="A9485" t="str">
            <v>5401</v>
          </cell>
        </row>
        <row r="9486">
          <cell r="A9486" t="str">
            <v>5401</v>
          </cell>
        </row>
        <row r="9487">
          <cell r="A9487" t="str">
            <v>5406</v>
          </cell>
        </row>
        <row r="9488">
          <cell r="A9488" t="str">
            <v>5406</v>
          </cell>
        </row>
        <row r="9489">
          <cell r="A9489" t="str">
            <v>5406</v>
          </cell>
        </row>
        <row r="9490">
          <cell r="A9490" t="str">
            <v>5406</v>
          </cell>
        </row>
        <row r="9491">
          <cell r="A9491" t="str">
            <v>5416</v>
          </cell>
        </row>
        <row r="9492">
          <cell r="A9492" t="str">
            <v>5416</v>
          </cell>
        </row>
        <row r="9493">
          <cell r="A9493" t="str">
            <v>5421</v>
          </cell>
        </row>
        <row r="9494">
          <cell r="A9494" t="str">
            <v>5421</v>
          </cell>
        </row>
        <row r="9495">
          <cell r="A9495" t="str">
            <v>5421</v>
          </cell>
        </row>
        <row r="9496">
          <cell r="A9496" t="str">
            <v>5421</v>
          </cell>
        </row>
        <row r="9497">
          <cell r="A9497" t="str">
            <v>5421</v>
          </cell>
        </row>
        <row r="9498">
          <cell r="A9498" t="str">
            <v>5421</v>
          </cell>
        </row>
        <row r="9499">
          <cell r="A9499" t="str">
            <v>5426</v>
          </cell>
        </row>
        <row r="9500">
          <cell r="A9500" t="str">
            <v>5426</v>
          </cell>
        </row>
        <row r="9501">
          <cell r="A9501" t="str">
            <v>5426</v>
          </cell>
        </row>
        <row r="9502">
          <cell r="A9502" t="str">
            <v>5426</v>
          </cell>
        </row>
        <row r="9503">
          <cell r="A9503" t="str">
            <v>5431</v>
          </cell>
        </row>
        <row r="9504">
          <cell r="A9504" t="str">
            <v>5431</v>
          </cell>
        </row>
        <row r="9505">
          <cell r="A9505" t="str">
            <v>5431</v>
          </cell>
        </row>
        <row r="9506">
          <cell r="A9506" t="str">
            <v>5436</v>
          </cell>
        </row>
        <row r="9507">
          <cell r="A9507" t="str">
            <v>5436</v>
          </cell>
        </row>
        <row r="9508">
          <cell r="A9508" t="str">
            <v>5441</v>
          </cell>
        </row>
        <row r="9509">
          <cell r="A9509" t="str">
            <v>5441</v>
          </cell>
        </row>
        <row r="9510">
          <cell r="A9510" t="str">
            <v>5441</v>
          </cell>
        </row>
        <row r="9511">
          <cell r="A9511" t="str">
            <v>5441</v>
          </cell>
        </row>
        <row r="9512">
          <cell r="A9512" t="str">
            <v>5438</v>
          </cell>
        </row>
        <row r="9513">
          <cell r="A9513" t="str">
            <v>5438</v>
          </cell>
        </row>
        <row r="9514">
          <cell r="A9514" t="str">
            <v>5438</v>
          </cell>
        </row>
        <row r="9515">
          <cell r="A9515" t="str">
            <v>5438</v>
          </cell>
        </row>
        <row r="9516">
          <cell r="A9516" t="str">
            <v>5438</v>
          </cell>
        </row>
        <row r="9517">
          <cell r="A9517" t="str">
            <v>5438</v>
          </cell>
        </row>
        <row r="9518">
          <cell r="A9518" t="str">
            <v>5438</v>
          </cell>
        </row>
        <row r="9519">
          <cell r="A9519" t="str">
            <v>5438</v>
          </cell>
        </row>
        <row r="9520">
          <cell r="A9520" t="str">
            <v>5438</v>
          </cell>
        </row>
        <row r="9521">
          <cell r="A9521" t="str">
            <v>5451</v>
          </cell>
        </row>
        <row r="9522">
          <cell r="A9522" t="str">
            <v>5451</v>
          </cell>
        </row>
        <row r="9523">
          <cell r="A9523" t="str">
            <v>5451</v>
          </cell>
        </row>
        <row r="9524">
          <cell r="A9524" t="str">
            <v>5452</v>
          </cell>
        </row>
        <row r="9525">
          <cell r="A9525" t="str">
            <v>5452</v>
          </cell>
        </row>
        <row r="9526">
          <cell r="A9526" t="str">
            <v>5452</v>
          </cell>
        </row>
        <row r="9527">
          <cell r="A9527" t="str">
            <v>5452</v>
          </cell>
        </row>
        <row r="9528">
          <cell r="A9528" t="str">
            <v>5456</v>
          </cell>
        </row>
        <row r="9529">
          <cell r="A9529" t="str">
            <v>5456</v>
          </cell>
        </row>
        <row r="9530">
          <cell r="A9530" t="str">
            <v>5462</v>
          </cell>
        </row>
        <row r="9531">
          <cell r="A9531" t="str">
            <v>5462</v>
          </cell>
        </row>
        <row r="9532">
          <cell r="A9532" t="str">
            <v>5462</v>
          </cell>
        </row>
        <row r="9533">
          <cell r="A9533" t="str">
            <v>5462</v>
          </cell>
        </row>
        <row r="9534">
          <cell r="A9534" t="str">
            <v>5461</v>
          </cell>
        </row>
        <row r="9535">
          <cell r="A9535" t="str">
            <v>5461</v>
          </cell>
        </row>
        <row r="9536">
          <cell r="A9536" t="str">
            <v>5461</v>
          </cell>
        </row>
        <row r="9537">
          <cell r="A9537" t="str">
            <v>5466</v>
          </cell>
        </row>
        <row r="9538">
          <cell r="A9538" t="str">
            <v>5466</v>
          </cell>
        </row>
        <row r="9539">
          <cell r="A9539" t="str">
            <v>5466</v>
          </cell>
        </row>
        <row r="9540">
          <cell r="A9540" t="str">
            <v>5466</v>
          </cell>
        </row>
        <row r="9541">
          <cell r="A9541" t="str">
            <v>5466</v>
          </cell>
        </row>
        <row r="9542">
          <cell r="A9542" t="str">
            <v>5466</v>
          </cell>
        </row>
        <row r="9543">
          <cell r="A9543" t="str">
            <v>5471</v>
          </cell>
        </row>
        <row r="9544">
          <cell r="A9544" t="str">
            <v>5471</v>
          </cell>
        </row>
        <row r="9545">
          <cell r="A9545" t="str">
            <v>5476</v>
          </cell>
        </row>
        <row r="9546">
          <cell r="A9546" t="str">
            <v>5481</v>
          </cell>
        </row>
        <row r="9547">
          <cell r="A9547" t="str">
            <v>5483</v>
          </cell>
        </row>
        <row r="9548">
          <cell r="A9548" t="str">
            <v>5483</v>
          </cell>
        </row>
        <row r="9549">
          <cell r="A9549" t="str">
            <v>5483</v>
          </cell>
        </row>
        <row r="9550">
          <cell r="A9550" t="str">
            <v>5486</v>
          </cell>
        </row>
        <row r="9551">
          <cell r="A9551" t="str">
            <v>5483</v>
          </cell>
        </row>
        <row r="9552">
          <cell r="A9552" t="str">
            <v>5483</v>
          </cell>
        </row>
        <row r="9553">
          <cell r="A9553" t="str">
            <v>5483</v>
          </cell>
        </row>
        <row r="9554">
          <cell r="A9554" t="str">
            <v>5491</v>
          </cell>
        </row>
        <row r="9555">
          <cell r="A9555" t="str">
            <v>5496</v>
          </cell>
        </row>
        <row r="9556">
          <cell r="A9556" t="str">
            <v>5496</v>
          </cell>
        </row>
        <row r="9557">
          <cell r="A9557" t="str">
            <v>5496</v>
          </cell>
        </row>
        <row r="9558">
          <cell r="A9558" t="str">
            <v>5496</v>
          </cell>
        </row>
        <row r="9559">
          <cell r="A9559" t="str">
            <v>5496</v>
          </cell>
        </row>
        <row r="9560">
          <cell r="A9560" t="str">
            <v>5496</v>
          </cell>
        </row>
        <row r="9561">
          <cell r="A9561" t="str">
            <v>5496</v>
          </cell>
        </row>
        <row r="9562">
          <cell r="A9562" t="str">
            <v>5496</v>
          </cell>
        </row>
        <row r="9563">
          <cell r="A9563" t="str">
            <v>5496</v>
          </cell>
        </row>
        <row r="9564">
          <cell r="A9564" t="str">
            <v>5496</v>
          </cell>
        </row>
        <row r="9565">
          <cell r="A9565" t="str">
            <v>5496</v>
          </cell>
        </row>
        <row r="9566">
          <cell r="A9566" t="str">
            <v>5496</v>
          </cell>
        </row>
        <row r="9567">
          <cell r="A9567" t="str">
            <v>5496</v>
          </cell>
        </row>
        <row r="9568">
          <cell r="A9568" t="str">
            <v>5496</v>
          </cell>
        </row>
        <row r="9569">
          <cell r="A9569" t="str">
            <v>5496</v>
          </cell>
        </row>
        <row r="9570">
          <cell r="A9570" t="str">
            <v>5496</v>
          </cell>
        </row>
        <row r="9571">
          <cell r="A9571" t="str">
            <v>5496</v>
          </cell>
        </row>
        <row r="9572">
          <cell r="A9572" t="str">
            <v>5496</v>
          </cell>
        </row>
        <row r="9573">
          <cell r="A9573" t="str">
            <v>5496</v>
          </cell>
        </row>
        <row r="9574">
          <cell r="A9574" t="str">
            <v>5496</v>
          </cell>
        </row>
        <row r="9575">
          <cell r="A9575" t="str">
            <v>5496</v>
          </cell>
        </row>
        <row r="9576">
          <cell r="A9576" t="str">
            <v>5496</v>
          </cell>
        </row>
        <row r="9577">
          <cell r="A9577" t="str">
            <v>5496</v>
          </cell>
        </row>
        <row r="9578">
          <cell r="A9578" t="str">
            <v>5496</v>
          </cell>
        </row>
        <row r="9579">
          <cell r="A9579" t="str">
            <v>5496</v>
          </cell>
        </row>
        <row r="9580">
          <cell r="A9580" t="str">
            <v>5496</v>
          </cell>
        </row>
        <row r="9581">
          <cell r="A9581" t="str">
            <v>5496</v>
          </cell>
        </row>
        <row r="9582">
          <cell r="A9582" t="str">
            <v>5496</v>
          </cell>
        </row>
        <row r="9583">
          <cell r="A9583" t="str">
            <v>5496</v>
          </cell>
        </row>
        <row r="9584">
          <cell r="A9584" t="str">
            <v>5496</v>
          </cell>
        </row>
        <row r="9585">
          <cell r="A9585" t="str">
            <v>5496</v>
          </cell>
        </row>
        <row r="9586">
          <cell r="A9586" t="str">
            <v>5496</v>
          </cell>
        </row>
        <row r="9587">
          <cell r="A9587" t="str">
            <v>5496</v>
          </cell>
        </row>
        <row r="9588">
          <cell r="A9588" t="str">
            <v>5496</v>
          </cell>
        </row>
        <row r="9589">
          <cell r="A9589" t="str">
            <v>5496</v>
          </cell>
        </row>
        <row r="9590">
          <cell r="A9590" t="str">
            <v>5511</v>
          </cell>
        </row>
        <row r="9591">
          <cell r="A9591" t="str">
            <v>5516</v>
          </cell>
        </row>
        <row r="9592">
          <cell r="A9592" t="str">
            <v>5516</v>
          </cell>
        </row>
        <row r="9593">
          <cell r="A9593" t="str">
            <v>5521</v>
          </cell>
        </row>
        <row r="9594">
          <cell r="A9594" t="str">
            <v>5521</v>
          </cell>
        </row>
        <row r="9595">
          <cell r="A9595" t="str">
            <v>5521</v>
          </cell>
        </row>
        <row r="9596">
          <cell r="A9596" t="str">
            <v>5521</v>
          </cell>
        </row>
        <row r="9597">
          <cell r="A9597" t="str">
            <v>5521</v>
          </cell>
        </row>
        <row r="9598">
          <cell r="A9598" t="str">
            <v>5521</v>
          </cell>
        </row>
        <row r="9599">
          <cell r="A9599" t="str">
            <v>5526</v>
          </cell>
        </row>
        <row r="9600">
          <cell r="A9600" t="str">
            <v>5526</v>
          </cell>
        </row>
        <row r="9601">
          <cell r="A9601" t="str">
            <v>5536</v>
          </cell>
        </row>
        <row r="9602">
          <cell r="A9602" t="str">
            <v>5536</v>
          </cell>
        </row>
        <row r="9603">
          <cell r="A9603" t="str">
            <v>5536</v>
          </cell>
        </row>
        <row r="9604">
          <cell r="A9604" t="str">
            <v>5536</v>
          </cell>
        </row>
        <row r="9605">
          <cell r="A9605" t="str">
            <v>5541</v>
          </cell>
        </row>
        <row r="9606">
          <cell r="A9606" t="str">
            <v>5541</v>
          </cell>
        </row>
        <row r="9607">
          <cell r="A9607" t="str">
            <v>5541</v>
          </cell>
        </row>
        <row r="9608">
          <cell r="A9608" t="str">
            <v>5546</v>
          </cell>
        </row>
        <row r="9609">
          <cell r="A9609" t="str">
            <v>5546</v>
          </cell>
        </row>
        <row r="9610">
          <cell r="A9610" t="str">
            <v>5546</v>
          </cell>
        </row>
        <row r="9611">
          <cell r="A9611" t="str">
            <v>5546</v>
          </cell>
        </row>
        <row r="9612">
          <cell r="A9612" t="str">
            <v>5546</v>
          </cell>
        </row>
        <row r="9613">
          <cell r="A9613" t="str">
            <v>5546</v>
          </cell>
        </row>
        <row r="9614">
          <cell r="A9614" t="str">
            <v>5551</v>
          </cell>
        </row>
        <row r="9615">
          <cell r="A9615" t="str">
            <v>5551</v>
          </cell>
        </row>
        <row r="9616">
          <cell r="A9616" t="str">
            <v>5551</v>
          </cell>
        </row>
        <row r="9617">
          <cell r="A9617" t="str">
            <v>5551</v>
          </cell>
        </row>
        <row r="9618">
          <cell r="A9618" t="str">
            <v>5551</v>
          </cell>
        </row>
        <row r="9619">
          <cell r="A9619" t="str">
            <v>5556</v>
          </cell>
        </row>
        <row r="9620">
          <cell r="A9620" t="str">
            <v>5556</v>
          </cell>
        </row>
        <row r="9621">
          <cell r="A9621" t="str">
            <v>5556</v>
          </cell>
        </row>
        <row r="9622">
          <cell r="A9622" t="str">
            <v>5566</v>
          </cell>
        </row>
        <row r="9623">
          <cell r="A9623" t="str">
            <v>5571</v>
          </cell>
        </row>
        <row r="9624">
          <cell r="A9624" t="str">
            <v>5576</v>
          </cell>
        </row>
        <row r="9625">
          <cell r="A9625" t="str">
            <v>5596</v>
          </cell>
        </row>
        <row r="9626">
          <cell r="A9626" t="str">
            <v>5596</v>
          </cell>
        </row>
        <row r="9627">
          <cell r="A9627" t="str">
            <v>5596</v>
          </cell>
        </row>
        <row r="9628">
          <cell r="A9628" t="str">
            <v>5596</v>
          </cell>
        </row>
        <row r="9629">
          <cell r="A9629" t="str">
            <v>5596</v>
          </cell>
        </row>
        <row r="9630">
          <cell r="A9630" t="str">
            <v>5596</v>
          </cell>
        </row>
        <row r="9631">
          <cell r="A9631" t="str">
            <v>5596</v>
          </cell>
        </row>
        <row r="9632">
          <cell r="A9632" t="str">
            <v>5596</v>
          </cell>
        </row>
        <row r="9633">
          <cell r="A9633" t="str">
            <v>5596</v>
          </cell>
        </row>
        <row r="9634">
          <cell r="A9634" t="str">
            <v>5596</v>
          </cell>
        </row>
        <row r="9635">
          <cell r="A9635" t="str">
            <v>5596</v>
          </cell>
        </row>
        <row r="9636">
          <cell r="A9636" t="str">
            <v>5596</v>
          </cell>
        </row>
        <row r="9637">
          <cell r="A9637" t="str">
            <v>5596</v>
          </cell>
        </row>
        <row r="9638">
          <cell r="A9638" t="str">
            <v>5596</v>
          </cell>
        </row>
        <row r="9639">
          <cell r="A9639" t="str">
            <v>5596</v>
          </cell>
        </row>
        <row r="9640">
          <cell r="A9640" t="str">
            <v>5596</v>
          </cell>
        </row>
        <row r="9641">
          <cell r="A9641" t="str">
            <v>5596</v>
          </cell>
        </row>
        <row r="9642">
          <cell r="A9642" t="str">
            <v>5596</v>
          </cell>
        </row>
        <row r="9643">
          <cell r="A9643" t="str">
            <v>5596</v>
          </cell>
        </row>
        <row r="9644">
          <cell r="A9644" t="str">
            <v>5596</v>
          </cell>
        </row>
        <row r="9645">
          <cell r="A9645" t="str">
            <v>5596</v>
          </cell>
        </row>
        <row r="9646">
          <cell r="A9646" t="str">
            <v>5596</v>
          </cell>
        </row>
        <row r="9647">
          <cell r="A9647" t="str">
            <v>5596</v>
          </cell>
        </row>
        <row r="9648">
          <cell r="A9648" t="str">
            <v>5596</v>
          </cell>
        </row>
        <row r="9649">
          <cell r="A9649" t="str">
            <v>5596</v>
          </cell>
        </row>
        <row r="9650">
          <cell r="A9650" t="str">
            <v>5596</v>
          </cell>
        </row>
        <row r="9651">
          <cell r="A9651" t="str">
            <v>5596</v>
          </cell>
        </row>
        <row r="9652">
          <cell r="A9652" t="str">
            <v>5596</v>
          </cell>
        </row>
        <row r="9653">
          <cell r="A9653" t="str">
            <v>5596</v>
          </cell>
        </row>
        <row r="9654">
          <cell r="A9654" t="str">
            <v>5596</v>
          </cell>
        </row>
        <row r="9655">
          <cell r="A9655" t="str">
            <v>5596</v>
          </cell>
        </row>
        <row r="9656">
          <cell r="A9656" t="str">
            <v>5596</v>
          </cell>
        </row>
        <row r="9657">
          <cell r="A9657" t="str">
            <v>5596</v>
          </cell>
        </row>
        <row r="9658">
          <cell r="A9658" t="str">
            <v>5596</v>
          </cell>
        </row>
        <row r="9659">
          <cell r="A9659" t="str">
            <v>5596</v>
          </cell>
        </row>
        <row r="9660">
          <cell r="A9660" t="str">
            <v>5596</v>
          </cell>
        </row>
        <row r="9661">
          <cell r="A9661" t="str">
            <v>5601</v>
          </cell>
        </row>
        <row r="9662">
          <cell r="A9662" t="str">
            <v>5601</v>
          </cell>
        </row>
        <row r="9663">
          <cell r="A9663" t="str">
            <v>5601</v>
          </cell>
        </row>
        <row r="9664">
          <cell r="A9664" t="str">
            <v>5601</v>
          </cell>
        </row>
        <row r="9665">
          <cell r="A9665" t="str">
            <v>5611</v>
          </cell>
        </row>
        <row r="9666">
          <cell r="A9666" t="str">
            <v>5611</v>
          </cell>
        </row>
        <row r="9667">
          <cell r="A9667" t="str">
            <v>5631</v>
          </cell>
        </row>
        <row r="9668">
          <cell r="A9668" t="str">
            <v>5631</v>
          </cell>
        </row>
        <row r="9669">
          <cell r="A9669" t="str">
            <v>5631</v>
          </cell>
        </row>
        <row r="9670">
          <cell r="A9670" t="str">
            <v>5631</v>
          </cell>
        </row>
        <row r="9671">
          <cell r="A9671" t="str">
            <v>5661</v>
          </cell>
        </row>
        <row r="9672">
          <cell r="A9672" t="str">
            <v>5661</v>
          </cell>
        </row>
        <row r="9673">
          <cell r="A9673" t="str">
            <v>5661</v>
          </cell>
        </row>
        <row r="9674">
          <cell r="A9674" t="str">
            <v>5661</v>
          </cell>
        </row>
        <row r="9675">
          <cell r="A9675" t="str">
            <v>5661</v>
          </cell>
        </row>
        <row r="9676">
          <cell r="A9676" t="str">
            <v>5661</v>
          </cell>
        </row>
        <row r="9677">
          <cell r="A9677" t="str">
            <v>5661</v>
          </cell>
        </row>
        <row r="9678">
          <cell r="A9678" t="str">
            <v>5661</v>
          </cell>
        </row>
        <row r="9679">
          <cell r="A9679" t="str">
            <v>5661</v>
          </cell>
        </row>
        <row r="9680">
          <cell r="A9680" t="str">
            <v>5661</v>
          </cell>
        </row>
        <row r="9681">
          <cell r="A9681" t="str">
            <v>5661</v>
          </cell>
        </row>
        <row r="9682">
          <cell r="A9682" t="str">
            <v>5661</v>
          </cell>
        </row>
        <row r="9683">
          <cell r="A9683" t="str">
            <v>5661</v>
          </cell>
        </row>
        <row r="9684">
          <cell r="A9684" t="str">
            <v>5661</v>
          </cell>
        </row>
        <row r="9685">
          <cell r="A9685" t="str">
            <v>5661</v>
          </cell>
        </row>
        <row r="9686">
          <cell r="A9686" t="str">
            <v>5661</v>
          </cell>
        </row>
        <row r="9687">
          <cell r="A9687" t="str">
            <v>5661</v>
          </cell>
        </row>
        <row r="9688">
          <cell r="A9688" t="str">
            <v>5671</v>
          </cell>
        </row>
        <row r="9689">
          <cell r="A9689" t="str">
            <v>5671</v>
          </cell>
        </row>
        <row r="9690">
          <cell r="A9690" t="str">
            <v>5671</v>
          </cell>
        </row>
        <row r="9691">
          <cell r="A9691" t="str">
            <v>5701</v>
          </cell>
        </row>
        <row r="9692">
          <cell r="A9692" t="str">
            <v>5706</v>
          </cell>
        </row>
        <row r="9693">
          <cell r="A9693" t="str">
            <v>5711</v>
          </cell>
        </row>
        <row r="9694">
          <cell r="A9694" t="str">
            <v>5726</v>
          </cell>
        </row>
        <row r="9695">
          <cell r="A9695" t="str">
            <v>5736</v>
          </cell>
        </row>
        <row r="9696">
          <cell r="A9696" t="str">
            <v>5741</v>
          </cell>
        </row>
        <row r="9697">
          <cell r="A9697" t="str">
            <v>5746</v>
          </cell>
        </row>
        <row r="9698">
          <cell r="A9698" t="str">
            <v>5746</v>
          </cell>
        </row>
        <row r="9699">
          <cell r="A9699" t="str">
            <v>5751</v>
          </cell>
        </row>
        <row r="9700">
          <cell r="A9700" t="str">
            <v>5756</v>
          </cell>
        </row>
        <row r="9701">
          <cell r="A9701" t="str">
            <v>5756</v>
          </cell>
        </row>
        <row r="9702">
          <cell r="A9702" t="str">
            <v>5791</v>
          </cell>
        </row>
        <row r="9703">
          <cell r="A9703" t="str">
            <v>5791</v>
          </cell>
        </row>
        <row r="9704">
          <cell r="A9704" t="str">
            <v>5791</v>
          </cell>
        </row>
        <row r="9705">
          <cell r="A9705" t="str">
            <v>5801</v>
          </cell>
        </row>
        <row r="9706">
          <cell r="A9706" t="str">
            <v>5801</v>
          </cell>
        </row>
        <row r="9707">
          <cell r="A9707" t="str">
            <v>5801</v>
          </cell>
        </row>
        <row r="9708">
          <cell r="A9708" t="str">
            <v>5801</v>
          </cell>
        </row>
        <row r="9709">
          <cell r="A9709" t="str">
            <v>5851</v>
          </cell>
        </row>
        <row r="9710">
          <cell r="A9710" t="str">
            <v>5861</v>
          </cell>
        </row>
        <row r="9711">
          <cell r="A9711" t="str">
            <v>5861</v>
          </cell>
        </row>
        <row r="9712">
          <cell r="A9712" t="str">
            <v>5861</v>
          </cell>
        </row>
        <row r="9713">
          <cell r="A9713" t="str">
            <v>5861</v>
          </cell>
        </row>
        <row r="9714">
          <cell r="A9714" t="str">
            <v>5861</v>
          </cell>
        </row>
        <row r="9715">
          <cell r="A9715" t="str">
            <v>5861</v>
          </cell>
        </row>
        <row r="9716">
          <cell r="A9716" t="str">
            <v>5881</v>
          </cell>
        </row>
        <row r="9717">
          <cell r="A9717" t="str">
            <v>5916</v>
          </cell>
        </row>
        <row r="9718">
          <cell r="A9718" t="str">
            <v>5921</v>
          </cell>
        </row>
        <row r="9719">
          <cell r="A9719" t="str">
            <v>5924</v>
          </cell>
        </row>
        <row r="9720">
          <cell r="A9720" t="str">
            <v>5928</v>
          </cell>
        </row>
        <row r="9721">
          <cell r="A9721" t="str">
            <v>5971</v>
          </cell>
        </row>
        <row r="9722">
          <cell r="A9722" t="str">
            <v>5971</v>
          </cell>
        </row>
        <row r="9723">
          <cell r="A9723" t="str">
            <v>6001</v>
          </cell>
        </row>
        <row r="9724">
          <cell r="A9724" t="str">
            <v>6001</v>
          </cell>
        </row>
        <row r="9725">
          <cell r="A9725" t="str">
            <v>6001</v>
          </cell>
        </row>
        <row r="9726">
          <cell r="A9726" t="str">
            <v>6001</v>
          </cell>
        </row>
        <row r="9727">
          <cell r="A9727" t="str">
            <v>6102</v>
          </cell>
        </row>
        <row r="9728">
          <cell r="A9728" t="str">
            <v>1001</v>
          </cell>
        </row>
        <row r="9729">
          <cell r="A9729" t="str">
            <v>1005</v>
          </cell>
        </row>
        <row r="9730">
          <cell r="A9730" t="str">
            <v>1007</v>
          </cell>
        </row>
        <row r="9731">
          <cell r="A9731" t="str">
            <v>1008</v>
          </cell>
        </row>
        <row r="9732">
          <cell r="A9732" t="str">
            <v>1009</v>
          </cell>
        </row>
        <row r="9733">
          <cell r="A9733" t="str">
            <v>1021</v>
          </cell>
        </row>
        <row r="9734">
          <cell r="A9734" t="str">
            <v>1032</v>
          </cell>
        </row>
        <row r="9735">
          <cell r="A9735" t="str">
            <v>1051</v>
          </cell>
        </row>
        <row r="9736">
          <cell r="A9736" t="str">
            <v>1041</v>
          </cell>
        </row>
        <row r="9737">
          <cell r="A9737" t="str">
            <v>1048</v>
          </cell>
        </row>
        <row r="9738">
          <cell r="A9738" t="str">
            <v>1043</v>
          </cell>
        </row>
        <row r="9739">
          <cell r="A9739" t="str">
            <v>1047</v>
          </cell>
        </row>
        <row r="9740">
          <cell r="A9740" t="str">
            <v>1049</v>
          </cell>
        </row>
        <row r="9741">
          <cell r="A9741" t="str">
            <v>1101</v>
          </cell>
        </row>
        <row r="9742">
          <cell r="A9742" t="str">
            <v>1101</v>
          </cell>
        </row>
        <row r="9743">
          <cell r="A9743" t="str">
            <v>1101</v>
          </cell>
        </row>
        <row r="9744">
          <cell r="A9744" t="str">
            <v>1121</v>
          </cell>
        </row>
        <row r="9745">
          <cell r="A9745" t="str">
            <v>1126</v>
          </cell>
        </row>
        <row r="9746">
          <cell r="A9746" t="str">
            <v>1141</v>
          </cell>
        </row>
        <row r="9747">
          <cell r="A9747" t="str">
            <v>1151</v>
          </cell>
        </row>
        <row r="9748">
          <cell r="A9748" t="str">
            <v>1152</v>
          </cell>
        </row>
        <row r="9749">
          <cell r="A9749" t="str">
            <v>1161</v>
          </cell>
        </row>
        <row r="9750">
          <cell r="A9750" t="str">
            <v>1161</v>
          </cell>
        </row>
        <row r="9751">
          <cell r="A9751" t="str">
            <v>1161</v>
          </cell>
        </row>
        <row r="9752">
          <cell r="A9752" t="str">
            <v>1161</v>
          </cell>
        </row>
        <row r="9753">
          <cell r="A9753" t="str">
            <v>1301</v>
          </cell>
        </row>
        <row r="9754">
          <cell r="A9754" t="str">
            <v>1302</v>
          </cell>
        </row>
        <row r="9755">
          <cell r="A9755" t="str">
            <v>1305</v>
          </cell>
        </row>
        <row r="9756">
          <cell r="A9756" t="str">
            <v>1306</v>
          </cell>
        </row>
        <row r="9757">
          <cell r="A9757" t="str">
            <v>1310</v>
          </cell>
        </row>
        <row r="9758">
          <cell r="A9758" t="str">
            <v>1301</v>
          </cell>
        </row>
        <row r="9759">
          <cell r="A9759" t="str">
            <v>1301</v>
          </cell>
        </row>
        <row r="9760">
          <cell r="A9760" t="str">
            <v>1302</v>
          </cell>
        </row>
        <row r="9761">
          <cell r="A9761" t="str">
            <v>1305</v>
          </cell>
        </row>
        <row r="9762">
          <cell r="A9762" t="str">
            <v>1306</v>
          </cell>
        </row>
        <row r="9763">
          <cell r="A9763" t="str">
            <v>1301</v>
          </cell>
        </row>
        <row r="9764">
          <cell r="A9764" t="str">
            <v>1302</v>
          </cell>
        </row>
        <row r="9765">
          <cell r="A9765" t="str">
            <v>1301</v>
          </cell>
        </row>
        <row r="9766">
          <cell r="A9766" t="str">
            <v>1302</v>
          </cell>
        </row>
        <row r="9767">
          <cell r="A9767" t="str">
            <v>1305</v>
          </cell>
        </row>
        <row r="9768">
          <cell r="A9768" t="str">
            <v>1306</v>
          </cell>
        </row>
        <row r="9769">
          <cell r="A9769" t="str">
            <v>1301</v>
          </cell>
        </row>
        <row r="9770">
          <cell r="A9770" t="str">
            <v>1521</v>
          </cell>
        </row>
        <row r="9771">
          <cell r="A9771" t="str">
            <v>1526</v>
          </cell>
        </row>
        <row r="9772">
          <cell r="A9772" t="str">
            <v>1601</v>
          </cell>
        </row>
        <row r="9773">
          <cell r="A9773" t="str">
            <v>1601</v>
          </cell>
        </row>
        <row r="9774">
          <cell r="A9774" t="str">
            <v>1601</v>
          </cell>
        </row>
        <row r="9775">
          <cell r="A9775" t="str">
            <v>1601</v>
          </cell>
        </row>
        <row r="9776">
          <cell r="A9776" t="str">
            <v>1601</v>
          </cell>
        </row>
        <row r="9777">
          <cell r="A9777" t="str">
            <v>1602</v>
          </cell>
        </row>
        <row r="9778">
          <cell r="A9778" t="str">
            <v>1602</v>
          </cell>
        </row>
        <row r="9779">
          <cell r="A9779" t="str">
            <v>1602</v>
          </cell>
        </row>
        <row r="9780">
          <cell r="A9780" t="str">
            <v>1602</v>
          </cell>
        </row>
        <row r="9781">
          <cell r="A9781" t="str">
            <v>1603</v>
          </cell>
        </row>
        <row r="9782">
          <cell r="A9782" t="str">
            <v>1603</v>
          </cell>
        </row>
        <row r="9783">
          <cell r="A9783" t="str">
            <v>1604</v>
          </cell>
        </row>
        <row r="9784">
          <cell r="A9784" t="str">
            <v>1621</v>
          </cell>
        </row>
        <row r="9785">
          <cell r="A9785" t="str">
            <v>1621</v>
          </cell>
        </row>
        <row r="9786">
          <cell r="A9786" t="str">
            <v>1621</v>
          </cell>
        </row>
        <row r="9787">
          <cell r="A9787" t="str">
            <v>1622</v>
          </cell>
        </row>
        <row r="9788">
          <cell r="A9788" t="str">
            <v>1642</v>
          </cell>
        </row>
        <row r="9789">
          <cell r="A9789" t="str">
            <v>1622</v>
          </cell>
        </row>
        <row r="9790">
          <cell r="A9790" t="str">
            <v>1642</v>
          </cell>
        </row>
        <row r="9791">
          <cell r="A9791" t="str">
            <v>1622</v>
          </cell>
        </row>
        <row r="9792">
          <cell r="A9792" t="str">
            <v>1642</v>
          </cell>
        </row>
        <row r="9793">
          <cell r="A9793" t="str">
            <v>1622</v>
          </cell>
        </row>
        <row r="9794">
          <cell r="A9794" t="str">
            <v>1632</v>
          </cell>
        </row>
        <row r="9795">
          <cell r="A9795" t="str">
            <v>1629</v>
          </cell>
        </row>
        <row r="9796">
          <cell r="A9796" t="str">
            <v>1661</v>
          </cell>
        </row>
        <row r="9797">
          <cell r="A9797" t="str">
            <v>1662</v>
          </cell>
        </row>
        <row r="9798">
          <cell r="A9798" t="str">
            <v>1701</v>
          </cell>
        </row>
        <row r="9799">
          <cell r="A9799" t="str">
            <v>1701</v>
          </cell>
        </row>
        <row r="9800">
          <cell r="A9800" t="str">
            <v>1701</v>
          </cell>
        </row>
        <row r="9801">
          <cell r="A9801" t="str">
            <v>1701</v>
          </cell>
        </row>
        <row r="9802">
          <cell r="A9802" t="str">
            <v>1704</v>
          </cell>
        </row>
        <row r="9803">
          <cell r="A9803" t="str">
            <v>1701</v>
          </cell>
        </row>
        <row r="9804">
          <cell r="A9804" t="str">
            <v>1701</v>
          </cell>
        </row>
        <row r="9805">
          <cell r="A9805" t="str">
            <v>1721</v>
          </cell>
        </row>
        <row r="9806">
          <cell r="A9806" t="str">
            <v>1722</v>
          </cell>
        </row>
        <row r="9807">
          <cell r="A9807" t="str">
            <v>1741</v>
          </cell>
        </row>
        <row r="9808">
          <cell r="A9808" t="str">
            <v>1721</v>
          </cell>
        </row>
        <row r="9809">
          <cell r="A9809" t="str">
            <v>1741</v>
          </cell>
        </row>
        <row r="9810">
          <cell r="A9810" t="str">
            <v>1721</v>
          </cell>
        </row>
        <row r="9811">
          <cell r="A9811" t="str">
            <v>1741</v>
          </cell>
        </row>
        <row r="9812">
          <cell r="A9812" t="str">
            <v>1721</v>
          </cell>
        </row>
        <row r="9813">
          <cell r="A9813" t="str">
            <v>1729</v>
          </cell>
        </row>
        <row r="9814">
          <cell r="A9814" t="str">
            <v>1761</v>
          </cell>
        </row>
        <row r="9815">
          <cell r="A9815" t="str">
            <v>1761</v>
          </cell>
        </row>
        <row r="9816">
          <cell r="A9816" t="str">
            <v>1861</v>
          </cell>
        </row>
        <row r="9817">
          <cell r="A9817" t="str">
            <v>1861</v>
          </cell>
        </row>
        <row r="9818">
          <cell r="A9818" t="str">
            <v>1861</v>
          </cell>
        </row>
        <row r="9819">
          <cell r="A9819" t="str">
            <v>2011</v>
          </cell>
        </row>
        <row r="9820">
          <cell r="A9820" t="str">
            <v>2111</v>
          </cell>
        </row>
        <row r="9821">
          <cell r="A9821" t="str">
            <v>2121</v>
          </cell>
        </row>
        <row r="9822">
          <cell r="A9822" t="str">
            <v>2111</v>
          </cell>
        </row>
        <row r="9823">
          <cell r="A9823" t="str">
            <v>2121</v>
          </cell>
        </row>
        <row r="9824">
          <cell r="A9824" t="str">
            <v>2111</v>
          </cell>
        </row>
        <row r="9825">
          <cell r="A9825" t="str">
            <v>2121</v>
          </cell>
        </row>
        <row r="9826">
          <cell r="A9826" t="str">
            <v>2111</v>
          </cell>
        </row>
        <row r="9827">
          <cell r="A9827" t="str">
            <v>2121</v>
          </cell>
        </row>
        <row r="9828">
          <cell r="A9828" t="str">
            <v>2121</v>
          </cell>
        </row>
        <row r="9829">
          <cell r="A9829" t="str">
            <v>2121</v>
          </cell>
        </row>
        <row r="9830">
          <cell r="A9830" t="str">
            <v>2161</v>
          </cell>
        </row>
        <row r="9831">
          <cell r="A9831" t="str">
            <v>2161</v>
          </cell>
        </row>
        <row r="9832">
          <cell r="A9832" t="str">
            <v>2141</v>
          </cell>
        </row>
        <row r="9833">
          <cell r="A9833" t="str">
            <v>2151</v>
          </cell>
        </row>
        <row r="9834">
          <cell r="A9834" t="str">
            <v>2141</v>
          </cell>
        </row>
        <row r="9835">
          <cell r="A9835" t="str">
            <v>2141</v>
          </cell>
        </row>
        <row r="9836">
          <cell r="A9836" t="str">
            <v>2141</v>
          </cell>
        </row>
        <row r="9837">
          <cell r="A9837" t="str">
            <v>2141</v>
          </cell>
        </row>
        <row r="9838">
          <cell r="A9838" t="str">
            <v>2131</v>
          </cell>
        </row>
        <row r="9839">
          <cell r="A9839" t="str">
            <v>2211</v>
          </cell>
        </row>
        <row r="9840">
          <cell r="A9840" t="str">
            <v>2215</v>
          </cell>
        </row>
        <row r="9841">
          <cell r="A9841" t="str">
            <v>2221</v>
          </cell>
        </row>
        <row r="9842">
          <cell r="A9842" t="str">
            <v>2225</v>
          </cell>
        </row>
        <row r="9843">
          <cell r="A9843" t="str">
            <v>2211</v>
          </cell>
        </row>
        <row r="9844">
          <cell r="A9844" t="str">
            <v>2211</v>
          </cell>
        </row>
        <row r="9845">
          <cell r="A9845" t="str">
            <v>2221</v>
          </cell>
        </row>
        <row r="9846">
          <cell r="A9846" t="str">
            <v>2225</v>
          </cell>
        </row>
        <row r="9847">
          <cell r="A9847" t="str">
            <v>2211</v>
          </cell>
        </row>
        <row r="9848">
          <cell r="A9848" t="str">
            <v>2221</v>
          </cell>
        </row>
        <row r="9849">
          <cell r="A9849" t="str">
            <v>2225</v>
          </cell>
        </row>
        <row r="9850">
          <cell r="A9850" t="str">
            <v>2211</v>
          </cell>
        </row>
        <row r="9851">
          <cell r="A9851" t="str">
            <v>2221</v>
          </cell>
        </row>
        <row r="9852">
          <cell r="A9852" t="str">
            <v>2225</v>
          </cell>
        </row>
        <row r="9853">
          <cell r="A9853" t="str">
            <v>2281</v>
          </cell>
        </row>
        <row r="9854">
          <cell r="A9854" t="str">
            <v>2281</v>
          </cell>
        </row>
        <row r="9855">
          <cell r="A9855" t="str">
            <v>2281</v>
          </cell>
        </row>
        <row r="9856">
          <cell r="A9856" t="str">
            <v>2295</v>
          </cell>
        </row>
        <row r="9857">
          <cell r="A9857" t="str">
            <v>2361</v>
          </cell>
        </row>
        <row r="9858">
          <cell r="A9858" t="str">
            <v>2362</v>
          </cell>
        </row>
        <row r="9859">
          <cell r="A9859" t="str">
            <v>2363</v>
          </cell>
        </row>
        <row r="9860">
          <cell r="A9860" t="str">
            <v>2311</v>
          </cell>
        </row>
        <row r="9861">
          <cell r="A9861" t="str">
            <v>2321</v>
          </cell>
        </row>
        <row r="9862">
          <cell r="A9862" t="str">
            <v>2321</v>
          </cell>
        </row>
        <row r="9863">
          <cell r="A9863" t="str">
            <v>2321</v>
          </cell>
        </row>
        <row r="9864">
          <cell r="A9864" t="str">
            <v>2611</v>
          </cell>
        </row>
        <row r="9865">
          <cell r="A9865" t="str">
            <v>2611</v>
          </cell>
        </row>
        <row r="9866">
          <cell r="A9866" t="str">
            <v>2611</v>
          </cell>
        </row>
        <row r="9867">
          <cell r="A9867" t="str">
            <v>2611</v>
          </cell>
        </row>
        <row r="9868">
          <cell r="A9868" t="str">
            <v>2641</v>
          </cell>
        </row>
        <row r="9869">
          <cell r="A9869" t="str">
            <v>2641</v>
          </cell>
        </row>
        <row r="9870">
          <cell r="A9870" t="str">
            <v>2641</v>
          </cell>
        </row>
        <row r="9871">
          <cell r="A9871" t="str">
            <v>2621</v>
          </cell>
        </row>
        <row r="9872">
          <cell r="A9872" t="str">
            <v>2631</v>
          </cell>
        </row>
        <row r="9873">
          <cell r="A9873" t="str">
            <v>2651</v>
          </cell>
        </row>
        <row r="9874">
          <cell r="A9874" t="str">
            <v>2901</v>
          </cell>
        </row>
        <row r="9875">
          <cell r="A9875" t="str">
            <v>2901</v>
          </cell>
        </row>
        <row r="9876">
          <cell r="A9876" t="str">
            <v>2901</v>
          </cell>
        </row>
        <row r="9877">
          <cell r="A9877" t="str">
            <v>2901</v>
          </cell>
        </row>
        <row r="9878">
          <cell r="A9878" t="str">
            <v>2981</v>
          </cell>
        </row>
        <row r="9879">
          <cell r="A9879" t="str">
            <v>2981</v>
          </cell>
        </row>
        <row r="9880">
          <cell r="A9880" t="str">
            <v>2981</v>
          </cell>
        </row>
        <row r="9881">
          <cell r="A9881" t="str">
            <v>3001</v>
          </cell>
        </row>
        <row r="9882">
          <cell r="A9882" t="str">
            <v>3001</v>
          </cell>
        </row>
        <row r="9883">
          <cell r="A9883" t="str">
            <v>3201</v>
          </cell>
        </row>
        <row r="9884">
          <cell r="A9884" t="str">
            <v>3201</v>
          </cell>
        </row>
        <row r="9885">
          <cell r="A9885" t="str">
            <v>3301</v>
          </cell>
        </row>
        <row r="9886">
          <cell r="A9886" t="str">
            <v>3301</v>
          </cell>
        </row>
        <row r="9887">
          <cell r="A9887" t="str">
            <v>3301</v>
          </cell>
        </row>
        <row r="9888">
          <cell r="A9888" t="str">
            <v>4001</v>
          </cell>
        </row>
        <row r="9889">
          <cell r="A9889" t="str">
            <v>4001</v>
          </cell>
        </row>
        <row r="9890">
          <cell r="A9890" t="str">
            <v>4001</v>
          </cell>
        </row>
        <row r="9891">
          <cell r="A9891" t="str">
            <v>4101</v>
          </cell>
        </row>
        <row r="9892">
          <cell r="A9892" t="str">
            <v>4201</v>
          </cell>
        </row>
        <row r="9893">
          <cell r="A9893" t="str">
            <v>4201</v>
          </cell>
        </row>
        <row r="9894">
          <cell r="A9894" t="str">
            <v>4201</v>
          </cell>
        </row>
        <row r="9895">
          <cell r="A9895" t="str">
            <v>4201</v>
          </cell>
        </row>
        <row r="9896">
          <cell r="A9896" t="str">
            <v>4401</v>
          </cell>
        </row>
        <row r="9897">
          <cell r="A9897" t="str">
            <v>4501</v>
          </cell>
        </row>
        <row r="9898">
          <cell r="A9898" t="str">
            <v>4601</v>
          </cell>
        </row>
        <row r="9899">
          <cell r="A9899" t="str">
            <v>4901</v>
          </cell>
        </row>
        <row r="9900">
          <cell r="A9900" t="str">
            <v>4901</v>
          </cell>
        </row>
        <row r="9901">
          <cell r="A9901" t="str">
            <v>4901</v>
          </cell>
        </row>
        <row r="9902">
          <cell r="A9902" t="str">
            <v>4911</v>
          </cell>
        </row>
        <row r="9903">
          <cell r="A9903" t="str">
            <v>4931</v>
          </cell>
        </row>
        <row r="9904">
          <cell r="A9904" t="str">
            <v>4941</v>
          </cell>
        </row>
        <row r="9905">
          <cell r="A9905" t="str">
            <v>4941</v>
          </cell>
        </row>
        <row r="9906">
          <cell r="A9906" t="str">
            <v>4941</v>
          </cell>
        </row>
        <row r="9907">
          <cell r="A9907" t="str">
            <v>4941</v>
          </cell>
        </row>
        <row r="9908">
          <cell r="A9908" t="str">
            <v>4951</v>
          </cell>
        </row>
        <row r="9909">
          <cell r="A9909" t="str">
            <v>4951</v>
          </cell>
        </row>
        <row r="9910">
          <cell r="A9910" t="str">
            <v>4951</v>
          </cell>
        </row>
        <row r="9911">
          <cell r="A9911" t="str">
            <v>4951</v>
          </cell>
        </row>
        <row r="9912">
          <cell r="A9912" t="str">
            <v>4971</v>
          </cell>
        </row>
        <row r="9913">
          <cell r="A9913" t="str">
            <v>4971</v>
          </cell>
        </row>
        <row r="9914">
          <cell r="A9914" t="str">
            <v>4971</v>
          </cell>
        </row>
        <row r="9915">
          <cell r="A9915" t="str">
            <v>4981</v>
          </cell>
        </row>
        <row r="9916">
          <cell r="A9916" t="str">
            <v>5101</v>
          </cell>
        </row>
        <row r="9917">
          <cell r="A9917" t="str">
            <v>5101</v>
          </cell>
        </row>
        <row r="9918">
          <cell r="A9918" t="str">
            <v>5101</v>
          </cell>
        </row>
        <row r="9919">
          <cell r="A9919" t="str">
            <v>5101</v>
          </cell>
        </row>
        <row r="9920">
          <cell r="A9920" t="str">
            <v>5101</v>
          </cell>
        </row>
        <row r="9921">
          <cell r="A9921" t="str">
            <v>5101</v>
          </cell>
        </row>
        <row r="9922">
          <cell r="A9922" t="str">
            <v>5101</v>
          </cell>
        </row>
        <row r="9923">
          <cell r="A9923" t="str">
            <v>5101</v>
          </cell>
        </row>
        <row r="9924">
          <cell r="A9924" t="str">
            <v>5101</v>
          </cell>
        </row>
        <row r="9925">
          <cell r="A9925" t="str">
            <v>5101</v>
          </cell>
        </row>
        <row r="9926">
          <cell r="A9926" t="str">
            <v>5101</v>
          </cell>
        </row>
        <row r="9927">
          <cell r="A9927" t="str">
            <v>5101</v>
          </cell>
        </row>
        <row r="9928">
          <cell r="A9928" t="str">
            <v>5101</v>
          </cell>
        </row>
        <row r="9929">
          <cell r="A9929" t="str">
            <v>5101</v>
          </cell>
        </row>
        <row r="9930">
          <cell r="A9930" t="str">
            <v>5101</v>
          </cell>
        </row>
        <row r="9931">
          <cell r="A9931" t="str">
            <v>5101</v>
          </cell>
        </row>
        <row r="9932">
          <cell r="A9932" t="str">
            <v>5101</v>
          </cell>
        </row>
        <row r="9933">
          <cell r="A9933" t="str">
            <v>5101</v>
          </cell>
        </row>
        <row r="9934">
          <cell r="A9934" t="str">
            <v>5101</v>
          </cell>
        </row>
        <row r="9935">
          <cell r="A9935" t="str">
            <v>5101</v>
          </cell>
        </row>
        <row r="9936">
          <cell r="A9936" t="str">
            <v>5101</v>
          </cell>
        </row>
        <row r="9937">
          <cell r="A9937" t="str">
            <v>5101</v>
          </cell>
        </row>
        <row r="9938">
          <cell r="A9938" t="str">
            <v>5101</v>
          </cell>
        </row>
        <row r="9939">
          <cell r="A9939" t="str">
            <v>5101</v>
          </cell>
        </row>
        <row r="9940">
          <cell r="A9940" t="str">
            <v>5101</v>
          </cell>
        </row>
        <row r="9941">
          <cell r="A9941" t="str">
            <v>5101</v>
          </cell>
        </row>
        <row r="9942">
          <cell r="A9942" t="str">
            <v>5101</v>
          </cell>
        </row>
        <row r="9943">
          <cell r="A9943" t="str">
            <v>5101</v>
          </cell>
        </row>
        <row r="9944">
          <cell r="A9944" t="str">
            <v>5101</v>
          </cell>
        </row>
        <row r="9945">
          <cell r="A9945" t="str">
            <v>5111</v>
          </cell>
        </row>
        <row r="9946">
          <cell r="A9946" t="str">
            <v>5116</v>
          </cell>
        </row>
        <row r="9947">
          <cell r="A9947" t="str">
            <v>5116</v>
          </cell>
        </row>
        <row r="9948">
          <cell r="A9948" t="str">
            <v>5111</v>
          </cell>
        </row>
        <row r="9949">
          <cell r="A9949" t="str">
            <v>5116</v>
          </cell>
        </row>
        <row r="9950">
          <cell r="A9950" t="str">
            <v>5111</v>
          </cell>
        </row>
        <row r="9951">
          <cell r="A9951" t="str">
            <v>5116</v>
          </cell>
        </row>
        <row r="9952">
          <cell r="A9952" t="str">
            <v>5123</v>
          </cell>
        </row>
        <row r="9953">
          <cell r="A9953" t="str">
            <v>5121</v>
          </cell>
        </row>
        <row r="9954">
          <cell r="A9954" t="str">
            <v>5123</v>
          </cell>
        </row>
        <row r="9955">
          <cell r="A9955" t="str">
            <v>5126</v>
          </cell>
        </row>
        <row r="9956">
          <cell r="A9956" t="str">
            <v>5129</v>
          </cell>
        </row>
        <row r="9957">
          <cell r="A9957" t="str">
            <v>5139</v>
          </cell>
        </row>
        <row r="9958">
          <cell r="A9958" t="str">
            <v>5121</v>
          </cell>
        </row>
        <row r="9959">
          <cell r="A9959" t="str">
            <v>5123</v>
          </cell>
        </row>
        <row r="9960">
          <cell r="A9960" t="str">
            <v>5126</v>
          </cell>
        </row>
        <row r="9961">
          <cell r="A9961" t="str">
            <v>5129</v>
          </cell>
        </row>
        <row r="9962">
          <cell r="A9962" t="str">
            <v>5139</v>
          </cell>
        </row>
        <row r="9963">
          <cell r="A9963" t="str">
            <v>5121</v>
          </cell>
        </row>
        <row r="9964">
          <cell r="A9964" t="str">
            <v>5123</v>
          </cell>
        </row>
        <row r="9965">
          <cell r="A9965" t="str">
            <v>5126</v>
          </cell>
        </row>
        <row r="9966">
          <cell r="A9966" t="str">
            <v>5129</v>
          </cell>
        </row>
        <row r="9967">
          <cell r="A9967" t="str">
            <v>5133</v>
          </cell>
        </row>
        <row r="9968">
          <cell r="A9968" t="str">
            <v>5139</v>
          </cell>
        </row>
        <row r="9969">
          <cell r="A9969" t="str">
            <v>5121</v>
          </cell>
        </row>
        <row r="9970">
          <cell r="A9970" t="str">
            <v>5123</v>
          </cell>
        </row>
        <row r="9971">
          <cell r="A9971" t="str">
            <v>5129</v>
          </cell>
        </row>
        <row r="9972">
          <cell r="A9972" t="str">
            <v>5133</v>
          </cell>
        </row>
        <row r="9973">
          <cell r="A9973" t="str">
            <v>5121</v>
          </cell>
        </row>
        <row r="9974">
          <cell r="A9974" t="str">
            <v>5123</v>
          </cell>
        </row>
        <row r="9975">
          <cell r="A9975" t="str">
            <v>5129</v>
          </cell>
        </row>
        <row r="9976">
          <cell r="A9976" t="str">
            <v>5121</v>
          </cell>
        </row>
        <row r="9977">
          <cell r="A9977" t="str">
            <v>5123</v>
          </cell>
        </row>
        <row r="9978">
          <cell r="A9978" t="str">
            <v>5126</v>
          </cell>
        </row>
        <row r="9979">
          <cell r="A9979" t="str">
            <v>5129</v>
          </cell>
        </row>
        <row r="9980">
          <cell r="A9980" t="str">
            <v>5139</v>
          </cell>
        </row>
        <row r="9981">
          <cell r="A9981" t="str">
            <v>5139</v>
          </cell>
        </row>
        <row r="9982">
          <cell r="A9982" t="str">
            <v>5121</v>
          </cell>
        </row>
        <row r="9983">
          <cell r="A9983" t="str">
            <v>5123</v>
          </cell>
        </row>
        <row r="9984">
          <cell r="A9984" t="str">
            <v>5126</v>
          </cell>
        </row>
        <row r="9985">
          <cell r="A9985" t="str">
            <v>5129</v>
          </cell>
        </row>
        <row r="9986">
          <cell r="A9986" t="str">
            <v>5133</v>
          </cell>
        </row>
        <row r="9987">
          <cell r="A9987" t="str">
            <v>5139</v>
          </cell>
        </row>
        <row r="9988">
          <cell r="A9988" t="str">
            <v>5121</v>
          </cell>
        </row>
        <row r="9989">
          <cell r="A9989" t="str">
            <v>5123</v>
          </cell>
        </row>
        <row r="9990">
          <cell r="A9990" t="str">
            <v>5129</v>
          </cell>
        </row>
        <row r="9991">
          <cell r="A9991" t="str">
            <v>5133</v>
          </cell>
        </row>
        <row r="9992">
          <cell r="A9992" t="str">
            <v>5121</v>
          </cell>
        </row>
        <row r="9993">
          <cell r="A9993" t="str">
            <v>5123</v>
          </cell>
        </row>
        <row r="9994">
          <cell r="A9994" t="str">
            <v>5126</v>
          </cell>
        </row>
        <row r="9995">
          <cell r="A9995" t="str">
            <v>5129</v>
          </cell>
        </row>
        <row r="9996">
          <cell r="A9996" t="str">
            <v>5139</v>
          </cell>
        </row>
        <row r="9997">
          <cell r="A9997" t="str">
            <v>5121</v>
          </cell>
        </row>
        <row r="9998">
          <cell r="A9998" t="str">
            <v>5123</v>
          </cell>
        </row>
        <row r="9999">
          <cell r="A9999" t="str">
            <v>5126</v>
          </cell>
        </row>
        <row r="10000">
          <cell r="A10000" t="str">
            <v>5129</v>
          </cell>
        </row>
        <row r="10001">
          <cell r="A10001" t="str">
            <v>5121</v>
          </cell>
        </row>
        <row r="10002">
          <cell r="A10002" t="str">
            <v>5123</v>
          </cell>
        </row>
        <row r="10003">
          <cell r="A10003" t="str">
            <v>5126</v>
          </cell>
        </row>
        <row r="10004">
          <cell r="A10004" t="str">
            <v>5129</v>
          </cell>
        </row>
        <row r="10005">
          <cell r="A10005" t="str">
            <v>5133</v>
          </cell>
        </row>
        <row r="10006">
          <cell r="A10006" t="str">
            <v>5121</v>
          </cell>
        </row>
        <row r="10007">
          <cell r="A10007" t="str">
            <v>5123</v>
          </cell>
        </row>
        <row r="10008">
          <cell r="A10008" t="str">
            <v>5126</v>
          </cell>
        </row>
        <row r="10009">
          <cell r="A10009" t="str">
            <v>5129</v>
          </cell>
        </row>
        <row r="10010">
          <cell r="A10010" t="str">
            <v>5133</v>
          </cell>
        </row>
        <row r="10011">
          <cell r="A10011" t="str">
            <v>5121</v>
          </cell>
        </row>
        <row r="10012">
          <cell r="A10012" t="str">
            <v>5123</v>
          </cell>
        </row>
        <row r="10013">
          <cell r="A10013" t="str">
            <v>5126</v>
          </cell>
        </row>
        <row r="10014">
          <cell r="A10014" t="str">
            <v>5129</v>
          </cell>
        </row>
        <row r="10015">
          <cell r="A10015" t="str">
            <v>5139</v>
          </cell>
        </row>
        <row r="10016">
          <cell r="A10016" t="str">
            <v>5121</v>
          </cell>
        </row>
        <row r="10017">
          <cell r="A10017" t="str">
            <v>5123</v>
          </cell>
        </row>
        <row r="10018">
          <cell r="A10018" t="str">
            <v>5126</v>
          </cell>
        </row>
        <row r="10019">
          <cell r="A10019" t="str">
            <v>5129</v>
          </cell>
        </row>
        <row r="10020">
          <cell r="A10020" t="str">
            <v>5133</v>
          </cell>
        </row>
        <row r="10021">
          <cell r="A10021" t="str">
            <v>5139</v>
          </cell>
        </row>
        <row r="10022">
          <cell r="A10022" t="str">
            <v>5121</v>
          </cell>
        </row>
        <row r="10023">
          <cell r="A10023" t="str">
            <v>5123</v>
          </cell>
        </row>
        <row r="10024">
          <cell r="A10024" t="str">
            <v>5126</v>
          </cell>
        </row>
        <row r="10025">
          <cell r="A10025" t="str">
            <v>5129</v>
          </cell>
        </row>
        <row r="10026">
          <cell r="A10026" t="str">
            <v>5133</v>
          </cell>
        </row>
        <row r="10027">
          <cell r="A10027" t="str">
            <v>5121</v>
          </cell>
        </row>
        <row r="10028">
          <cell r="A10028" t="str">
            <v>5123</v>
          </cell>
        </row>
        <row r="10029">
          <cell r="A10029" t="str">
            <v>5129</v>
          </cell>
        </row>
        <row r="10030">
          <cell r="A10030" t="str">
            <v>5133</v>
          </cell>
        </row>
        <row r="10031">
          <cell r="A10031" t="str">
            <v>5121</v>
          </cell>
        </row>
        <row r="10032">
          <cell r="A10032" t="str">
            <v>5123</v>
          </cell>
        </row>
        <row r="10033">
          <cell r="A10033" t="str">
            <v>5129</v>
          </cell>
        </row>
        <row r="10034">
          <cell r="A10034" t="str">
            <v>5121</v>
          </cell>
        </row>
        <row r="10035">
          <cell r="A10035" t="str">
            <v>5123</v>
          </cell>
        </row>
        <row r="10036">
          <cell r="A10036" t="str">
            <v>5126</v>
          </cell>
        </row>
        <row r="10037">
          <cell r="A10037" t="str">
            <v>5129</v>
          </cell>
        </row>
        <row r="10038">
          <cell r="A10038" t="str">
            <v>5139</v>
          </cell>
        </row>
        <row r="10039">
          <cell r="A10039" t="str">
            <v>5121</v>
          </cell>
        </row>
        <row r="10040">
          <cell r="A10040" t="str">
            <v>5126</v>
          </cell>
        </row>
        <row r="10041">
          <cell r="A10041" t="str">
            <v>5129</v>
          </cell>
        </row>
        <row r="10042">
          <cell r="A10042" t="str">
            <v>5133</v>
          </cell>
        </row>
        <row r="10043">
          <cell r="A10043" t="str">
            <v>5123</v>
          </cell>
        </row>
        <row r="10044">
          <cell r="A10044" t="str">
            <v>5129</v>
          </cell>
        </row>
        <row r="10045">
          <cell r="A10045" t="str">
            <v>5133</v>
          </cell>
        </row>
        <row r="10046">
          <cell r="A10046" t="str">
            <v>5121</v>
          </cell>
        </row>
        <row r="10047">
          <cell r="A10047" t="str">
            <v>5123</v>
          </cell>
        </row>
        <row r="10048">
          <cell r="A10048" t="str">
            <v>5126</v>
          </cell>
        </row>
        <row r="10049">
          <cell r="A10049" t="str">
            <v>5129</v>
          </cell>
        </row>
        <row r="10050">
          <cell r="A10050" t="str">
            <v>5121</v>
          </cell>
        </row>
        <row r="10051">
          <cell r="A10051" t="str">
            <v>5123</v>
          </cell>
        </row>
        <row r="10052">
          <cell r="A10052" t="str">
            <v>5126</v>
          </cell>
        </row>
        <row r="10053">
          <cell r="A10053" t="str">
            <v>5129</v>
          </cell>
        </row>
        <row r="10054">
          <cell r="A10054" t="str">
            <v>5121</v>
          </cell>
        </row>
        <row r="10055">
          <cell r="A10055" t="str">
            <v>5123</v>
          </cell>
        </row>
        <row r="10056">
          <cell r="A10056" t="str">
            <v>5126</v>
          </cell>
        </row>
        <row r="10057">
          <cell r="A10057" t="str">
            <v>5129</v>
          </cell>
        </row>
        <row r="10058">
          <cell r="A10058" t="str">
            <v>5121</v>
          </cell>
        </row>
        <row r="10059">
          <cell r="A10059" t="str">
            <v>5123</v>
          </cell>
        </row>
        <row r="10060">
          <cell r="A10060" t="str">
            <v>5126</v>
          </cell>
        </row>
        <row r="10061">
          <cell r="A10061" t="str">
            <v>5129</v>
          </cell>
        </row>
        <row r="10062">
          <cell r="A10062" t="str">
            <v>5121</v>
          </cell>
        </row>
        <row r="10063">
          <cell r="A10063" t="str">
            <v>5123</v>
          </cell>
        </row>
        <row r="10064">
          <cell r="A10064" t="str">
            <v>5126</v>
          </cell>
        </row>
        <row r="10065">
          <cell r="A10065" t="str">
            <v>5129</v>
          </cell>
        </row>
        <row r="10066">
          <cell r="A10066" t="str">
            <v>5139</v>
          </cell>
        </row>
        <row r="10067">
          <cell r="A10067" t="str">
            <v>5133</v>
          </cell>
        </row>
        <row r="10068">
          <cell r="A10068" t="str">
            <v>5121</v>
          </cell>
        </row>
        <row r="10069">
          <cell r="A10069" t="str">
            <v>5123</v>
          </cell>
        </row>
        <row r="10070">
          <cell r="A10070" t="str">
            <v>5126</v>
          </cell>
        </row>
        <row r="10071">
          <cell r="A10071" t="str">
            <v>5129</v>
          </cell>
        </row>
        <row r="10072">
          <cell r="A10072" t="str">
            <v>5121</v>
          </cell>
        </row>
        <row r="10073">
          <cell r="A10073" t="str">
            <v>5123</v>
          </cell>
        </row>
        <row r="10074">
          <cell r="A10074" t="str">
            <v>5129</v>
          </cell>
        </row>
        <row r="10075">
          <cell r="A10075" t="str">
            <v>5133</v>
          </cell>
        </row>
        <row r="10076">
          <cell r="A10076" t="str">
            <v>5121</v>
          </cell>
        </row>
        <row r="10077">
          <cell r="A10077" t="str">
            <v>5123</v>
          </cell>
        </row>
        <row r="10078">
          <cell r="A10078" t="str">
            <v>5126</v>
          </cell>
        </row>
        <row r="10079">
          <cell r="A10079" t="str">
            <v>5129</v>
          </cell>
        </row>
        <row r="10080">
          <cell r="A10080" t="str">
            <v>5139</v>
          </cell>
        </row>
        <row r="10081">
          <cell r="A10081" t="str">
            <v>5121</v>
          </cell>
        </row>
        <row r="10082">
          <cell r="A10082" t="str">
            <v>5123</v>
          </cell>
        </row>
        <row r="10083">
          <cell r="A10083" t="str">
            <v>5126</v>
          </cell>
        </row>
        <row r="10084">
          <cell r="A10084" t="str">
            <v>5129</v>
          </cell>
        </row>
        <row r="10085">
          <cell r="A10085" t="str">
            <v>5141</v>
          </cell>
        </row>
        <row r="10086">
          <cell r="A10086" t="str">
            <v>5151</v>
          </cell>
        </row>
        <row r="10087">
          <cell r="A10087" t="str">
            <v>5151</v>
          </cell>
        </row>
        <row r="10088">
          <cell r="A10088" t="str">
            <v>5151</v>
          </cell>
        </row>
        <row r="10089">
          <cell r="A10089" t="str">
            <v>5151</v>
          </cell>
        </row>
        <row r="10090">
          <cell r="A10090" t="str">
            <v>5151</v>
          </cell>
        </row>
        <row r="10091">
          <cell r="A10091" t="str">
            <v>5151</v>
          </cell>
        </row>
        <row r="10092">
          <cell r="A10092" t="str">
            <v>5151</v>
          </cell>
        </row>
        <row r="10093">
          <cell r="A10093" t="str">
            <v>5156</v>
          </cell>
        </row>
        <row r="10094">
          <cell r="A10094" t="str">
            <v>5156</v>
          </cell>
        </row>
        <row r="10095">
          <cell r="A10095" t="str">
            <v>5156</v>
          </cell>
        </row>
        <row r="10096">
          <cell r="A10096" t="str">
            <v>5161</v>
          </cell>
        </row>
        <row r="10097">
          <cell r="A10097" t="str">
            <v>5161</v>
          </cell>
        </row>
        <row r="10098">
          <cell r="A10098" t="str">
            <v>5161</v>
          </cell>
        </row>
        <row r="10099">
          <cell r="A10099" t="str">
            <v>5161</v>
          </cell>
        </row>
        <row r="10100">
          <cell r="A10100" t="str">
            <v>5161</v>
          </cell>
        </row>
        <row r="10101">
          <cell r="A10101" t="str">
            <v>5161</v>
          </cell>
        </row>
        <row r="10102">
          <cell r="A10102" t="str">
            <v>5161</v>
          </cell>
        </row>
        <row r="10103">
          <cell r="A10103" t="str">
            <v>5161</v>
          </cell>
        </row>
        <row r="10104">
          <cell r="A10104" t="str">
            <v>5166</v>
          </cell>
        </row>
        <row r="10105">
          <cell r="A10105" t="str">
            <v>5166</v>
          </cell>
        </row>
        <row r="10106">
          <cell r="A10106" t="str">
            <v>5166</v>
          </cell>
        </row>
        <row r="10107">
          <cell r="A10107" t="str">
            <v>5166</v>
          </cell>
        </row>
        <row r="10108">
          <cell r="A10108" t="str">
            <v>5166</v>
          </cell>
        </row>
        <row r="10109">
          <cell r="A10109" t="str">
            <v>5166</v>
          </cell>
        </row>
        <row r="10110">
          <cell r="A10110" t="str">
            <v>5166</v>
          </cell>
        </row>
        <row r="10111">
          <cell r="A10111" t="str">
            <v>5166</v>
          </cell>
        </row>
        <row r="10112">
          <cell r="A10112" t="str">
            <v>5166</v>
          </cell>
        </row>
        <row r="10113">
          <cell r="A10113" t="str">
            <v>5166</v>
          </cell>
        </row>
        <row r="10114">
          <cell r="A10114" t="str">
            <v>5166</v>
          </cell>
        </row>
        <row r="10115">
          <cell r="A10115" t="str">
            <v>5166</v>
          </cell>
        </row>
        <row r="10116">
          <cell r="A10116" t="str">
            <v>5166</v>
          </cell>
        </row>
        <row r="10117">
          <cell r="A10117" t="str">
            <v>5166</v>
          </cell>
        </row>
        <row r="10118">
          <cell r="A10118" t="str">
            <v>5166</v>
          </cell>
        </row>
        <row r="10119">
          <cell r="A10119" t="str">
            <v>5166</v>
          </cell>
        </row>
        <row r="10120">
          <cell r="A10120" t="str">
            <v>5166</v>
          </cell>
        </row>
        <row r="10121">
          <cell r="A10121" t="str">
            <v>5166</v>
          </cell>
        </row>
        <row r="10122">
          <cell r="A10122" t="str">
            <v>5166</v>
          </cell>
        </row>
        <row r="10123">
          <cell r="A10123" t="str">
            <v>5166</v>
          </cell>
        </row>
        <row r="10124">
          <cell r="A10124" t="str">
            <v>5166</v>
          </cell>
        </row>
        <row r="10125">
          <cell r="A10125" t="str">
            <v>5166</v>
          </cell>
        </row>
        <row r="10126">
          <cell r="A10126" t="str">
            <v>5166</v>
          </cell>
        </row>
        <row r="10127">
          <cell r="A10127" t="str">
            <v>5166</v>
          </cell>
        </row>
        <row r="10128">
          <cell r="A10128" t="str">
            <v>5166</v>
          </cell>
        </row>
        <row r="10129">
          <cell r="A10129" t="str">
            <v>5166</v>
          </cell>
        </row>
        <row r="10130">
          <cell r="A10130" t="str">
            <v>5166</v>
          </cell>
        </row>
        <row r="10131">
          <cell r="A10131" t="str">
            <v>5166</v>
          </cell>
        </row>
        <row r="10132">
          <cell r="A10132" t="str">
            <v>5132</v>
          </cell>
        </row>
        <row r="10133">
          <cell r="A10133" t="str">
            <v>5171</v>
          </cell>
        </row>
        <row r="10134">
          <cell r="A10134" t="str">
            <v>5176</v>
          </cell>
        </row>
        <row r="10135">
          <cell r="A10135" t="str">
            <v>5132</v>
          </cell>
        </row>
        <row r="10136">
          <cell r="A10136" t="str">
            <v>5132</v>
          </cell>
        </row>
        <row r="10137">
          <cell r="A10137" t="str">
            <v>5132</v>
          </cell>
        </row>
        <row r="10138">
          <cell r="A10138" t="str">
            <v>5176</v>
          </cell>
        </row>
        <row r="10139">
          <cell r="A10139" t="str">
            <v>5191</v>
          </cell>
        </row>
        <row r="10140">
          <cell r="A10140" t="str">
            <v>5132</v>
          </cell>
        </row>
        <row r="10141">
          <cell r="A10141" t="str">
            <v>5176</v>
          </cell>
        </row>
        <row r="10142">
          <cell r="A10142" t="str">
            <v>5132</v>
          </cell>
        </row>
        <row r="10143">
          <cell r="A10143" t="str">
            <v>5176</v>
          </cell>
        </row>
        <row r="10144">
          <cell r="A10144" t="str">
            <v>5132</v>
          </cell>
        </row>
        <row r="10145">
          <cell r="A10145" t="str">
            <v>5132</v>
          </cell>
        </row>
        <row r="10146">
          <cell r="A10146" t="str">
            <v>5176</v>
          </cell>
        </row>
        <row r="10147">
          <cell r="A10147" t="str">
            <v>5132</v>
          </cell>
        </row>
        <row r="10148">
          <cell r="A10148" t="str">
            <v>5132</v>
          </cell>
        </row>
        <row r="10149">
          <cell r="A10149" t="str">
            <v>5171</v>
          </cell>
        </row>
        <row r="10150">
          <cell r="A10150" t="str">
            <v>5176</v>
          </cell>
        </row>
        <row r="10151">
          <cell r="A10151" t="str">
            <v>5132</v>
          </cell>
        </row>
        <row r="10152">
          <cell r="A10152" t="str">
            <v>5176</v>
          </cell>
        </row>
        <row r="10153">
          <cell r="A10153" t="str">
            <v>5132</v>
          </cell>
        </row>
        <row r="10154">
          <cell r="A10154" t="str">
            <v>5176</v>
          </cell>
        </row>
        <row r="10155">
          <cell r="A10155" t="str">
            <v>5132</v>
          </cell>
        </row>
        <row r="10156">
          <cell r="A10156" t="str">
            <v>5176</v>
          </cell>
        </row>
        <row r="10157">
          <cell r="A10157" t="str">
            <v>5181</v>
          </cell>
        </row>
        <row r="10158">
          <cell r="A10158" t="str">
            <v>5132</v>
          </cell>
        </row>
        <row r="10159">
          <cell r="A10159" t="str">
            <v>5132</v>
          </cell>
        </row>
        <row r="10160">
          <cell r="A10160" t="str">
            <v>5176</v>
          </cell>
        </row>
        <row r="10161">
          <cell r="A10161" t="str">
            <v>5132</v>
          </cell>
        </row>
        <row r="10162">
          <cell r="A10162" t="str">
            <v>5176</v>
          </cell>
        </row>
        <row r="10163">
          <cell r="A10163" t="str">
            <v>5132</v>
          </cell>
        </row>
        <row r="10164">
          <cell r="A10164" t="str">
            <v>5176</v>
          </cell>
        </row>
        <row r="10165">
          <cell r="A10165" t="str">
            <v>5132</v>
          </cell>
        </row>
        <row r="10166">
          <cell r="A10166" t="str">
            <v>5176</v>
          </cell>
        </row>
        <row r="10167">
          <cell r="A10167" t="str">
            <v>5132</v>
          </cell>
        </row>
        <row r="10168">
          <cell r="A10168" t="str">
            <v>5176</v>
          </cell>
        </row>
        <row r="10169">
          <cell r="A10169" t="str">
            <v>5132</v>
          </cell>
        </row>
        <row r="10170">
          <cell r="A10170" t="str">
            <v>5176</v>
          </cell>
        </row>
        <row r="10171">
          <cell r="A10171" t="str">
            <v>5132</v>
          </cell>
        </row>
        <row r="10172">
          <cell r="A10172" t="str">
            <v>5132</v>
          </cell>
        </row>
        <row r="10173">
          <cell r="A10173" t="str">
            <v>5176</v>
          </cell>
        </row>
        <row r="10174">
          <cell r="A10174" t="str">
            <v>5201</v>
          </cell>
        </row>
        <row r="10175">
          <cell r="A10175" t="str">
            <v>5201</v>
          </cell>
        </row>
        <row r="10176">
          <cell r="A10176" t="str">
            <v>5201</v>
          </cell>
        </row>
        <row r="10177">
          <cell r="A10177" t="str">
            <v>5201</v>
          </cell>
        </row>
        <row r="10178">
          <cell r="A10178" t="str">
            <v>5201</v>
          </cell>
        </row>
        <row r="10179">
          <cell r="A10179" t="str">
            <v>5201</v>
          </cell>
        </row>
        <row r="10180">
          <cell r="A10180" t="str">
            <v>5201</v>
          </cell>
        </row>
        <row r="10181">
          <cell r="A10181" t="str">
            <v>5201</v>
          </cell>
        </row>
        <row r="10182">
          <cell r="A10182" t="str">
            <v>5201</v>
          </cell>
        </row>
        <row r="10183">
          <cell r="A10183" t="str">
            <v>5201</v>
          </cell>
        </row>
        <row r="10184">
          <cell r="A10184" t="str">
            <v>5201</v>
          </cell>
        </row>
        <row r="10185">
          <cell r="A10185" t="str">
            <v>5201</v>
          </cell>
        </row>
        <row r="10186">
          <cell r="A10186" t="str">
            <v>5201</v>
          </cell>
        </row>
        <row r="10187">
          <cell r="A10187" t="str">
            <v>5201</v>
          </cell>
        </row>
        <row r="10188">
          <cell r="A10188" t="str">
            <v>5201</v>
          </cell>
        </row>
        <row r="10189">
          <cell r="A10189" t="str">
            <v>5201</v>
          </cell>
        </row>
        <row r="10190">
          <cell r="A10190" t="str">
            <v>5201</v>
          </cell>
        </row>
        <row r="10191">
          <cell r="A10191" t="str">
            <v>5201</v>
          </cell>
        </row>
        <row r="10192">
          <cell r="A10192" t="str">
            <v>5201</v>
          </cell>
        </row>
        <row r="10193">
          <cell r="A10193" t="str">
            <v>5201</v>
          </cell>
        </row>
        <row r="10194">
          <cell r="A10194" t="str">
            <v>5211</v>
          </cell>
        </row>
        <row r="10195">
          <cell r="A10195" t="str">
            <v>5211</v>
          </cell>
        </row>
        <row r="10196">
          <cell r="A10196" t="str">
            <v>5211</v>
          </cell>
        </row>
        <row r="10197">
          <cell r="A10197" t="str">
            <v>5301</v>
          </cell>
        </row>
        <row r="10198">
          <cell r="A10198" t="str">
            <v>5301</v>
          </cell>
        </row>
        <row r="10199">
          <cell r="A10199" t="str">
            <v>5301</v>
          </cell>
        </row>
        <row r="10200">
          <cell r="A10200" t="str">
            <v>5301</v>
          </cell>
        </row>
        <row r="10201">
          <cell r="A10201" t="str">
            <v>5301</v>
          </cell>
        </row>
        <row r="10202">
          <cell r="A10202" t="str">
            <v>5301</v>
          </cell>
        </row>
        <row r="10203">
          <cell r="A10203" t="str">
            <v>5301</v>
          </cell>
        </row>
        <row r="10204">
          <cell r="A10204" t="str">
            <v>5301</v>
          </cell>
        </row>
        <row r="10205">
          <cell r="A10205" t="str">
            <v>5301</v>
          </cell>
        </row>
        <row r="10206">
          <cell r="A10206" t="str">
            <v>5301</v>
          </cell>
        </row>
        <row r="10207">
          <cell r="A10207" t="str">
            <v>5301</v>
          </cell>
        </row>
        <row r="10208">
          <cell r="A10208" t="str">
            <v>5301</v>
          </cell>
        </row>
        <row r="10209">
          <cell r="A10209" t="str">
            <v>5301</v>
          </cell>
        </row>
        <row r="10210">
          <cell r="A10210" t="str">
            <v>5301</v>
          </cell>
        </row>
        <row r="10211">
          <cell r="A10211" t="str">
            <v>5301</v>
          </cell>
        </row>
        <row r="10212">
          <cell r="A10212" t="str">
            <v>5301</v>
          </cell>
        </row>
        <row r="10213">
          <cell r="A10213" t="str">
            <v>5301</v>
          </cell>
        </row>
        <row r="10214">
          <cell r="A10214" t="str">
            <v>5301</v>
          </cell>
        </row>
        <row r="10215">
          <cell r="A10215" t="str">
            <v>5301</v>
          </cell>
        </row>
        <row r="10216">
          <cell r="A10216" t="str">
            <v>5301</v>
          </cell>
        </row>
        <row r="10217">
          <cell r="A10217" t="str">
            <v>5301</v>
          </cell>
        </row>
        <row r="10218">
          <cell r="A10218" t="str">
            <v>5301</v>
          </cell>
        </row>
        <row r="10219">
          <cell r="A10219" t="str">
            <v>5301</v>
          </cell>
        </row>
        <row r="10220">
          <cell r="A10220" t="str">
            <v>5301</v>
          </cell>
        </row>
        <row r="10221">
          <cell r="A10221" t="str">
            <v>5301</v>
          </cell>
        </row>
        <row r="10222">
          <cell r="A10222" t="str">
            <v>5301</v>
          </cell>
        </row>
        <row r="10223">
          <cell r="A10223" t="str">
            <v>5301</v>
          </cell>
        </row>
        <row r="10224">
          <cell r="A10224" t="str">
            <v>5301</v>
          </cell>
        </row>
        <row r="10225">
          <cell r="A10225" t="str">
            <v>5301</v>
          </cell>
        </row>
        <row r="10226">
          <cell r="A10226" t="str">
            <v>5301</v>
          </cell>
        </row>
        <row r="10227">
          <cell r="A10227" t="str">
            <v>5301</v>
          </cell>
        </row>
        <row r="10228">
          <cell r="A10228" t="str">
            <v>5311</v>
          </cell>
        </row>
        <row r="10229">
          <cell r="A10229" t="str">
            <v>5311</v>
          </cell>
        </row>
        <row r="10230">
          <cell r="A10230" t="str">
            <v>5311</v>
          </cell>
        </row>
        <row r="10231">
          <cell r="A10231" t="str">
            <v>5311</v>
          </cell>
        </row>
        <row r="10232">
          <cell r="A10232" t="str">
            <v>5311</v>
          </cell>
        </row>
        <row r="10233">
          <cell r="A10233" t="str">
            <v>5311</v>
          </cell>
        </row>
        <row r="10234">
          <cell r="A10234" t="str">
            <v>5311</v>
          </cell>
        </row>
        <row r="10235">
          <cell r="A10235" t="str">
            <v>5311</v>
          </cell>
        </row>
        <row r="10236">
          <cell r="A10236" t="str">
            <v>5311</v>
          </cell>
        </row>
        <row r="10237">
          <cell r="A10237" t="str">
            <v>5311</v>
          </cell>
        </row>
        <row r="10238">
          <cell r="A10238" t="str">
            <v>5311</v>
          </cell>
        </row>
        <row r="10239">
          <cell r="A10239" t="str">
            <v>5311</v>
          </cell>
        </row>
        <row r="10240">
          <cell r="A10240" t="str">
            <v>5311</v>
          </cell>
        </row>
        <row r="10241">
          <cell r="A10241" t="str">
            <v>5311</v>
          </cell>
        </row>
        <row r="10242">
          <cell r="A10242" t="str">
            <v>5311</v>
          </cell>
        </row>
        <row r="10243">
          <cell r="A10243" t="str">
            <v>5311</v>
          </cell>
        </row>
        <row r="10244">
          <cell r="A10244" t="str">
            <v>5311</v>
          </cell>
        </row>
        <row r="10245">
          <cell r="A10245" t="str">
            <v>5311</v>
          </cell>
        </row>
        <row r="10246">
          <cell r="A10246" t="str">
            <v>5311</v>
          </cell>
        </row>
        <row r="10247">
          <cell r="A10247" t="str">
            <v>5311</v>
          </cell>
        </row>
        <row r="10248">
          <cell r="A10248" t="str">
            <v>5311</v>
          </cell>
        </row>
        <row r="10249">
          <cell r="A10249" t="str">
            <v>5311</v>
          </cell>
        </row>
        <row r="10250">
          <cell r="A10250" t="str">
            <v>5311</v>
          </cell>
        </row>
        <row r="10251">
          <cell r="A10251" t="str">
            <v>5311</v>
          </cell>
        </row>
        <row r="10252">
          <cell r="A10252" t="str">
            <v>5311</v>
          </cell>
        </row>
        <row r="10253">
          <cell r="A10253" t="str">
            <v>5311</v>
          </cell>
        </row>
        <row r="10254">
          <cell r="A10254" t="str">
            <v>5311</v>
          </cell>
        </row>
        <row r="10255">
          <cell r="A10255" t="str">
            <v>5311</v>
          </cell>
        </row>
        <row r="10256">
          <cell r="A10256" t="str">
            <v>5321</v>
          </cell>
        </row>
        <row r="10257">
          <cell r="A10257" t="str">
            <v>5321</v>
          </cell>
        </row>
        <row r="10258">
          <cell r="A10258" t="str">
            <v>5321</v>
          </cell>
        </row>
        <row r="10259">
          <cell r="A10259" t="str">
            <v>5321</v>
          </cell>
        </row>
        <row r="10260">
          <cell r="A10260" t="str">
            <v>5321</v>
          </cell>
        </row>
        <row r="10261">
          <cell r="A10261" t="str">
            <v>5321</v>
          </cell>
        </row>
        <row r="10262">
          <cell r="A10262" t="str">
            <v>5321</v>
          </cell>
        </row>
        <row r="10263">
          <cell r="A10263" t="str">
            <v>5321</v>
          </cell>
        </row>
        <row r="10264">
          <cell r="A10264" t="str">
            <v>5321</v>
          </cell>
        </row>
        <row r="10265">
          <cell r="A10265" t="str">
            <v>5321</v>
          </cell>
        </row>
        <row r="10266">
          <cell r="A10266" t="str">
            <v>5321</v>
          </cell>
        </row>
        <row r="10267">
          <cell r="A10267" t="str">
            <v>5321</v>
          </cell>
        </row>
        <row r="10268">
          <cell r="A10268" t="str">
            <v>5321</v>
          </cell>
        </row>
        <row r="10269">
          <cell r="A10269" t="str">
            <v>5321</v>
          </cell>
        </row>
        <row r="10270">
          <cell r="A10270" t="str">
            <v>5321</v>
          </cell>
        </row>
        <row r="10271">
          <cell r="A10271" t="str">
            <v>5321</v>
          </cell>
        </row>
        <row r="10272">
          <cell r="A10272" t="str">
            <v>5321</v>
          </cell>
        </row>
        <row r="10273">
          <cell r="A10273" t="str">
            <v>5321</v>
          </cell>
        </row>
        <row r="10274">
          <cell r="A10274" t="str">
            <v>5321</v>
          </cell>
        </row>
        <row r="10275">
          <cell r="A10275" t="str">
            <v>5321</v>
          </cell>
        </row>
        <row r="10276">
          <cell r="A10276" t="str">
            <v>5321</v>
          </cell>
        </row>
        <row r="10277">
          <cell r="A10277" t="str">
            <v>5321</v>
          </cell>
        </row>
        <row r="10278">
          <cell r="A10278" t="str">
            <v>5321</v>
          </cell>
        </row>
        <row r="10279">
          <cell r="A10279" t="str">
            <v>5321</v>
          </cell>
        </row>
        <row r="10280">
          <cell r="A10280" t="str">
            <v>5321</v>
          </cell>
        </row>
        <row r="10281">
          <cell r="A10281" t="str">
            <v>5321</v>
          </cell>
        </row>
        <row r="10282">
          <cell r="A10282" t="str">
            <v>5321</v>
          </cell>
        </row>
        <row r="10283">
          <cell r="A10283" t="str">
            <v>5321</v>
          </cell>
        </row>
        <row r="10284">
          <cell r="A10284" t="str">
            <v>5321</v>
          </cell>
        </row>
        <row r="10285">
          <cell r="A10285" t="str">
            <v>5331</v>
          </cell>
        </row>
        <row r="10286">
          <cell r="A10286" t="str">
            <v>5331</v>
          </cell>
        </row>
        <row r="10287">
          <cell r="A10287" t="str">
            <v>5331</v>
          </cell>
        </row>
        <row r="10288">
          <cell r="A10288" t="str">
            <v>5331</v>
          </cell>
        </row>
        <row r="10289">
          <cell r="A10289" t="str">
            <v>5331</v>
          </cell>
        </row>
        <row r="10290">
          <cell r="A10290" t="str">
            <v>5331</v>
          </cell>
        </row>
        <row r="10291">
          <cell r="A10291" t="str">
            <v>5331</v>
          </cell>
        </row>
        <row r="10292">
          <cell r="A10292" t="str">
            <v>5331</v>
          </cell>
        </row>
        <row r="10293">
          <cell r="A10293" t="str">
            <v>5331</v>
          </cell>
        </row>
        <row r="10294">
          <cell r="A10294" t="str">
            <v>5331</v>
          </cell>
        </row>
        <row r="10295">
          <cell r="A10295" t="str">
            <v>5331</v>
          </cell>
        </row>
        <row r="10296">
          <cell r="A10296" t="str">
            <v>5331</v>
          </cell>
        </row>
        <row r="10297">
          <cell r="A10297" t="str">
            <v>5331</v>
          </cell>
        </row>
        <row r="10298">
          <cell r="A10298" t="str">
            <v>5331</v>
          </cell>
        </row>
        <row r="10299">
          <cell r="A10299" t="str">
            <v>5331</v>
          </cell>
        </row>
        <row r="10300">
          <cell r="A10300" t="str">
            <v>5331</v>
          </cell>
        </row>
        <row r="10301">
          <cell r="A10301" t="str">
            <v>5331</v>
          </cell>
        </row>
        <row r="10302">
          <cell r="A10302" t="str">
            <v>5331</v>
          </cell>
        </row>
        <row r="10303">
          <cell r="A10303" t="str">
            <v>5331</v>
          </cell>
        </row>
        <row r="10304">
          <cell r="A10304" t="str">
            <v>5331</v>
          </cell>
        </row>
        <row r="10305">
          <cell r="A10305" t="str">
            <v>5331</v>
          </cell>
        </row>
        <row r="10306">
          <cell r="A10306" t="str">
            <v>5331</v>
          </cell>
        </row>
        <row r="10307">
          <cell r="A10307" t="str">
            <v>5331</v>
          </cell>
        </row>
        <row r="10308">
          <cell r="A10308" t="str">
            <v>5331</v>
          </cell>
        </row>
        <row r="10309">
          <cell r="A10309" t="str">
            <v>5331</v>
          </cell>
        </row>
        <row r="10310">
          <cell r="A10310" t="str">
            <v>5331</v>
          </cell>
        </row>
        <row r="10311">
          <cell r="A10311" t="str">
            <v>5331</v>
          </cell>
        </row>
        <row r="10312">
          <cell r="A10312" t="str">
            <v>5331</v>
          </cell>
        </row>
        <row r="10313">
          <cell r="A10313" t="str">
            <v>5331</v>
          </cell>
        </row>
        <row r="10314">
          <cell r="A10314" t="str">
            <v>5331</v>
          </cell>
        </row>
        <row r="10315">
          <cell r="A10315" t="str">
            <v>5331</v>
          </cell>
        </row>
        <row r="10316">
          <cell r="A10316" t="str">
            <v>5331</v>
          </cell>
        </row>
        <row r="10317">
          <cell r="A10317" t="str">
            <v>5331</v>
          </cell>
        </row>
        <row r="10318">
          <cell r="A10318" t="str">
            <v>5331</v>
          </cell>
        </row>
        <row r="10319">
          <cell r="A10319" t="str">
            <v>5331</v>
          </cell>
        </row>
        <row r="10320">
          <cell r="A10320" t="str">
            <v>5331</v>
          </cell>
        </row>
        <row r="10321">
          <cell r="A10321" t="str">
            <v>5331</v>
          </cell>
        </row>
        <row r="10322">
          <cell r="A10322" t="str">
            <v>5331</v>
          </cell>
        </row>
        <row r="10323">
          <cell r="A10323" t="str">
            <v>5331</v>
          </cell>
        </row>
        <row r="10324">
          <cell r="A10324" t="str">
            <v>5331</v>
          </cell>
        </row>
        <row r="10325">
          <cell r="A10325" t="str">
            <v>5341</v>
          </cell>
        </row>
        <row r="10326">
          <cell r="A10326" t="str">
            <v>5341</v>
          </cell>
        </row>
        <row r="10327">
          <cell r="A10327" t="str">
            <v>5341</v>
          </cell>
        </row>
        <row r="10328">
          <cell r="A10328" t="str">
            <v>5341</v>
          </cell>
        </row>
        <row r="10329">
          <cell r="A10329" t="str">
            <v>5341</v>
          </cell>
        </row>
        <row r="10330">
          <cell r="A10330" t="str">
            <v>5341</v>
          </cell>
        </row>
        <row r="10331">
          <cell r="A10331" t="str">
            <v>5341</v>
          </cell>
        </row>
        <row r="10332">
          <cell r="A10332" t="str">
            <v>5341</v>
          </cell>
        </row>
        <row r="10333">
          <cell r="A10333" t="str">
            <v>5341</v>
          </cell>
        </row>
        <row r="10334">
          <cell r="A10334" t="str">
            <v>5341</v>
          </cell>
        </row>
        <row r="10335">
          <cell r="A10335" t="str">
            <v>5341</v>
          </cell>
        </row>
        <row r="10336">
          <cell r="A10336" t="str">
            <v>5341</v>
          </cell>
        </row>
        <row r="10337">
          <cell r="A10337" t="str">
            <v>5341</v>
          </cell>
        </row>
        <row r="10338">
          <cell r="A10338" t="str">
            <v>5341</v>
          </cell>
        </row>
        <row r="10339">
          <cell r="A10339" t="str">
            <v>5341</v>
          </cell>
        </row>
        <row r="10340">
          <cell r="A10340" t="str">
            <v>5341</v>
          </cell>
        </row>
        <row r="10341">
          <cell r="A10341" t="str">
            <v>5341</v>
          </cell>
        </row>
        <row r="10342">
          <cell r="A10342" t="str">
            <v>5341</v>
          </cell>
        </row>
        <row r="10343">
          <cell r="A10343" t="str">
            <v>5391</v>
          </cell>
        </row>
        <row r="10344">
          <cell r="A10344" t="str">
            <v>5391</v>
          </cell>
        </row>
        <row r="10345">
          <cell r="A10345" t="str">
            <v>5391</v>
          </cell>
        </row>
        <row r="10346">
          <cell r="A10346" t="str">
            <v>5391</v>
          </cell>
        </row>
        <row r="10347">
          <cell r="A10347" t="str">
            <v>5391</v>
          </cell>
        </row>
        <row r="10348">
          <cell r="A10348" t="str">
            <v>5391</v>
          </cell>
        </row>
        <row r="10349">
          <cell r="A10349" t="str">
            <v>5391</v>
          </cell>
        </row>
        <row r="10350">
          <cell r="A10350" t="str">
            <v>5391</v>
          </cell>
        </row>
        <row r="10351">
          <cell r="A10351" t="str">
            <v>5391</v>
          </cell>
        </row>
        <row r="10352">
          <cell r="A10352" t="str">
            <v>5391</v>
          </cell>
        </row>
        <row r="10353">
          <cell r="A10353" t="str">
            <v>5391</v>
          </cell>
        </row>
        <row r="10354">
          <cell r="A10354" t="str">
            <v>5391</v>
          </cell>
        </row>
        <row r="10355">
          <cell r="A10355" t="str">
            <v>5391</v>
          </cell>
        </row>
        <row r="10356">
          <cell r="A10356" t="str">
            <v>5391</v>
          </cell>
        </row>
        <row r="10357">
          <cell r="A10357" t="str">
            <v>5391</v>
          </cell>
        </row>
        <row r="10358">
          <cell r="A10358" t="str">
            <v>5391</v>
          </cell>
        </row>
        <row r="10359">
          <cell r="A10359" t="str">
            <v>5391</v>
          </cell>
        </row>
        <row r="10360">
          <cell r="A10360" t="str">
            <v>6392</v>
          </cell>
        </row>
        <row r="10361">
          <cell r="A10361" t="str">
            <v>5391</v>
          </cell>
        </row>
        <row r="10362">
          <cell r="A10362" t="str">
            <v>5391</v>
          </cell>
        </row>
        <row r="10363">
          <cell r="A10363" t="str">
            <v>5391</v>
          </cell>
        </row>
        <row r="10364">
          <cell r="A10364" t="str">
            <v>5391</v>
          </cell>
        </row>
        <row r="10365">
          <cell r="A10365" t="str">
            <v>5391</v>
          </cell>
        </row>
        <row r="10366">
          <cell r="A10366" t="str">
            <v>5391</v>
          </cell>
        </row>
        <row r="10367">
          <cell r="A10367" t="str">
            <v>5391</v>
          </cell>
        </row>
        <row r="10368">
          <cell r="A10368" t="str">
            <v>5391</v>
          </cell>
        </row>
        <row r="10369">
          <cell r="A10369" t="str">
            <v>5391</v>
          </cell>
        </row>
        <row r="10370">
          <cell r="A10370" t="str">
            <v>5391</v>
          </cell>
        </row>
        <row r="10371">
          <cell r="A10371" t="str">
            <v>5401</v>
          </cell>
        </row>
        <row r="10372">
          <cell r="A10372" t="str">
            <v>5401</v>
          </cell>
        </row>
        <row r="10373">
          <cell r="A10373" t="str">
            <v>5401</v>
          </cell>
        </row>
        <row r="10374">
          <cell r="A10374" t="str">
            <v>5401</v>
          </cell>
        </row>
        <row r="10375">
          <cell r="A10375" t="str">
            <v>5401</v>
          </cell>
        </row>
        <row r="10376">
          <cell r="A10376" t="str">
            <v>5406</v>
          </cell>
        </row>
        <row r="10377">
          <cell r="A10377" t="str">
            <v>5406</v>
          </cell>
        </row>
        <row r="10378">
          <cell r="A10378" t="str">
            <v>5406</v>
          </cell>
        </row>
        <row r="10379">
          <cell r="A10379" t="str">
            <v>5406</v>
          </cell>
        </row>
        <row r="10380">
          <cell r="A10380" t="str">
            <v>5416</v>
          </cell>
        </row>
        <row r="10381">
          <cell r="A10381" t="str">
            <v>5416</v>
          </cell>
        </row>
        <row r="10382">
          <cell r="A10382" t="str">
            <v>5416</v>
          </cell>
        </row>
        <row r="10383">
          <cell r="A10383" t="str">
            <v>5421</v>
          </cell>
        </row>
        <row r="10384">
          <cell r="A10384" t="str">
            <v>5421</v>
          </cell>
        </row>
        <row r="10385">
          <cell r="A10385" t="str">
            <v>5421</v>
          </cell>
        </row>
        <row r="10386">
          <cell r="A10386" t="str">
            <v>5421</v>
          </cell>
        </row>
        <row r="10387">
          <cell r="A10387" t="str">
            <v>5421</v>
          </cell>
        </row>
        <row r="10388">
          <cell r="A10388" t="str">
            <v>5421</v>
          </cell>
        </row>
        <row r="10389">
          <cell r="A10389" t="str">
            <v>5426</v>
          </cell>
        </row>
        <row r="10390">
          <cell r="A10390" t="str">
            <v>5426</v>
          </cell>
        </row>
        <row r="10391">
          <cell r="A10391" t="str">
            <v>5426</v>
          </cell>
        </row>
        <row r="10392">
          <cell r="A10392" t="str">
            <v>5426</v>
          </cell>
        </row>
        <row r="10393">
          <cell r="A10393" t="str">
            <v>5431</v>
          </cell>
        </row>
        <row r="10394">
          <cell r="A10394" t="str">
            <v>5431</v>
          </cell>
        </row>
        <row r="10395">
          <cell r="A10395" t="str">
            <v>5431</v>
          </cell>
        </row>
        <row r="10396">
          <cell r="A10396" t="str">
            <v>5436</v>
          </cell>
        </row>
        <row r="10397">
          <cell r="A10397" t="str">
            <v>5436</v>
          </cell>
        </row>
        <row r="10398">
          <cell r="A10398" t="str">
            <v>5441</v>
          </cell>
        </row>
        <row r="10399">
          <cell r="A10399" t="str">
            <v>5441</v>
          </cell>
        </row>
        <row r="10400">
          <cell r="A10400" t="str">
            <v>5441</v>
          </cell>
        </row>
        <row r="10401">
          <cell r="A10401" t="str">
            <v>5441</v>
          </cell>
        </row>
        <row r="10402">
          <cell r="A10402" t="str">
            <v>5438</v>
          </cell>
        </row>
        <row r="10403">
          <cell r="A10403" t="str">
            <v>5438</v>
          </cell>
        </row>
        <row r="10404">
          <cell r="A10404" t="str">
            <v>5438</v>
          </cell>
        </row>
        <row r="10405">
          <cell r="A10405" t="str">
            <v>5438</v>
          </cell>
        </row>
        <row r="10406">
          <cell r="A10406" t="str">
            <v>5438</v>
          </cell>
        </row>
        <row r="10407">
          <cell r="A10407" t="str">
            <v>5438</v>
          </cell>
        </row>
        <row r="10408">
          <cell r="A10408" t="str">
            <v>5438</v>
          </cell>
        </row>
        <row r="10409">
          <cell r="A10409" t="str">
            <v>5438</v>
          </cell>
        </row>
        <row r="10410">
          <cell r="A10410" t="str">
            <v>5438</v>
          </cell>
        </row>
        <row r="10411">
          <cell r="A10411" t="str">
            <v>5451</v>
          </cell>
        </row>
        <row r="10412">
          <cell r="A10412" t="str">
            <v>5451</v>
          </cell>
        </row>
        <row r="10413">
          <cell r="A10413" t="str">
            <v>5451</v>
          </cell>
        </row>
        <row r="10414">
          <cell r="A10414" t="str">
            <v>5452</v>
          </cell>
        </row>
        <row r="10415">
          <cell r="A10415" t="str">
            <v>5452</v>
          </cell>
        </row>
        <row r="10416">
          <cell r="A10416" t="str">
            <v>5452</v>
          </cell>
        </row>
        <row r="10417">
          <cell r="A10417" t="str">
            <v>5452</v>
          </cell>
        </row>
        <row r="10418">
          <cell r="A10418" t="str">
            <v>5456</v>
          </cell>
        </row>
        <row r="10419">
          <cell r="A10419" t="str">
            <v>5456</v>
          </cell>
        </row>
        <row r="10420">
          <cell r="A10420" t="str">
            <v>5462</v>
          </cell>
        </row>
        <row r="10421">
          <cell r="A10421" t="str">
            <v>5462</v>
          </cell>
        </row>
        <row r="10422">
          <cell r="A10422" t="str">
            <v>5462</v>
          </cell>
        </row>
        <row r="10423">
          <cell r="A10423" t="str">
            <v>5462</v>
          </cell>
        </row>
        <row r="10424">
          <cell r="A10424" t="str">
            <v>5462</v>
          </cell>
        </row>
        <row r="10425">
          <cell r="A10425" t="str">
            <v>5461</v>
          </cell>
        </row>
        <row r="10426">
          <cell r="A10426" t="str">
            <v>5461</v>
          </cell>
        </row>
        <row r="10427">
          <cell r="A10427" t="str">
            <v>5461</v>
          </cell>
        </row>
        <row r="10428">
          <cell r="A10428" t="str">
            <v>5461</v>
          </cell>
        </row>
        <row r="10429">
          <cell r="A10429" t="str">
            <v>5466</v>
          </cell>
        </row>
        <row r="10430">
          <cell r="A10430" t="str">
            <v>5466</v>
          </cell>
        </row>
        <row r="10431">
          <cell r="A10431" t="str">
            <v>5466</v>
          </cell>
        </row>
        <row r="10432">
          <cell r="A10432" t="str">
            <v>5466</v>
          </cell>
        </row>
        <row r="10433">
          <cell r="A10433" t="str">
            <v>5466</v>
          </cell>
        </row>
        <row r="10434">
          <cell r="A10434" t="str">
            <v>5466</v>
          </cell>
        </row>
        <row r="10435">
          <cell r="A10435" t="str">
            <v>5471</v>
          </cell>
        </row>
        <row r="10436">
          <cell r="A10436" t="str">
            <v>5471</v>
          </cell>
        </row>
        <row r="10437">
          <cell r="A10437" t="str">
            <v>5476</v>
          </cell>
        </row>
        <row r="10438">
          <cell r="A10438" t="str">
            <v>5481</v>
          </cell>
        </row>
        <row r="10439">
          <cell r="A10439" t="str">
            <v>5483</v>
          </cell>
        </row>
        <row r="10440">
          <cell r="A10440" t="str">
            <v>5483</v>
          </cell>
        </row>
        <row r="10441">
          <cell r="A10441" t="str">
            <v>5483</v>
          </cell>
        </row>
        <row r="10442">
          <cell r="A10442" t="str">
            <v>5486</v>
          </cell>
        </row>
        <row r="10443">
          <cell r="A10443" t="str">
            <v>5483</v>
          </cell>
        </row>
        <row r="10444">
          <cell r="A10444" t="str">
            <v>5483</v>
          </cell>
        </row>
        <row r="10445">
          <cell r="A10445" t="str">
            <v>5483</v>
          </cell>
        </row>
        <row r="10446">
          <cell r="A10446" t="str">
            <v>5491</v>
          </cell>
        </row>
        <row r="10447">
          <cell r="A10447" t="str">
            <v>5496</v>
          </cell>
        </row>
        <row r="10448">
          <cell r="A10448" t="str">
            <v>5496</v>
          </cell>
        </row>
        <row r="10449">
          <cell r="A10449" t="str">
            <v>5496</v>
          </cell>
        </row>
        <row r="10450">
          <cell r="A10450" t="str">
            <v>5496</v>
          </cell>
        </row>
        <row r="10451">
          <cell r="A10451" t="str">
            <v>5496</v>
          </cell>
        </row>
        <row r="10452">
          <cell r="A10452" t="str">
            <v>5496</v>
          </cell>
        </row>
        <row r="10453">
          <cell r="A10453" t="str">
            <v>5496</v>
          </cell>
        </row>
        <row r="10454">
          <cell r="A10454" t="str">
            <v>5496</v>
          </cell>
        </row>
        <row r="10455">
          <cell r="A10455" t="str">
            <v>5496</v>
          </cell>
        </row>
        <row r="10456">
          <cell r="A10456" t="str">
            <v>5496</v>
          </cell>
        </row>
        <row r="10457">
          <cell r="A10457" t="str">
            <v>5496</v>
          </cell>
        </row>
        <row r="10458">
          <cell r="A10458" t="str">
            <v>5496</v>
          </cell>
        </row>
        <row r="10459">
          <cell r="A10459" t="str">
            <v>5496</v>
          </cell>
        </row>
        <row r="10460">
          <cell r="A10460" t="str">
            <v>5496</v>
          </cell>
        </row>
        <row r="10461">
          <cell r="A10461" t="str">
            <v>5496</v>
          </cell>
        </row>
        <row r="10462">
          <cell r="A10462" t="str">
            <v>5496</v>
          </cell>
        </row>
        <row r="10463">
          <cell r="A10463" t="str">
            <v>5496</v>
          </cell>
        </row>
        <row r="10464">
          <cell r="A10464" t="str">
            <v>5496</v>
          </cell>
        </row>
        <row r="10465">
          <cell r="A10465" t="str">
            <v>5496</v>
          </cell>
        </row>
        <row r="10466">
          <cell r="A10466" t="str">
            <v>5496</v>
          </cell>
        </row>
        <row r="10467">
          <cell r="A10467" t="str">
            <v>5496</v>
          </cell>
        </row>
        <row r="10468">
          <cell r="A10468" t="str">
            <v>5496</v>
          </cell>
        </row>
        <row r="10469">
          <cell r="A10469" t="str">
            <v>5496</v>
          </cell>
        </row>
        <row r="10470">
          <cell r="A10470" t="str">
            <v>5496</v>
          </cell>
        </row>
        <row r="10471">
          <cell r="A10471" t="str">
            <v>5496</v>
          </cell>
        </row>
        <row r="10472">
          <cell r="A10472" t="str">
            <v>5496</v>
          </cell>
        </row>
        <row r="10473">
          <cell r="A10473" t="str">
            <v>5496</v>
          </cell>
        </row>
        <row r="10474">
          <cell r="A10474" t="str">
            <v>5496</v>
          </cell>
        </row>
        <row r="10475">
          <cell r="A10475" t="str">
            <v>5496</v>
          </cell>
        </row>
        <row r="10476">
          <cell r="A10476" t="str">
            <v>5496</v>
          </cell>
        </row>
        <row r="10477">
          <cell r="A10477" t="str">
            <v>5496</v>
          </cell>
        </row>
        <row r="10478">
          <cell r="A10478" t="str">
            <v>5496</v>
          </cell>
        </row>
        <row r="10479">
          <cell r="A10479" t="str">
            <v>5496</v>
          </cell>
        </row>
        <row r="10480">
          <cell r="A10480" t="str">
            <v>5496</v>
          </cell>
        </row>
        <row r="10481">
          <cell r="A10481" t="str">
            <v>5496</v>
          </cell>
        </row>
        <row r="10482">
          <cell r="A10482" t="str">
            <v>5511</v>
          </cell>
        </row>
        <row r="10483">
          <cell r="A10483" t="str">
            <v>5516</v>
          </cell>
        </row>
        <row r="10484">
          <cell r="A10484" t="str">
            <v>5516</v>
          </cell>
        </row>
        <row r="10485">
          <cell r="A10485" t="str">
            <v>5521</v>
          </cell>
        </row>
        <row r="10486">
          <cell r="A10486" t="str">
            <v>5521</v>
          </cell>
        </row>
        <row r="10487">
          <cell r="A10487" t="str">
            <v>5521</v>
          </cell>
        </row>
        <row r="10488">
          <cell r="A10488" t="str">
            <v>5521</v>
          </cell>
        </row>
        <row r="10489">
          <cell r="A10489" t="str">
            <v>5521</v>
          </cell>
        </row>
        <row r="10490">
          <cell r="A10490" t="str">
            <v>5521</v>
          </cell>
        </row>
        <row r="10491">
          <cell r="A10491" t="str">
            <v>5526</v>
          </cell>
        </row>
        <row r="10492">
          <cell r="A10492" t="str">
            <v>5526</v>
          </cell>
        </row>
        <row r="10493">
          <cell r="A10493" t="str">
            <v>5536</v>
          </cell>
        </row>
        <row r="10494">
          <cell r="A10494" t="str">
            <v>5536</v>
          </cell>
        </row>
        <row r="10495">
          <cell r="A10495" t="str">
            <v>5536</v>
          </cell>
        </row>
        <row r="10496">
          <cell r="A10496" t="str">
            <v>5536</v>
          </cell>
        </row>
        <row r="10497">
          <cell r="A10497" t="str">
            <v>5541</v>
          </cell>
        </row>
        <row r="10498">
          <cell r="A10498" t="str">
            <v>5541</v>
          </cell>
        </row>
        <row r="10499">
          <cell r="A10499" t="str">
            <v>5541</v>
          </cell>
        </row>
        <row r="10500">
          <cell r="A10500" t="str">
            <v>5541</v>
          </cell>
        </row>
        <row r="10501">
          <cell r="A10501" t="str">
            <v>5546</v>
          </cell>
        </row>
        <row r="10502">
          <cell r="A10502" t="str">
            <v>5546</v>
          </cell>
        </row>
        <row r="10503">
          <cell r="A10503" t="str">
            <v>5546</v>
          </cell>
        </row>
        <row r="10504">
          <cell r="A10504" t="str">
            <v>5546</v>
          </cell>
        </row>
        <row r="10505">
          <cell r="A10505" t="str">
            <v>5546</v>
          </cell>
        </row>
        <row r="10506">
          <cell r="A10506" t="str">
            <v>5546</v>
          </cell>
        </row>
        <row r="10507">
          <cell r="A10507" t="str">
            <v>5551</v>
          </cell>
        </row>
        <row r="10508">
          <cell r="A10508" t="str">
            <v>5551</v>
          </cell>
        </row>
        <row r="10509">
          <cell r="A10509" t="str">
            <v>5551</v>
          </cell>
        </row>
        <row r="10510">
          <cell r="A10510" t="str">
            <v>5551</v>
          </cell>
        </row>
        <row r="10511">
          <cell r="A10511" t="str">
            <v>5551</v>
          </cell>
        </row>
        <row r="10512">
          <cell r="A10512" t="str">
            <v>5556</v>
          </cell>
        </row>
        <row r="10513">
          <cell r="A10513" t="str">
            <v>5556</v>
          </cell>
        </row>
        <row r="10514">
          <cell r="A10514" t="str">
            <v>5556</v>
          </cell>
        </row>
        <row r="10515">
          <cell r="A10515" t="str">
            <v>5566</v>
          </cell>
        </row>
        <row r="10516">
          <cell r="A10516" t="str">
            <v>5571</v>
          </cell>
        </row>
        <row r="10517">
          <cell r="A10517" t="str">
            <v>5576</v>
          </cell>
        </row>
        <row r="10518">
          <cell r="A10518" t="str">
            <v>5596</v>
          </cell>
        </row>
        <row r="10519">
          <cell r="A10519" t="str">
            <v>5596</v>
          </cell>
        </row>
        <row r="10520">
          <cell r="A10520" t="str">
            <v>5596</v>
          </cell>
        </row>
        <row r="10521">
          <cell r="A10521" t="str">
            <v>5596</v>
          </cell>
        </row>
        <row r="10522">
          <cell r="A10522" t="str">
            <v>5596</v>
          </cell>
        </row>
        <row r="10523">
          <cell r="A10523" t="str">
            <v>5596</v>
          </cell>
        </row>
        <row r="10524">
          <cell r="A10524" t="str">
            <v>5596</v>
          </cell>
        </row>
        <row r="10525">
          <cell r="A10525" t="str">
            <v>5596</v>
          </cell>
        </row>
        <row r="10526">
          <cell r="A10526" t="str">
            <v>5596</v>
          </cell>
        </row>
        <row r="10527">
          <cell r="A10527" t="str">
            <v>5596</v>
          </cell>
        </row>
        <row r="10528">
          <cell r="A10528" t="str">
            <v>5596</v>
          </cell>
        </row>
        <row r="10529">
          <cell r="A10529" t="str">
            <v>5596</v>
          </cell>
        </row>
        <row r="10530">
          <cell r="A10530" t="str">
            <v>5596</v>
          </cell>
        </row>
        <row r="10531">
          <cell r="A10531" t="str">
            <v>5596</v>
          </cell>
        </row>
        <row r="10532">
          <cell r="A10532" t="str">
            <v>5596</v>
          </cell>
        </row>
        <row r="10533">
          <cell r="A10533" t="str">
            <v>5596</v>
          </cell>
        </row>
        <row r="10534">
          <cell r="A10534" t="str">
            <v>5596</v>
          </cell>
        </row>
        <row r="10535">
          <cell r="A10535" t="str">
            <v>5596</v>
          </cell>
        </row>
        <row r="10536">
          <cell r="A10536" t="str">
            <v>5596</v>
          </cell>
        </row>
        <row r="10537">
          <cell r="A10537" t="str">
            <v>5596</v>
          </cell>
        </row>
        <row r="10538">
          <cell r="A10538" t="str">
            <v>5596</v>
          </cell>
        </row>
        <row r="10539">
          <cell r="A10539" t="str">
            <v>5596</v>
          </cell>
        </row>
        <row r="10540">
          <cell r="A10540" t="str">
            <v>5596</v>
          </cell>
        </row>
        <row r="10541">
          <cell r="A10541" t="str">
            <v>5596</v>
          </cell>
        </row>
        <row r="10542">
          <cell r="A10542" t="str">
            <v>5596</v>
          </cell>
        </row>
        <row r="10543">
          <cell r="A10543" t="str">
            <v>5596</v>
          </cell>
        </row>
        <row r="10544">
          <cell r="A10544" t="str">
            <v>5596</v>
          </cell>
        </row>
        <row r="10545">
          <cell r="A10545" t="str">
            <v>5596</v>
          </cell>
        </row>
        <row r="10546">
          <cell r="A10546" t="str">
            <v>5596</v>
          </cell>
        </row>
        <row r="10547">
          <cell r="A10547" t="str">
            <v>5596</v>
          </cell>
        </row>
        <row r="10548">
          <cell r="A10548" t="str">
            <v>5596</v>
          </cell>
        </row>
        <row r="10549">
          <cell r="A10549" t="str">
            <v>5596</v>
          </cell>
        </row>
        <row r="10550">
          <cell r="A10550" t="str">
            <v>5596</v>
          </cell>
        </row>
        <row r="10551">
          <cell r="A10551" t="str">
            <v>5596</v>
          </cell>
        </row>
        <row r="10552">
          <cell r="A10552" t="str">
            <v>5596</v>
          </cell>
        </row>
        <row r="10553">
          <cell r="A10553" t="str">
            <v>5596</v>
          </cell>
        </row>
        <row r="10554">
          <cell r="A10554" t="str">
            <v>5601</v>
          </cell>
        </row>
        <row r="10555">
          <cell r="A10555" t="str">
            <v>5601</v>
          </cell>
        </row>
        <row r="10556">
          <cell r="A10556" t="str">
            <v>5601</v>
          </cell>
        </row>
        <row r="10557">
          <cell r="A10557" t="str">
            <v>5601</v>
          </cell>
        </row>
        <row r="10558">
          <cell r="A10558" t="str">
            <v>5611</v>
          </cell>
        </row>
        <row r="10559">
          <cell r="A10559" t="str">
            <v>5611</v>
          </cell>
        </row>
        <row r="10560">
          <cell r="A10560" t="str">
            <v>5631</v>
          </cell>
        </row>
        <row r="10561">
          <cell r="A10561" t="str">
            <v>5631</v>
          </cell>
        </row>
        <row r="10562">
          <cell r="A10562" t="str">
            <v>5631</v>
          </cell>
        </row>
        <row r="10563">
          <cell r="A10563" t="str">
            <v>5631</v>
          </cell>
        </row>
        <row r="10564">
          <cell r="A10564" t="str">
            <v>5631</v>
          </cell>
        </row>
        <row r="10565">
          <cell r="A10565" t="str">
            <v>5661</v>
          </cell>
        </row>
        <row r="10566">
          <cell r="A10566" t="str">
            <v>5661</v>
          </cell>
        </row>
        <row r="10567">
          <cell r="A10567" t="str">
            <v>5661</v>
          </cell>
        </row>
        <row r="10568">
          <cell r="A10568" t="str">
            <v>5661</v>
          </cell>
        </row>
        <row r="10569">
          <cell r="A10569" t="str">
            <v>5661</v>
          </cell>
        </row>
        <row r="10570">
          <cell r="A10570" t="str">
            <v>5661</v>
          </cell>
        </row>
        <row r="10571">
          <cell r="A10571" t="str">
            <v>5661</v>
          </cell>
        </row>
        <row r="10572">
          <cell r="A10572" t="str">
            <v>5661</v>
          </cell>
        </row>
        <row r="10573">
          <cell r="A10573" t="str">
            <v>5661</v>
          </cell>
        </row>
        <row r="10574">
          <cell r="A10574" t="str">
            <v>5661</v>
          </cell>
        </row>
        <row r="10575">
          <cell r="A10575" t="str">
            <v>5661</v>
          </cell>
        </row>
        <row r="10576">
          <cell r="A10576" t="str">
            <v>5661</v>
          </cell>
        </row>
        <row r="10577">
          <cell r="A10577" t="str">
            <v>5661</v>
          </cell>
        </row>
        <row r="10578">
          <cell r="A10578" t="str">
            <v>5661</v>
          </cell>
        </row>
        <row r="10579">
          <cell r="A10579" t="str">
            <v>5661</v>
          </cell>
        </row>
        <row r="10580">
          <cell r="A10580" t="str">
            <v>5661</v>
          </cell>
        </row>
        <row r="10581">
          <cell r="A10581" t="str">
            <v>5661</v>
          </cell>
        </row>
        <row r="10582">
          <cell r="A10582" t="str">
            <v>5661</v>
          </cell>
        </row>
        <row r="10583">
          <cell r="A10583" t="str">
            <v>5671</v>
          </cell>
        </row>
        <row r="10584">
          <cell r="A10584" t="str">
            <v>5671</v>
          </cell>
        </row>
        <row r="10585">
          <cell r="A10585" t="str">
            <v>5671</v>
          </cell>
        </row>
        <row r="10586">
          <cell r="A10586" t="str">
            <v>5701</v>
          </cell>
        </row>
        <row r="10587">
          <cell r="A10587" t="str">
            <v>5706</v>
          </cell>
        </row>
        <row r="10588">
          <cell r="A10588" t="str">
            <v>5711</v>
          </cell>
        </row>
        <row r="10589">
          <cell r="A10589" t="str">
            <v>5726</v>
          </cell>
        </row>
        <row r="10590">
          <cell r="A10590" t="str">
            <v>5736</v>
          </cell>
        </row>
        <row r="10591">
          <cell r="A10591" t="str">
            <v>5741</v>
          </cell>
        </row>
        <row r="10592">
          <cell r="A10592" t="str">
            <v>5746</v>
          </cell>
        </row>
        <row r="10593">
          <cell r="A10593" t="str">
            <v>5746</v>
          </cell>
        </row>
        <row r="10594">
          <cell r="A10594" t="str">
            <v>5751</v>
          </cell>
        </row>
        <row r="10595">
          <cell r="A10595" t="str">
            <v>5756</v>
          </cell>
        </row>
        <row r="10596">
          <cell r="A10596" t="str">
            <v>5756</v>
          </cell>
        </row>
        <row r="10597">
          <cell r="A10597" t="str">
            <v>5791</v>
          </cell>
        </row>
        <row r="10598">
          <cell r="A10598" t="str">
            <v>5791</v>
          </cell>
        </row>
        <row r="10599">
          <cell r="A10599" t="str">
            <v>5791</v>
          </cell>
        </row>
        <row r="10600">
          <cell r="A10600" t="str">
            <v>5766</v>
          </cell>
        </row>
        <row r="10601">
          <cell r="A10601" t="str">
            <v>5801</v>
          </cell>
        </row>
        <row r="10602">
          <cell r="A10602" t="str">
            <v>5801</v>
          </cell>
        </row>
        <row r="10603">
          <cell r="A10603" t="str">
            <v>5801</v>
          </cell>
        </row>
        <row r="10604">
          <cell r="A10604" t="str">
            <v>5801</v>
          </cell>
        </row>
        <row r="10605">
          <cell r="A10605" t="str">
            <v>5851</v>
          </cell>
        </row>
        <row r="10606">
          <cell r="A10606" t="str">
            <v>5861</v>
          </cell>
        </row>
        <row r="10607">
          <cell r="A10607" t="str">
            <v>5861</v>
          </cell>
        </row>
        <row r="10608">
          <cell r="A10608" t="str">
            <v>5861</v>
          </cell>
        </row>
        <row r="10609">
          <cell r="A10609" t="str">
            <v>5861</v>
          </cell>
        </row>
        <row r="10610">
          <cell r="A10610" t="str">
            <v>5861</v>
          </cell>
        </row>
        <row r="10611">
          <cell r="A10611" t="str">
            <v>5861</v>
          </cell>
        </row>
        <row r="10612">
          <cell r="A10612" t="str">
            <v>5881</v>
          </cell>
        </row>
        <row r="10613">
          <cell r="A10613" t="str">
            <v>5916</v>
          </cell>
        </row>
        <row r="10614">
          <cell r="A10614" t="str">
            <v>5921</v>
          </cell>
        </row>
        <row r="10615">
          <cell r="A10615" t="str">
            <v>5924</v>
          </cell>
        </row>
        <row r="10616">
          <cell r="A10616" t="str">
            <v>5928</v>
          </cell>
        </row>
        <row r="10617">
          <cell r="A10617" t="str">
            <v>5971</v>
          </cell>
        </row>
        <row r="10618">
          <cell r="A10618" t="str">
            <v>5971</v>
          </cell>
        </row>
        <row r="10619">
          <cell r="A10619" t="str">
            <v>6001</v>
          </cell>
        </row>
        <row r="10620">
          <cell r="A10620" t="str">
            <v>6001</v>
          </cell>
        </row>
        <row r="10621">
          <cell r="A10621" t="str">
            <v>6001</v>
          </cell>
        </row>
        <row r="10622">
          <cell r="A10622" t="str">
            <v>6001</v>
          </cell>
        </row>
        <row r="10623">
          <cell r="A10623" t="str">
            <v>6102</v>
          </cell>
        </row>
        <row r="10624">
          <cell r="A10624" t="str">
            <v>1001</v>
          </cell>
        </row>
        <row r="10625">
          <cell r="A10625" t="str">
            <v>1005</v>
          </cell>
        </row>
        <row r="10626">
          <cell r="A10626" t="str">
            <v>1007</v>
          </cell>
        </row>
        <row r="10627">
          <cell r="A10627" t="str">
            <v>1008</v>
          </cell>
        </row>
        <row r="10628">
          <cell r="A10628" t="str">
            <v>1009</v>
          </cell>
        </row>
        <row r="10629">
          <cell r="A10629" t="str">
            <v>1021</v>
          </cell>
        </row>
        <row r="10630">
          <cell r="A10630" t="str">
            <v>1032</v>
          </cell>
        </row>
        <row r="10631">
          <cell r="A10631" t="str">
            <v>1051</v>
          </cell>
        </row>
        <row r="10632">
          <cell r="A10632" t="str">
            <v>1041</v>
          </cell>
        </row>
        <row r="10633">
          <cell r="A10633" t="str">
            <v>1048</v>
          </cell>
        </row>
        <row r="10634">
          <cell r="A10634" t="str">
            <v>1043</v>
          </cell>
        </row>
        <row r="10635">
          <cell r="A10635" t="str">
            <v>1047</v>
          </cell>
        </row>
        <row r="10636">
          <cell r="A10636" t="str">
            <v>1049</v>
          </cell>
        </row>
        <row r="10637">
          <cell r="A10637" t="str">
            <v>1101</v>
          </cell>
        </row>
        <row r="10638">
          <cell r="A10638" t="str">
            <v>1101</v>
          </cell>
        </row>
        <row r="10639">
          <cell r="A10639" t="str">
            <v>1101</v>
          </cell>
        </row>
        <row r="10640">
          <cell r="A10640" t="str">
            <v>1121</v>
          </cell>
        </row>
        <row r="10641">
          <cell r="A10641" t="str">
            <v>1126</v>
          </cell>
        </row>
        <row r="10642">
          <cell r="A10642" t="str">
            <v>1141</v>
          </cell>
        </row>
        <row r="10643">
          <cell r="A10643" t="str">
            <v>1151</v>
          </cell>
        </row>
        <row r="10644">
          <cell r="A10644" t="str">
            <v>1152</v>
          </cell>
        </row>
        <row r="10645">
          <cell r="A10645" t="str">
            <v>1161</v>
          </cell>
        </row>
        <row r="10646">
          <cell r="A10646" t="str">
            <v>1161</v>
          </cell>
        </row>
        <row r="10647">
          <cell r="A10647" t="str">
            <v>1161</v>
          </cell>
        </row>
        <row r="10648">
          <cell r="A10648" t="str">
            <v>1161</v>
          </cell>
        </row>
        <row r="10649">
          <cell r="A10649" t="str">
            <v>1301</v>
          </cell>
        </row>
        <row r="10650">
          <cell r="A10650" t="str">
            <v>1302</v>
          </cell>
        </row>
        <row r="10651">
          <cell r="A10651" t="str">
            <v>1305</v>
          </cell>
        </row>
        <row r="10652">
          <cell r="A10652" t="str">
            <v>1306</v>
          </cell>
        </row>
        <row r="10653">
          <cell r="A10653" t="str">
            <v>1310</v>
          </cell>
        </row>
        <row r="10654">
          <cell r="A10654" t="str">
            <v>1301</v>
          </cell>
        </row>
        <row r="10655">
          <cell r="A10655" t="str">
            <v>1301</v>
          </cell>
        </row>
        <row r="10656">
          <cell r="A10656" t="str">
            <v>1302</v>
          </cell>
        </row>
        <row r="10657">
          <cell r="A10657" t="str">
            <v>1305</v>
          </cell>
        </row>
        <row r="10658">
          <cell r="A10658" t="str">
            <v>1306</v>
          </cell>
        </row>
        <row r="10659">
          <cell r="A10659" t="str">
            <v>1301</v>
          </cell>
        </row>
        <row r="10660">
          <cell r="A10660" t="str">
            <v>1302</v>
          </cell>
        </row>
        <row r="10661">
          <cell r="A10661" t="str">
            <v>1301</v>
          </cell>
        </row>
        <row r="10662">
          <cell r="A10662" t="str">
            <v>1302</v>
          </cell>
        </row>
        <row r="10663">
          <cell r="A10663" t="str">
            <v>1305</v>
          </cell>
        </row>
        <row r="10664">
          <cell r="A10664" t="str">
            <v>1306</v>
          </cell>
        </row>
        <row r="10665">
          <cell r="A10665" t="str">
            <v>1301</v>
          </cell>
        </row>
        <row r="10666">
          <cell r="A10666" t="str">
            <v>1521</v>
          </cell>
        </row>
        <row r="10667">
          <cell r="A10667" t="str">
            <v>1526</v>
          </cell>
        </row>
        <row r="10668">
          <cell r="A10668" t="str">
            <v>1601</v>
          </cell>
        </row>
        <row r="10669">
          <cell r="A10669" t="str">
            <v>1601</v>
          </cell>
        </row>
        <row r="10670">
          <cell r="A10670" t="str">
            <v>1601</v>
          </cell>
        </row>
        <row r="10671">
          <cell r="A10671" t="str">
            <v>1601</v>
          </cell>
        </row>
        <row r="10672">
          <cell r="A10672" t="str">
            <v>1601</v>
          </cell>
        </row>
        <row r="10673">
          <cell r="A10673" t="str">
            <v>1602</v>
          </cell>
        </row>
        <row r="10674">
          <cell r="A10674" t="str">
            <v>1602</v>
          </cell>
        </row>
        <row r="10675">
          <cell r="A10675" t="str">
            <v>1602</v>
          </cell>
        </row>
        <row r="10676">
          <cell r="A10676" t="str">
            <v>1602</v>
          </cell>
        </row>
        <row r="10677">
          <cell r="A10677" t="str">
            <v>1603</v>
          </cell>
        </row>
        <row r="10678">
          <cell r="A10678" t="str">
            <v>1603</v>
          </cell>
        </row>
        <row r="10679">
          <cell r="A10679" t="str">
            <v>1604</v>
          </cell>
        </row>
        <row r="10680">
          <cell r="A10680" t="str">
            <v>1604</v>
          </cell>
        </row>
        <row r="10681">
          <cell r="A10681" t="str">
            <v>1621</v>
          </cell>
        </row>
        <row r="10682">
          <cell r="A10682" t="str">
            <v>1621</v>
          </cell>
        </row>
        <row r="10683">
          <cell r="A10683" t="str">
            <v>1621</v>
          </cell>
        </row>
        <row r="10684">
          <cell r="A10684" t="str">
            <v>1622</v>
          </cell>
        </row>
        <row r="10685">
          <cell r="A10685" t="str">
            <v>1642</v>
          </cell>
        </row>
        <row r="10686">
          <cell r="A10686" t="str">
            <v>1622</v>
          </cell>
        </row>
        <row r="10687">
          <cell r="A10687" t="str">
            <v>1642</v>
          </cell>
        </row>
        <row r="10688">
          <cell r="A10688" t="str">
            <v>1622</v>
          </cell>
        </row>
        <row r="10689">
          <cell r="A10689" t="str">
            <v>1642</v>
          </cell>
        </row>
        <row r="10690">
          <cell r="A10690" t="str">
            <v>1622</v>
          </cell>
        </row>
        <row r="10691">
          <cell r="A10691" t="str">
            <v>1632</v>
          </cell>
        </row>
        <row r="10692">
          <cell r="A10692" t="str">
            <v>1629</v>
          </cell>
        </row>
        <row r="10693">
          <cell r="A10693" t="str">
            <v>1661</v>
          </cell>
        </row>
        <row r="10694">
          <cell r="A10694" t="str">
            <v>1661</v>
          </cell>
        </row>
        <row r="10695">
          <cell r="A10695" t="str">
            <v>1662</v>
          </cell>
        </row>
        <row r="10696">
          <cell r="A10696" t="str">
            <v>1662</v>
          </cell>
        </row>
        <row r="10697">
          <cell r="A10697" t="str">
            <v>1701</v>
          </cell>
        </row>
        <row r="10698">
          <cell r="A10698" t="str">
            <v>1701</v>
          </cell>
        </row>
        <row r="10699">
          <cell r="A10699" t="str">
            <v>1701</v>
          </cell>
        </row>
        <row r="10700">
          <cell r="A10700" t="str">
            <v>1701</v>
          </cell>
        </row>
        <row r="10701">
          <cell r="A10701" t="str">
            <v>1704</v>
          </cell>
        </row>
        <row r="10702">
          <cell r="A10702" t="str">
            <v>1701</v>
          </cell>
        </row>
        <row r="10703">
          <cell r="A10703" t="str">
            <v>1701</v>
          </cell>
        </row>
        <row r="10704">
          <cell r="A10704" t="str">
            <v>1721</v>
          </cell>
        </row>
        <row r="10705">
          <cell r="A10705" t="str">
            <v>1722</v>
          </cell>
        </row>
        <row r="10706">
          <cell r="A10706" t="str">
            <v>1741</v>
          </cell>
        </row>
        <row r="10707">
          <cell r="A10707" t="str">
            <v>1721</v>
          </cell>
        </row>
        <row r="10708">
          <cell r="A10708" t="str">
            <v>1741</v>
          </cell>
        </row>
        <row r="10709">
          <cell r="A10709" t="str">
            <v>1721</v>
          </cell>
        </row>
        <row r="10710">
          <cell r="A10710" t="str">
            <v>1741</v>
          </cell>
        </row>
        <row r="10711">
          <cell r="A10711" t="str">
            <v>1721</v>
          </cell>
        </row>
        <row r="10712">
          <cell r="A10712" t="str">
            <v>1729</v>
          </cell>
        </row>
        <row r="10713">
          <cell r="A10713" t="str">
            <v>1761</v>
          </cell>
        </row>
        <row r="10714">
          <cell r="A10714" t="str">
            <v>1761</v>
          </cell>
        </row>
        <row r="10715">
          <cell r="A10715" t="str">
            <v>1761</v>
          </cell>
        </row>
        <row r="10716">
          <cell r="A10716" t="str">
            <v>1861</v>
          </cell>
        </row>
        <row r="10717">
          <cell r="A10717" t="str">
            <v>1861</v>
          </cell>
        </row>
        <row r="10718">
          <cell r="A10718" t="str">
            <v>1861</v>
          </cell>
        </row>
        <row r="10719">
          <cell r="A10719" t="str">
            <v>2011</v>
          </cell>
        </row>
        <row r="10720">
          <cell r="A10720" t="str">
            <v>2111</v>
          </cell>
        </row>
        <row r="10721">
          <cell r="A10721" t="str">
            <v>2121</v>
          </cell>
        </row>
        <row r="10722">
          <cell r="A10722" t="str">
            <v>2111</v>
          </cell>
        </row>
        <row r="10723">
          <cell r="A10723" t="str">
            <v>2121</v>
          </cell>
        </row>
        <row r="10724">
          <cell r="A10724" t="str">
            <v>2111</v>
          </cell>
        </row>
        <row r="10725">
          <cell r="A10725" t="str">
            <v>2121</v>
          </cell>
        </row>
        <row r="10726">
          <cell r="A10726" t="str">
            <v>2111</v>
          </cell>
        </row>
        <row r="10727">
          <cell r="A10727" t="str">
            <v>2121</v>
          </cell>
        </row>
        <row r="10728">
          <cell r="A10728" t="str">
            <v>2121</v>
          </cell>
        </row>
        <row r="10729">
          <cell r="A10729" t="str">
            <v>2121</v>
          </cell>
        </row>
        <row r="10730">
          <cell r="A10730" t="str">
            <v>2161</v>
          </cell>
        </row>
        <row r="10731">
          <cell r="A10731" t="str">
            <v>2161</v>
          </cell>
        </row>
        <row r="10732">
          <cell r="A10732" t="str">
            <v>2141</v>
          </cell>
        </row>
        <row r="10733">
          <cell r="A10733" t="str">
            <v>2151</v>
          </cell>
        </row>
        <row r="10734">
          <cell r="A10734" t="str">
            <v>2141</v>
          </cell>
        </row>
        <row r="10735">
          <cell r="A10735" t="str">
            <v>2141</v>
          </cell>
        </row>
        <row r="10736">
          <cell r="A10736" t="str">
            <v>2141</v>
          </cell>
        </row>
        <row r="10737">
          <cell r="A10737" t="str">
            <v>2141</v>
          </cell>
        </row>
        <row r="10738">
          <cell r="A10738" t="str">
            <v>2131</v>
          </cell>
        </row>
        <row r="10739">
          <cell r="A10739" t="str">
            <v>2211</v>
          </cell>
        </row>
        <row r="10740">
          <cell r="A10740" t="str">
            <v>2215</v>
          </cell>
        </row>
        <row r="10741">
          <cell r="A10741" t="str">
            <v>2221</v>
          </cell>
        </row>
        <row r="10742">
          <cell r="A10742" t="str">
            <v>2225</v>
          </cell>
        </row>
        <row r="10743">
          <cell r="A10743" t="str">
            <v>2211</v>
          </cell>
        </row>
        <row r="10744">
          <cell r="A10744" t="str">
            <v>2211</v>
          </cell>
        </row>
        <row r="10745">
          <cell r="A10745" t="str">
            <v>2221</v>
          </cell>
        </row>
        <row r="10746">
          <cell r="A10746" t="str">
            <v>2225</v>
          </cell>
        </row>
        <row r="10747">
          <cell r="A10747" t="str">
            <v>2211</v>
          </cell>
        </row>
        <row r="10748">
          <cell r="A10748" t="str">
            <v>2221</v>
          </cell>
        </row>
        <row r="10749">
          <cell r="A10749" t="str">
            <v>2225</v>
          </cell>
        </row>
        <row r="10750">
          <cell r="A10750" t="str">
            <v>2211</v>
          </cell>
        </row>
        <row r="10751">
          <cell r="A10751" t="str">
            <v>2221</v>
          </cell>
        </row>
        <row r="10752">
          <cell r="A10752" t="str">
            <v>2225</v>
          </cell>
        </row>
        <row r="10753">
          <cell r="A10753" t="str">
            <v>2281</v>
          </cell>
        </row>
        <row r="10754">
          <cell r="A10754" t="str">
            <v>2281</v>
          </cell>
        </row>
        <row r="10755">
          <cell r="A10755" t="str">
            <v>2281</v>
          </cell>
        </row>
        <row r="10756">
          <cell r="A10756" t="str">
            <v>2295</v>
          </cell>
        </row>
        <row r="10757">
          <cell r="A10757" t="str">
            <v>2361</v>
          </cell>
        </row>
        <row r="10758">
          <cell r="A10758" t="str">
            <v>2362</v>
          </cell>
        </row>
        <row r="10759">
          <cell r="A10759" t="str">
            <v>2363</v>
          </cell>
        </row>
        <row r="10760">
          <cell r="A10760" t="str">
            <v>2311</v>
          </cell>
        </row>
        <row r="10761">
          <cell r="A10761" t="str">
            <v>2321</v>
          </cell>
        </row>
        <row r="10762">
          <cell r="A10762" t="str">
            <v>2321</v>
          </cell>
        </row>
        <row r="10763">
          <cell r="A10763" t="str">
            <v>2321</v>
          </cell>
        </row>
        <row r="10764">
          <cell r="A10764" t="str">
            <v>2611</v>
          </cell>
        </row>
        <row r="10765">
          <cell r="A10765" t="str">
            <v>2611</v>
          </cell>
        </row>
        <row r="10766">
          <cell r="A10766" t="str">
            <v>2611</v>
          </cell>
        </row>
        <row r="10767">
          <cell r="A10767" t="str">
            <v>2611</v>
          </cell>
        </row>
        <row r="10768">
          <cell r="A10768" t="str">
            <v>2641</v>
          </cell>
        </row>
        <row r="10769">
          <cell r="A10769" t="str">
            <v>2641</v>
          </cell>
        </row>
        <row r="10770">
          <cell r="A10770" t="str">
            <v>2641</v>
          </cell>
        </row>
        <row r="10771">
          <cell r="A10771" t="str">
            <v>2621</v>
          </cell>
        </row>
        <row r="10772">
          <cell r="A10772" t="str">
            <v>2631</v>
          </cell>
        </row>
        <row r="10773">
          <cell r="A10773" t="str">
            <v>2651</v>
          </cell>
        </row>
        <row r="10774">
          <cell r="A10774" t="str">
            <v>2901</v>
          </cell>
        </row>
        <row r="10775">
          <cell r="A10775" t="str">
            <v>2901</v>
          </cell>
        </row>
        <row r="10776">
          <cell r="A10776" t="str">
            <v>2901</v>
          </cell>
        </row>
        <row r="10777">
          <cell r="A10777" t="str">
            <v>2901</v>
          </cell>
        </row>
        <row r="10778">
          <cell r="A10778" t="str">
            <v>2981</v>
          </cell>
        </row>
        <row r="10779">
          <cell r="A10779" t="str">
            <v>2981</v>
          </cell>
        </row>
        <row r="10780">
          <cell r="A10780" t="str">
            <v>2981</v>
          </cell>
        </row>
        <row r="10781">
          <cell r="A10781" t="str">
            <v>3001</v>
          </cell>
        </row>
        <row r="10782">
          <cell r="A10782" t="str">
            <v>3001</v>
          </cell>
        </row>
        <row r="10783">
          <cell r="A10783" t="str">
            <v>3201</v>
          </cell>
        </row>
        <row r="10784">
          <cell r="A10784" t="str">
            <v>3201</v>
          </cell>
        </row>
        <row r="10785">
          <cell r="A10785" t="str">
            <v>3301</v>
          </cell>
        </row>
        <row r="10786">
          <cell r="A10786" t="str">
            <v>3301</v>
          </cell>
        </row>
        <row r="10787">
          <cell r="A10787" t="str">
            <v>3301</v>
          </cell>
        </row>
        <row r="10788">
          <cell r="A10788" t="str">
            <v>4001</v>
          </cell>
        </row>
        <row r="10789">
          <cell r="A10789" t="str">
            <v>4001</v>
          </cell>
        </row>
        <row r="10790">
          <cell r="A10790" t="str">
            <v>4001</v>
          </cell>
        </row>
        <row r="10791">
          <cell r="A10791" t="str">
            <v>4101</v>
          </cell>
        </row>
        <row r="10792">
          <cell r="A10792" t="str">
            <v>4101</v>
          </cell>
        </row>
        <row r="10793">
          <cell r="A10793" t="str">
            <v>4201</v>
          </cell>
        </row>
        <row r="10794">
          <cell r="A10794" t="str">
            <v>4201</v>
          </cell>
        </row>
        <row r="10795">
          <cell r="A10795" t="str">
            <v>4201</v>
          </cell>
        </row>
        <row r="10796">
          <cell r="A10796" t="str">
            <v>4201</v>
          </cell>
        </row>
        <row r="10797">
          <cell r="A10797" t="str">
            <v>4401</v>
          </cell>
        </row>
        <row r="10798">
          <cell r="A10798" t="str">
            <v>4501</v>
          </cell>
        </row>
        <row r="10799">
          <cell r="A10799" t="str">
            <v>4601</v>
          </cell>
        </row>
        <row r="10800">
          <cell r="A10800" t="str">
            <v>4601</v>
          </cell>
        </row>
        <row r="10801">
          <cell r="A10801" t="str">
            <v>4901</v>
          </cell>
        </row>
        <row r="10802">
          <cell r="A10802" t="str">
            <v>4901</v>
          </cell>
        </row>
        <row r="10803">
          <cell r="A10803" t="str">
            <v>4901</v>
          </cell>
        </row>
        <row r="10804">
          <cell r="A10804" t="str">
            <v>4911</v>
          </cell>
        </row>
        <row r="10805">
          <cell r="A10805" t="str">
            <v>4931</v>
          </cell>
        </row>
        <row r="10806">
          <cell r="A10806" t="str">
            <v>4941</v>
          </cell>
        </row>
        <row r="10807">
          <cell r="A10807" t="str">
            <v>4941</v>
          </cell>
        </row>
        <row r="10808">
          <cell r="A10808" t="str">
            <v>4941</v>
          </cell>
        </row>
        <row r="10809">
          <cell r="A10809" t="str">
            <v>4941</v>
          </cell>
        </row>
        <row r="10810">
          <cell r="A10810" t="str">
            <v>4951</v>
          </cell>
        </row>
        <row r="10811">
          <cell r="A10811" t="str">
            <v>4951</v>
          </cell>
        </row>
        <row r="10812">
          <cell r="A10812" t="str">
            <v>4951</v>
          </cell>
        </row>
        <row r="10813">
          <cell r="A10813" t="str">
            <v>4951</v>
          </cell>
        </row>
        <row r="10814">
          <cell r="A10814" t="str">
            <v>4971</v>
          </cell>
        </row>
        <row r="10815">
          <cell r="A10815" t="str">
            <v>4971</v>
          </cell>
        </row>
        <row r="10816">
          <cell r="A10816" t="str">
            <v>4971</v>
          </cell>
        </row>
        <row r="10817">
          <cell r="A10817" t="str">
            <v>4981</v>
          </cell>
        </row>
        <row r="10818">
          <cell r="A10818" t="str">
            <v>4981</v>
          </cell>
        </row>
        <row r="10819">
          <cell r="A10819" t="str">
            <v>5101</v>
          </cell>
        </row>
        <row r="10820">
          <cell r="A10820" t="str">
            <v>5101</v>
          </cell>
        </row>
        <row r="10821">
          <cell r="A10821" t="str">
            <v>5101</v>
          </cell>
        </row>
        <row r="10822">
          <cell r="A10822" t="str">
            <v>5101</v>
          </cell>
        </row>
        <row r="10823">
          <cell r="A10823" t="str">
            <v>5101</v>
          </cell>
        </row>
        <row r="10824">
          <cell r="A10824" t="str">
            <v>5101</v>
          </cell>
        </row>
        <row r="10825">
          <cell r="A10825" t="str">
            <v>5101</v>
          </cell>
        </row>
        <row r="10826">
          <cell r="A10826" t="str">
            <v>5101</v>
          </cell>
        </row>
        <row r="10827">
          <cell r="A10827" t="str">
            <v>5101</v>
          </cell>
        </row>
        <row r="10828">
          <cell r="A10828" t="str">
            <v>5101</v>
          </cell>
        </row>
        <row r="10829">
          <cell r="A10829" t="str">
            <v>5101</v>
          </cell>
        </row>
        <row r="10830">
          <cell r="A10830" t="str">
            <v>5101</v>
          </cell>
        </row>
        <row r="10831">
          <cell r="A10831" t="str">
            <v>5101</v>
          </cell>
        </row>
        <row r="10832">
          <cell r="A10832" t="str">
            <v>5101</v>
          </cell>
        </row>
        <row r="10833">
          <cell r="A10833" t="str">
            <v>5101</v>
          </cell>
        </row>
        <row r="10834">
          <cell r="A10834" t="str">
            <v>5101</v>
          </cell>
        </row>
        <row r="10835">
          <cell r="A10835" t="str">
            <v>5101</v>
          </cell>
        </row>
        <row r="10836">
          <cell r="A10836" t="str">
            <v>5101</v>
          </cell>
        </row>
        <row r="10837">
          <cell r="A10837" t="str">
            <v>5101</v>
          </cell>
        </row>
        <row r="10838">
          <cell r="A10838" t="str">
            <v>5101</v>
          </cell>
        </row>
        <row r="10839">
          <cell r="A10839" t="str">
            <v>5101</v>
          </cell>
        </row>
        <row r="10840">
          <cell r="A10840" t="str">
            <v>5101</v>
          </cell>
        </row>
        <row r="10841">
          <cell r="A10841" t="str">
            <v>5101</v>
          </cell>
        </row>
        <row r="10842">
          <cell r="A10842" t="str">
            <v>5101</v>
          </cell>
        </row>
        <row r="10843">
          <cell r="A10843" t="str">
            <v>5101</v>
          </cell>
        </row>
        <row r="10844">
          <cell r="A10844" t="str">
            <v>5101</v>
          </cell>
        </row>
        <row r="10845">
          <cell r="A10845" t="str">
            <v>5101</v>
          </cell>
        </row>
        <row r="10846">
          <cell r="A10846" t="str">
            <v>5101</v>
          </cell>
        </row>
        <row r="10847">
          <cell r="A10847" t="str">
            <v>5101</v>
          </cell>
        </row>
        <row r="10848">
          <cell r="A10848" t="str">
            <v>5111</v>
          </cell>
        </row>
        <row r="10849">
          <cell r="A10849" t="str">
            <v>5116</v>
          </cell>
        </row>
        <row r="10850">
          <cell r="A10850" t="str">
            <v>5116</v>
          </cell>
        </row>
        <row r="10851">
          <cell r="A10851" t="str">
            <v>5111</v>
          </cell>
        </row>
        <row r="10852">
          <cell r="A10852" t="str">
            <v>5116</v>
          </cell>
        </row>
        <row r="10853">
          <cell r="A10853" t="str">
            <v>5111</v>
          </cell>
        </row>
        <row r="10854">
          <cell r="A10854" t="str">
            <v>5116</v>
          </cell>
        </row>
        <row r="10855">
          <cell r="A10855" t="str">
            <v>5123</v>
          </cell>
        </row>
        <row r="10856">
          <cell r="A10856" t="str">
            <v>5121</v>
          </cell>
        </row>
        <row r="10857">
          <cell r="A10857" t="str">
            <v>5123</v>
          </cell>
        </row>
        <row r="10858">
          <cell r="A10858" t="str">
            <v>5126</v>
          </cell>
        </row>
        <row r="10859">
          <cell r="A10859" t="str">
            <v>5129</v>
          </cell>
        </row>
        <row r="10860">
          <cell r="A10860" t="str">
            <v>5139</v>
          </cell>
        </row>
        <row r="10861">
          <cell r="A10861" t="str">
            <v>5121</v>
          </cell>
        </row>
        <row r="10862">
          <cell r="A10862" t="str">
            <v>5123</v>
          </cell>
        </row>
        <row r="10863">
          <cell r="A10863" t="str">
            <v>5126</v>
          </cell>
        </row>
        <row r="10864">
          <cell r="A10864" t="str">
            <v>5129</v>
          </cell>
        </row>
        <row r="10865">
          <cell r="A10865" t="str">
            <v>5139</v>
          </cell>
        </row>
        <row r="10866">
          <cell r="A10866" t="str">
            <v>5121</v>
          </cell>
        </row>
        <row r="10867">
          <cell r="A10867" t="str">
            <v>5123</v>
          </cell>
        </row>
        <row r="10868">
          <cell r="A10868" t="str">
            <v>5126</v>
          </cell>
        </row>
        <row r="10869">
          <cell r="A10869" t="str">
            <v>5129</v>
          </cell>
        </row>
        <row r="10870">
          <cell r="A10870" t="str">
            <v>5133</v>
          </cell>
        </row>
        <row r="10871">
          <cell r="A10871" t="str">
            <v>5139</v>
          </cell>
        </row>
        <row r="10872">
          <cell r="A10872" t="str">
            <v>5121</v>
          </cell>
        </row>
        <row r="10873">
          <cell r="A10873" t="str">
            <v>5123</v>
          </cell>
        </row>
        <row r="10874">
          <cell r="A10874" t="str">
            <v>5129</v>
          </cell>
        </row>
        <row r="10875">
          <cell r="A10875" t="str">
            <v>5133</v>
          </cell>
        </row>
        <row r="10876">
          <cell r="A10876" t="str">
            <v>5121</v>
          </cell>
        </row>
        <row r="10877">
          <cell r="A10877" t="str">
            <v>5123</v>
          </cell>
        </row>
        <row r="10878">
          <cell r="A10878" t="str">
            <v>5129</v>
          </cell>
        </row>
        <row r="10879">
          <cell r="A10879" t="str">
            <v>5121</v>
          </cell>
        </row>
        <row r="10880">
          <cell r="A10880" t="str">
            <v>5123</v>
          </cell>
        </row>
        <row r="10881">
          <cell r="A10881" t="str">
            <v>5126</v>
          </cell>
        </row>
        <row r="10882">
          <cell r="A10882" t="str">
            <v>5129</v>
          </cell>
        </row>
        <row r="10883">
          <cell r="A10883" t="str">
            <v>5139</v>
          </cell>
        </row>
        <row r="10884">
          <cell r="A10884" t="str">
            <v>5139</v>
          </cell>
        </row>
        <row r="10885">
          <cell r="A10885" t="str">
            <v>5121</v>
          </cell>
        </row>
        <row r="10886">
          <cell r="A10886" t="str">
            <v>5123</v>
          </cell>
        </row>
        <row r="10887">
          <cell r="A10887" t="str">
            <v>5126</v>
          </cell>
        </row>
        <row r="10888">
          <cell r="A10888" t="str">
            <v>5129</v>
          </cell>
        </row>
        <row r="10889">
          <cell r="A10889" t="str">
            <v>5133</v>
          </cell>
        </row>
        <row r="10890">
          <cell r="A10890" t="str">
            <v>5139</v>
          </cell>
        </row>
        <row r="10891">
          <cell r="A10891" t="str">
            <v>5121</v>
          </cell>
        </row>
        <row r="10892">
          <cell r="A10892" t="str">
            <v>5123</v>
          </cell>
        </row>
        <row r="10893">
          <cell r="A10893" t="str">
            <v>5129</v>
          </cell>
        </row>
        <row r="10894">
          <cell r="A10894" t="str">
            <v>5133</v>
          </cell>
        </row>
        <row r="10895">
          <cell r="A10895" t="str">
            <v>5121</v>
          </cell>
        </row>
        <row r="10896">
          <cell r="A10896" t="str">
            <v>5123</v>
          </cell>
        </row>
        <row r="10897">
          <cell r="A10897" t="str">
            <v>5126</v>
          </cell>
        </row>
        <row r="10898">
          <cell r="A10898" t="str">
            <v>5129</v>
          </cell>
        </row>
        <row r="10899">
          <cell r="A10899" t="str">
            <v>5139</v>
          </cell>
        </row>
        <row r="10900">
          <cell r="A10900" t="str">
            <v>5121</v>
          </cell>
        </row>
        <row r="10901">
          <cell r="A10901" t="str">
            <v>5123</v>
          </cell>
        </row>
        <row r="10902">
          <cell r="A10902" t="str">
            <v>5126</v>
          </cell>
        </row>
        <row r="10903">
          <cell r="A10903" t="str">
            <v>5129</v>
          </cell>
        </row>
        <row r="10904">
          <cell r="A10904" t="str">
            <v>5121</v>
          </cell>
        </row>
        <row r="10905">
          <cell r="A10905" t="str">
            <v>5123</v>
          </cell>
        </row>
        <row r="10906">
          <cell r="A10906" t="str">
            <v>5126</v>
          </cell>
        </row>
        <row r="10907">
          <cell r="A10907" t="str">
            <v>5129</v>
          </cell>
        </row>
        <row r="10908">
          <cell r="A10908" t="str">
            <v>5133</v>
          </cell>
        </row>
        <row r="10909">
          <cell r="A10909" t="str">
            <v>5121</v>
          </cell>
        </row>
        <row r="10910">
          <cell r="A10910" t="str">
            <v>5123</v>
          </cell>
        </row>
        <row r="10911">
          <cell r="A10911" t="str">
            <v>5126</v>
          </cell>
        </row>
        <row r="10912">
          <cell r="A10912" t="str">
            <v>5129</v>
          </cell>
        </row>
        <row r="10913">
          <cell r="A10913" t="str">
            <v>5133</v>
          </cell>
        </row>
        <row r="10914">
          <cell r="A10914" t="str">
            <v>5121</v>
          </cell>
        </row>
        <row r="10915">
          <cell r="A10915" t="str">
            <v>5123</v>
          </cell>
        </row>
        <row r="10916">
          <cell r="A10916" t="str">
            <v>5126</v>
          </cell>
        </row>
        <row r="10917">
          <cell r="A10917" t="str">
            <v>5129</v>
          </cell>
        </row>
        <row r="10918">
          <cell r="A10918" t="str">
            <v>5139</v>
          </cell>
        </row>
        <row r="10919">
          <cell r="A10919" t="str">
            <v>5121</v>
          </cell>
        </row>
        <row r="10920">
          <cell r="A10920" t="str">
            <v>5123</v>
          </cell>
        </row>
        <row r="10921">
          <cell r="A10921" t="str">
            <v>5126</v>
          </cell>
        </row>
        <row r="10922">
          <cell r="A10922" t="str">
            <v>5129</v>
          </cell>
        </row>
        <row r="10923">
          <cell r="A10923" t="str">
            <v>5133</v>
          </cell>
        </row>
        <row r="10924">
          <cell r="A10924" t="str">
            <v>5139</v>
          </cell>
        </row>
        <row r="10925">
          <cell r="A10925" t="str">
            <v>5121</v>
          </cell>
        </row>
        <row r="10926">
          <cell r="A10926" t="str">
            <v>5123</v>
          </cell>
        </row>
        <row r="10927">
          <cell r="A10927" t="str">
            <v>5126</v>
          </cell>
        </row>
        <row r="10928">
          <cell r="A10928" t="str">
            <v>5129</v>
          </cell>
        </row>
        <row r="10929">
          <cell r="A10929" t="str">
            <v>5133</v>
          </cell>
        </row>
        <row r="10930">
          <cell r="A10930" t="str">
            <v>5121</v>
          </cell>
        </row>
        <row r="10931">
          <cell r="A10931" t="str">
            <v>5123</v>
          </cell>
        </row>
        <row r="10932">
          <cell r="A10932" t="str">
            <v>5129</v>
          </cell>
        </row>
        <row r="10933">
          <cell r="A10933" t="str">
            <v>5133</v>
          </cell>
        </row>
        <row r="10934">
          <cell r="A10934" t="str">
            <v>5121</v>
          </cell>
        </row>
        <row r="10935">
          <cell r="A10935" t="str">
            <v>5123</v>
          </cell>
        </row>
        <row r="10936">
          <cell r="A10936" t="str">
            <v>5129</v>
          </cell>
        </row>
        <row r="10937">
          <cell r="A10937" t="str">
            <v>5121</v>
          </cell>
        </row>
        <row r="10938">
          <cell r="A10938" t="str">
            <v>5123</v>
          </cell>
        </row>
        <row r="10939">
          <cell r="A10939" t="str">
            <v>5126</v>
          </cell>
        </row>
        <row r="10940">
          <cell r="A10940" t="str">
            <v>5129</v>
          </cell>
        </row>
        <row r="10941">
          <cell r="A10941" t="str">
            <v>5139</v>
          </cell>
        </row>
        <row r="10942">
          <cell r="A10942" t="str">
            <v>5121</v>
          </cell>
        </row>
        <row r="10943">
          <cell r="A10943" t="str">
            <v>5126</v>
          </cell>
        </row>
        <row r="10944">
          <cell r="A10944" t="str">
            <v>5129</v>
          </cell>
        </row>
        <row r="10945">
          <cell r="A10945" t="str">
            <v>5133</v>
          </cell>
        </row>
        <row r="10946">
          <cell r="A10946" t="str">
            <v>5123</v>
          </cell>
        </row>
        <row r="10947">
          <cell r="A10947" t="str">
            <v>5129</v>
          </cell>
        </row>
        <row r="10948">
          <cell r="A10948" t="str">
            <v>5133</v>
          </cell>
        </row>
        <row r="10949">
          <cell r="A10949" t="str">
            <v>5121</v>
          </cell>
        </row>
        <row r="10950">
          <cell r="A10950" t="str">
            <v>5123</v>
          </cell>
        </row>
        <row r="10951">
          <cell r="A10951" t="str">
            <v>5126</v>
          </cell>
        </row>
        <row r="10952">
          <cell r="A10952" t="str">
            <v>5129</v>
          </cell>
        </row>
        <row r="10953">
          <cell r="A10953" t="str">
            <v>5121</v>
          </cell>
        </row>
        <row r="10954">
          <cell r="A10954" t="str">
            <v>5123</v>
          </cell>
        </row>
        <row r="10955">
          <cell r="A10955" t="str">
            <v>5126</v>
          </cell>
        </row>
        <row r="10956">
          <cell r="A10956" t="str">
            <v>5129</v>
          </cell>
        </row>
        <row r="10957">
          <cell r="A10957" t="str">
            <v>5121</v>
          </cell>
        </row>
        <row r="10958">
          <cell r="A10958" t="str">
            <v>5123</v>
          </cell>
        </row>
        <row r="10959">
          <cell r="A10959" t="str">
            <v>5126</v>
          </cell>
        </row>
        <row r="10960">
          <cell r="A10960" t="str">
            <v>5129</v>
          </cell>
        </row>
        <row r="10961">
          <cell r="A10961" t="str">
            <v>5121</v>
          </cell>
        </row>
        <row r="10962">
          <cell r="A10962" t="str">
            <v>5123</v>
          </cell>
        </row>
        <row r="10963">
          <cell r="A10963" t="str">
            <v>5126</v>
          </cell>
        </row>
        <row r="10964">
          <cell r="A10964" t="str">
            <v>5129</v>
          </cell>
        </row>
        <row r="10965">
          <cell r="A10965" t="str">
            <v>5121</v>
          </cell>
        </row>
        <row r="10966">
          <cell r="A10966" t="str">
            <v>5123</v>
          </cell>
        </row>
        <row r="10967">
          <cell r="A10967" t="str">
            <v>5126</v>
          </cell>
        </row>
        <row r="10968">
          <cell r="A10968" t="str">
            <v>5129</v>
          </cell>
        </row>
        <row r="10969">
          <cell r="A10969" t="str">
            <v>5139</v>
          </cell>
        </row>
        <row r="10970">
          <cell r="A10970" t="str">
            <v>5133</v>
          </cell>
        </row>
        <row r="10971">
          <cell r="A10971" t="str">
            <v>5121</v>
          </cell>
        </row>
        <row r="10972">
          <cell r="A10972" t="str">
            <v>5123</v>
          </cell>
        </row>
        <row r="10973">
          <cell r="A10973" t="str">
            <v>5126</v>
          </cell>
        </row>
        <row r="10974">
          <cell r="A10974" t="str">
            <v>5129</v>
          </cell>
        </row>
        <row r="10975">
          <cell r="A10975" t="str">
            <v>5121</v>
          </cell>
        </row>
        <row r="10976">
          <cell r="A10976" t="str">
            <v>5123</v>
          </cell>
        </row>
        <row r="10977">
          <cell r="A10977" t="str">
            <v>5129</v>
          </cell>
        </row>
        <row r="10978">
          <cell r="A10978" t="str">
            <v>5133</v>
          </cell>
        </row>
        <row r="10979">
          <cell r="A10979" t="str">
            <v>5121</v>
          </cell>
        </row>
        <row r="10980">
          <cell r="A10980" t="str">
            <v>5123</v>
          </cell>
        </row>
        <row r="10981">
          <cell r="A10981" t="str">
            <v>5126</v>
          </cell>
        </row>
        <row r="10982">
          <cell r="A10982" t="str">
            <v>5129</v>
          </cell>
        </row>
        <row r="10983">
          <cell r="A10983" t="str">
            <v>5139</v>
          </cell>
        </row>
        <row r="10984">
          <cell r="A10984" t="str">
            <v>5121</v>
          </cell>
        </row>
        <row r="10985">
          <cell r="A10985" t="str">
            <v>5123</v>
          </cell>
        </row>
        <row r="10986">
          <cell r="A10986" t="str">
            <v>5126</v>
          </cell>
        </row>
        <row r="10987">
          <cell r="A10987" t="str">
            <v>5129</v>
          </cell>
        </row>
        <row r="10988">
          <cell r="A10988" t="str">
            <v>5141</v>
          </cell>
        </row>
        <row r="10989">
          <cell r="A10989" t="str">
            <v>5151</v>
          </cell>
        </row>
        <row r="10990">
          <cell r="A10990" t="str">
            <v>5151</v>
          </cell>
        </row>
        <row r="10991">
          <cell r="A10991" t="str">
            <v>5151</v>
          </cell>
        </row>
        <row r="10992">
          <cell r="A10992" t="str">
            <v>5151</v>
          </cell>
        </row>
        <row r="10993">
          <cell r="A10993" t="str">
            <v>5151</v>
          </cell>
        </row>
        <row r="10994">
          <cell r="A10994" t="str">
            <v>5151</v>
          </cell>
        </row>
        <row r="10995">
          <cell r="A10995" t="str">
            <v>5151</v>
          </cell>
        </row>
        <row r="10996">
          <cell r="A10996" t="str">
            <v>5151</v>
          </cell>
        </row>
        <row r="10997">
          <cell r="A10997" t="str">
            <v>5156</v>
          </cell>
        </row>
        <row r="10998">
          <cell r="A10998" t="str">
            <v>5156</v>
          </cell>
        </row>
        <row r="10999">
          <cell r="A10999" t="str">
            <v>5156</v>
          </cell>
        </row>
        <row r="11000">
          <cell r="A11000" t="str">
            <v>5161</v>
          </cell>
        </row>
        <row r="11001">
          <cell r="A11001" t="str">
            <v>5161</v>
          </cell>
        </row>
        <row r="11002">
          <cell r="A11002" t="str">
            <v>5161</v>
          </cell>
        </row>
        <row r="11003">
          <cell r="A11003" t="str">
            <v>5161</v>
          </cell>
        </row>
        <row r="11004">
          <cell r="A11004" t="str">
            <v>5161</v>
          </cell>
        </row>
        <row r="11005">
          <cell r="A11005" t="str">
            <v>5161</v>
          </cell>
        </row>
        <row r="11006">
          <cell r="A11006" t="str">
            <v>5161</v>
          </cell>
        </row>
        <row r="11007">
          <cell r="A11007" t="str">
            <v>5161</v>
          </cell>
        </row>
        <row r="11008">
          <cell r="A11008" t="str">
            <v>5161</v>
          </cell>
        </row>
        <row r="11009">
          <cell r="A11009" t="str">
            <v>5166</v>
          </cell>
        </row>
        <row r="11010">
          <cell r="A11010" t="str">
            <v>5166</v>
          </cell>
        </row>
        <row r="11011">
          <cell r="A11011" t="str">
            <v>5166</v>
          </cell>
        </row>
        <row r="11012">
          <cell r="A11012" t="str">
            <v>5166</v>
          </cell>
        </row>
        <row r="11013">
          <cell r="A11013" t="str">
            <v>5166</v>
          </cell>
        </row>
        <row r="11014">
          <cell r="A11014" t="str">
            <v>5166</v>
          </cell>
        </row>
        <row r="11015">
          <cell r="A11015" t="str">
            <v>5166</v>
          </cell>
        </row>
        <row r="11016">
          <cell r="A11016" t="str">
            <v>5166</v>
          </cell>
        </row>
        <row r="11017">
          <cell r="A11017" t="str">
            <v>5166</v>
          </cell>
        </row>
        <row r="11018">
          <cell r="A11018" t="str">
            <v>5166</v>
          </cell>
        </row>
        <row r="11019">
          <cell r="A11019" t="str">
            <v>5166</v>
          </cell>
        </row>
        <row r="11020">
          <cell r="A11020" t="str">
            <v>5166</v>
          </cell>
        </row>
        <row r="11021">
          <cell r="A11021" t="str">
            <v>5166</v>
          </cell>
        </row>
        <row r="11022">
          <cell r="A11022" t="str">
            <v>5166</v>
          </cell>
        </row>
        <row r="11023">
          <cell r="A11023" t="str">
            <v>5166</v>
          </cell>
        </row>
        <row r="11024">
          <cell r="A11024" t="str">
            <v>5166</v>
          </cell>
        </row>
        <row r="11025">
          <cell r="A11025" t="str">
            <v>5166</v>
          </cell>
        </row>
        <row r="11026">
          <cell r="A11026" t="str">
            <v>5166</v>
          </cell>
        </row>
        <row r="11027">
          <cell r="A11027" t="str">
            <v>5166</v>
          </cell>
        </row>
        <row r="11028">
          <cell r="A11028" t="str">
            <v>5166</v>
          </cell>
        </row>
        <row r="11029">
          <cell r="A11029" t="str">
            <v>5166</v>
          </cell>
        </row>
        <row r="11030">
          <cell r="A11030" t="str">
            <v>5166</v>
          </cell>
        </row>
        <row r="11031">
          <cell r="A11031" t="str">
            <v>5166</v>
          </cell>
        </row>
        <row r="11032">
          <cell r="A11032" t="str">
            <v>5166</v>
          </cell>
        </row>
        <row r="11033">
          <cell r="A11033" t="str">
            <v>5166</v>
          </cell>
        </row>
        <row r="11034">
          <cell r="A11034" t="str">
            <v>5166</v>
          </cell>
        </row>
        <row r="11035">
          <cell r="A11035" t="str">
            <v>5166</v>
          </cell>
        </row>
        <row r="11036">
          <cell r="A11036" t="str">
            <v>5166</v>
          </cell>
        </row>
        <row r="11037">
          <cell r="A11037" t="str">
            <v>5132</v>
          </cell>
        </row>
        <row r="11038">
          <cell r="A11038" t="str">
            <v>5171</v>
          </cell>
        </row>
        <row r="11039">
          <cell r="A11039" t="str">
            <v>5176</v>
          </cell>
        </row>
        <row r="11040">
          <cell r="A11040" t="str">
            <v>5132</v>
          </cell>
        </row>
        <row r="11041">
          <cell r="A11041" t="str">
            <v>5132</v>
          </cell>
        </row>
        <row r="11042">
          <cell r="A11042" t="str">
            <v>5132</v>
          </cell>
        </row>
        <row r="11043">
          <cell r="A11043" t="str">
            <v>5176</v>
          </cell>
        </row>
        <row r="11044">
          <cell r="A11044" t="str">
            <v>5191</v>
          </cell>
        </row>
        <row r="11045">
          <cell r="A11045" t="str">
            <v>5132</v>
          </cell>
        </row>
        <row r="11046">
          <cell r="A11046" t="str">
            <v>5176</v>
          </cell>
        </row>
        <row r="11047">
          <cell r="A11047" t="str">
            <v>5132</v>
          </cell>
        </row>
        <row r="11048">
          <cell r="A11048" t="str">
            <v>5176</v>
          </cell>
        </row>
        <row r="11049">
          <cell r="A11049" t="str">
            <v>5132</v>
          </cell>
        </row>
        <row r="11050">
          <cell r="A11050" t="str">
            <v>5132</v>
          </cell>
        </row>
        <row r="11051">
          <cell r="A11051" t="str">
            <v>5176</v>
          </cell>
        </row>
        <row r="11052">
          <cell r="A11052" t="str">
            <v>5132</v>
          </cell>
        </row>
        <row r="11053">
          <cell r="A11053" t="str">
            <v>5132</v>
          </cell>
        </row>
        <row r="11054">
          <cell r="A11054" t="str">
            <v>5171</v>
          </cell>
        </row>
        <row r="11055">
          <cell r="A11055" t="str">
            <v>5176</v>
          </cell>
        </row>
        <row r="11056">
          <cell r="A11056" t="str">
            <v>5132</v>
          </cell>
        </row>
        <row r="11057">
          <cell r="A11057" t="str">
            <v>5176</v>
          </cell>
        </row>
        <row r="11058">
          <cell r="A11058" t="str">
            <v>5132</v>
          </cell>
        </row>
        <row r="11059">
          <cell r="A11059" t="str">
            <v>5176</v>
          </cell>
        </row>
        <row r="11060">
          <cell r="A11060" t="str">
            <v>5132</v>
          </cell>
        </row>
        <row r="11061">
          <cell r="A11061" t="str">
            <v>5176</v>
          </cell>
        </row>
        <row r="11062">
          <cell r="A11062" t="str">
            <v>5181</v>
          </cell>
        </row>
        <row r="11063">
          <cell r="A11063" t="str">
            <v>5132</v>
          </cell>
        </row>
        <row r="11064">
          <cell r="A11064" t="str">
            <v>5132</v>
          </cell>
        </row>
        <row r="11065">
          <cell r="A11065" t="str">
            <v>5176</v>
          </cell>
        </row>
        <row r="11066">
          <cell r="A11066" t="str">
            <v>5132</v>
          </cell>
        </row>
        <row r="11067">
          <cell r="A11067" t="str">
            <v>5176</v>
          </cell>
        </row>
        <row r="11068">
          <cell r="A11068" t="str">
            <v>5132</v>
          </cell>
        </row>
        <row r="11069">
          <cell r="A11069" t="str">
            <v>5176</v>
          </cell>
        </row>
        <row r="11070">
          <cell r="A11070" t="str">
            <v>5132</v>
          </cell>
        </row>
        <row r="11071">
          <cell r="A11071" t="str">
            <v>5176</v>
          </cell>
        </row>
        <row r="11072">
          <cell r="A11072" t="str">
            <v>5132</v>
          </cell>
        </row>
        <row r="11073">
          <cell r="A11073" t="str">
            <v>5176</v>
          </cell>
        </row>
        <row r="11074">
          <cell r="A11074" t="str">
            <v>5132</v>
          </cell>
        </row>
        <row r="11075">
          <cell r="A11075" t="str">
            <v>5176</v>
          </cell>
        </row>
        <row r="11076">
          <cell r="A11076" t="str">
            <v>5132</v>
          </cell>
        </row>
        <row r="11077">
          <cell r="A11077" t="str">
            <v>5132</v>
          </cell>
        </row>
        <row r="11078">
          <cell r="A11078" t="str">
            <v>5176</v>
          </cell>
        </row>
        <row r="11079">
          <cell r="A11079" t="str">
            <v>5201</v>
          </cell>
        </row>
        <row r="11080">
          <cell r="A11080" t="str">
            <v>5201</v>
          </cell>
        </row>
        <row r="11081">
          <cell r="A11081" t="str">
            <v>5201</v>
          </cell>
        </row>
        <row r="11082">
          <cell r="A11082" t="str">
            <v>5201</v>
          </cell>
        </row>
        <row r="11083">
          <cell r="A11083" t="str">
            <v>5201</v>
          </cell>
        </row>
        <row r="11084">
          <cell r="A11084" t="str">
            <v>5201</v>
          </cell>
        </row>
        <row r="11085">
          <cell r="A11085" t="str">
            <v>5201</v>
          </cell>
        </row>
        <row r="11086">
          <cell r="A11086" t="str">
            <v>5201</v>
          </cell>
        </row>
        <row r="11087">
          <cell r="A11087" t="str">
            <v>5201</v>
          </cell>
        </row>
        <row r="11088">
          <cell r="A11088" t="str">
            <v>5201</v>
          </cell>
        </row>
        <row r="11089">
          <cell r="A11089" t="str">
            <v>5201</v>
          </cell>
        </row>
        <row r="11090">
          <cell r="A11090" t="str">
            <v>5201</v>
          </cell>
        </row>
        <row r="11091">
          <cell r="A11091" t="str">
            <v>5201</v>
          </cell>
        </row>
        <row r="11092">
          <cell r="A11092" t="str">
            <v>5201</v>
          </cell>
        </row>
        <row r="11093">
          <cell r="A11093" t="str">
            <v>5201</v>
          </cell>
        </row>
        <row r="11094">
          <cell r="A11094" t="str">
            <v>5201</v>
          </cell>
        </row>
        <row r="11095">
          <cell r="A11095" t="str">
            <v>5201</v>
          </cell>
        </row>
        <row r="11096">
          <cell r="A11096" t="str">
            <v>5201</v>
          </cell>
        </row>
        <row r="11097">
          <cell r="A11097" t="str">
            <v>5201</v>
          </cell>
        </row>
        <row r="11098">
          <cell r="A11098" t="str">
            <v>5201</v>
          </cell>
        </row>
        <row r="11099">
          <cell r="A11099" t="str">
            <v>5211</v>
          </cell>
        </row>
        <row r="11100">
          <cell r="A11100" t="str">
            <v>5211</v>
          </cell>
        </row>
        <row r="11101">
          <cell r="A11101" t="str">
            <v>5211</v>
          </cell>
        </row>
        <row r="11102">
          <cell r="A11102" t="str">
            <v>5301</v>
          </cell>
        </row>
        <row r="11103">
          <cell r="A11103" t="str">
            <v>5301</v>
          </cell>
        </row>
        <row r="11104">
          <cell r="A11104" t="str">
            <v>5301</v>
          </cell>
        </row>
        <row r="11105">
          <cell r="A11105" t="str">
            <v>5301</v>
          </cell>
        </row>
        <row r="11106">
          <cell r="A11106" t="str">
            <v>5301</v>
          </cell>
        </row>
        <row r="11107">
          <cell r="A11107" t="str">
            <v>5301</v>
          </cell>
        </row>
        <row r="11108">
          <cell r="A11108" t="str">
            <v>5301</v>
          </cell>
        </row>
        <row r="11109">
          <cell r="A11109" t="str">
            <v>5301</v>
          </cell>
        </row>
        <row r="11110">
          <cell r="A11110" t="str">
            <v>5301</v>
          </cell>
        </row>
        <row r="11111">
          <cell r="A11111" t="str">
            <v>5301</v>
          </cell>
        </row>
        <row r="11112">
          <cell r="A11112" t="str">
            <v>5301</v>
          </cell>
        </row>
        <row r="11113">
          <cell r="A11113" t="str">
            <v>5301</v>
          </cell>
        </row>
        <row r="11114">
          <cell r="A11114" t="str">
            <v>5301</v>
          </cell>
        </row>
        <row r="11115">
          <cell r="A11115" t="str">
            <v>5301</v>
          </cell>
        </row>
        <row r="11116">
          <cell r="A11116" t="str">
            <v>5301</v>
          </cell>
        </row>
        <row r="11117">
          <cell r="A11117" t="str">
            <v>5301</v>
          </cell>
        </row>
        <row r="11118">
          <cell r="A11118" t="str">
            <v>5301</v>
          </cell>
        </row>
        <row r="11119">
          <cell r="A11119" t="str">
            <v>5301</v>
          </cell>
        </row>
        <row r="11120">
          <cell r="A11120" t="str">
            <v>5301</v>
          </cell>
        </row>
        <row r="11121">
          <cell r="A11121" t="str">
            <v>5301</v>
          </cell>
        </row>
        <row r="11122">
          <cell r="A11122" t="str">
            <v>5301</v>
          </cell>
        </row>
        <row r="11123">
          <cell r="A11123" t="str">
            <v>5301</v>
          </cell>
        </row>
        <row r="11124">
          <cell r="A11124" t="str">
            <v>5301</v>
          </cell>
        </row>
        <row r="11125">
          <cell r="A11125" t="str">
            <v>5301</v>
          </cell>
        </row>
        <row r="11126">
          <cell r="A11126" t="str">
            <v>5301</v>
          </cell>
        </row>
        <row r="11127">
          <cell r="A11127" t="str">
            <v>5301</v>
          </cell>
        </row>
        <row r="11128">
          <cell r="A11128" t="str">
            <v>5301</v>
          </cell>
        </row>
        <row r="11129">
          <cell r="A11129" t="str">
            <v>5301</v>
          </cell>
        </row>
        <row r="11130">
          <cell r="A11130" t="str">
            <v>5301</v>
          </cell>
        </row>
        <row r="11131">
          <cell r="A11131" t="str">
            <v>5301</v>
          </cell>
        </row>
        <row r="11132">
          <cell r="A11132" t="str">
            <v>5301</v>
          </cell>
        </row>
        <row r="11133">
          <cell r="A11133" t="str">
            <v>5301</v>
          </cell>
        </row>
        <row r="11134">
          <cell r="A11134" t="str">
            <v>5301</v>
          </cell>
        </row>
        <row r="11135">
          <cell r="A11135" t="str">
            <v>5301</v>
          </cell>
        </row>
        <row r="11136">
          <cell r="A11136" t="str">
            <v>5311</v>
          </cell>
        </row>
        <row r="11137">
          <cell r="A11137" t="str">
            <v>5311</v>
          </cell>
        </row>
        <row r="11138">
          <cell r="A11138" t="str">
            <v>5311</v>
          </cell>
        </row>
        <row r="11139">
          <cell r="A11139" t="str">
            <v>5311</v>
          </cell>
        </row>
        <row r="11140">
          <cell r="A11140" t="str">
            <v>5311</v>
          </cell>
        </row>
        <row r="11141">
          <cell r="A11141" t="str">
            <v>5311</v>
          </cell>
        </row>
        <row r="11142">
          <cell r="A11142" t="str">
            <v>5311</v>
          </cell>
        </row>
        <row r="11143">
          <cell r="A11143" t="str">
            <v>5311</v>
          </cell>
        </row>
        <row r="11144">
          <cell r="A11144" t="str">
            <v>5311</v>
          </cell>
        </row>
        <row r="11145">
          <cell r="A11145" t="str">
            <v>5311</v>
          </cell>
        </row>
        <row r="11146">
          <cell r="A11146" t="str">
            <v>5311</v>
          </cell>
        </row>
        <row r="11147">
          <cell r="A11147" t="str">
            <v>5311</v>
          </cell>
        </row>
        <row r="11148">
          <cell r="A11148" t="str">
            <v>5311</v>
          </cell>
        </row>
        <row r="11149">
          <cell r="A11149" t="str">
            <v>5311</v>
          </cell>
        </row>
        <row r="11150">
          <cell r="A11150" t="str">
            <v>5311</v>
          </cell>
        </row>
        <row r="11151">
          <cell r="A11151" t="str">
            <v>5311</v>
          </cell>
        </row>
        <row r="11152">
          <cell r="A11152" t="str">
            <v>5311</v>
          </cell>
        </row>
        <row r="11153">
          <cell r="A11153" t="str">
            <v>5311</v>
          </cell>
        </row>
        <row r="11154">
          <cell r="A11154" t="str">
            <v>5311</v>
          </cell>
        </row>
        <row r="11155">
          <cell r="A11155" t="str">
            <v>5311</v>
          </cell>
        </row>
        <row r="11156">
          <cell r="A11156" t="str">
            <v>5311</v>
          </cell>
        </row>
        <row r="11157">
          <cell r="A11157" t="str">
            <v>5311</v>
          </cell>
        </row>
        <row r="11158">
          <cell r="A11158" t="str">
            <v>5311</v>
          </cell>
        </row>
        <row r="11159">
          <cell r="A11159" t="str">
            <v>5311</v>
          </cell>
        </row>
        <row r="11160">
          <cell r="A11160" t="str">
            <v>5311</v>
          </cell>
        </row>
        <row r="11161">
          <cell r="A11161" t="str">
            <v>5311</v>
          </cell>
        </row>
        <row r="11162">
          <cell r="A11162" t="str">
            <v>5311</v>
          </cell>
        </row>
        <row r="11163">
          <cell r="A11163" t="str">
            <v>5311</v>
          </cell>
        </row>
        <row r="11164">
          <cell r="A11164" t="str">
            <v>5311</v>
          </cell>
        </row>
        <row r="11165">
          <cell r="A11165" t="str">
            <v>5311</v>
          </cell>
        </row>
        <row r="11166">
          <cell r="A11166" t="str">
            <v>5311</v>
          </cell>
        </row>
        <row r="11167">
          <cell r="A11167" t="str">
            <v>5321</v>
          </cell>
        </row>
        <row r="11168">
          <cell r="A11168" t="str">
            <v>5321</v>
          </cell>
        </row>
        <row r="11169">
          <cell r="A11169" t="str">
            <v>5321</v>
          </cell>
        </row>
        <row r="11170">
          <cell r="A11170" t="str">
            <v>5321</v>
          </cell>
        </row>
        <row r="11171">
          <cell r="A11171" t="str">
            <v>5321</v>
          </cell>
        </row>
        <row r="11172">
          <cell r="A11172" t="str">
            <v>5321</v>
          </cell>
        </row>
        <row r="11173">
          <cell r="A11173" t="str">
            <v>5321</v>
          </cell>
        </row>
        <row r="11174">
          <cell r="A11174" t="str">
            <v>5321</v>
          </cell>
        </row>
        <row r="11175">
          <cell r="A11175" t="str">
            <v>5321</v>
          </cell>
        </row>
        <row r="11176">
          <cell r="A11176" t="str">
            <v>5321</v>
          </cell>
        </row>
        <row r="11177">
          <cell r="A11177" t="str">
            <v>5321</v>
          </cell>
        </row>
        <row r="11178">
          <cell r="A11178" t="str">
            <v>5321</v>
          </cell>
        </row>
        <row r="11179">
          <cell r="A11179" t="str">
            <v>5321</v>
          </cell>
        </row>
        <row r="11180">
          <cell r="A11180" t="str">
            <v>5321</v>
          </cell>
        </row>
        <row r="11181">
          <cell r="A11181" t="str">
            <v>5321</v>
          </cell>
        </row>
        <row r="11182">
          <cell r="A11182" t="str">
            <v>5321</v>
          </cell>
        </row>
        <row r="11183">
          <cell r="A11183" t="str">
            <v>5321</v>
          </cell>
        </row>
        <row r="11184">
          <cell r="A11184" t="str">
            <v>5321</v>
          </cell>
        </row>
        <row r="11185">
          <cell r="A11185" t="str">
            <v>5321</v>
          </cell>
        </row>
        <row r="11186">
          <cell r="A11186" t="str">
            <v>5321</v>
          </cell>
        </row>
        <row r="11187">
          <cell r="A11187" t="str">
            <v>5321</v>
          </cell>
        </row>
        <row r="11188">
          <cell r="A11188" t="str">
            <v>5321</v>
          </cell>
        </row>
        <row r="11189">
          <cell r="A11189" t="str">
            <v>5321</v>
          </cell>
        </row>
        <row r="11190">
          <cell r="A11190" t="str">
            <v>5321</v>
          </cell>
        </row>
        <row r="11191">
          <cell r="A11191" t="str">
            <v>5321</v>
          </cell>
        </row>
        <row r="11192">
          <cell r="A11192" t="str">
            <v>5321</v>
          </cell>
        </row>
        <row r="11193">
          <cell r="A11193" t="str">
            <v>5321</v>
          </cell>
        </row>
        <row r="11194">
          <cell r="A11194" t="str">
            <v>5321</v>
          </cell>
        </row>
        <row r="11195">
          <cell r="A11195" t="str">
            <v>5321</v>
          </cell>
        </row>
        <row r="11196">
          <cell r="A11196" t="str">
            <v>5321</v>
          </cell>
        </row>
        <row r="11197">
          <cell r="A11197" t="str">
            <v>5321</v>
          </cell>
        </row>
        <row r="11198">
          <cell r="A11198" t="str">
            <v>5331</v>
          </cell>
        </row>
        <row r="11199">
          <cell r="A11199" t="str">
            <v>5331</v>
          </cell>
        </row>
        <row r="11200">
          <cell r="A11200" t="str">
            <v>5331</v>
          </cell>
        </row>
        <row r="11201">
          <cell r="A11201" t="str">
            <v>5331</v>
          </cell>
        </row>
        <row r="11202">
          <cell r="A11202" t="str">
            <v>5331</v>
          </cell>
        </row>
        <row r="11203">
          <cell r="A11203" t="str">
            <v>5331</v>
          </cell>
        </row>
        <row r="11204">
          <cell r="A11204" t="str">
            <v>5331</v>
          </cell>
        </row>
        <row r="11205">
          <cell r="A11205" t="str">
            <v>5331</v>
          </cell>
        </row>
        <row r="11206">
          <cell r="A11206" t="str">
            <v>5331</v>
          </cell>
        </row>
        <row r="11207">
          <cell r="A11207" t="str">
            <v>5331</v>
          </cell>
        </row>
        <row r="11208">
          <cell r="A11208" t="str">
            <v>5331</v>
          </cell>
        </row>
        <row r="11209">
          <cell r="A11209" t="str">
            <v>5331</v>
          </cell>
        </row>
        <row r="11210">
          <cell r="A11210" t="str">
            <v>5331</v>
          </cell>
        </row>
        <row r="11211">
          <cell r="A11211" t="str">
            <v>5331</v>
          </cell>
        </row>
        <row r="11212">
          <cell r="A11212" t="str">
            <v>5331</v>
          </cell>
        </row>
        <row r="11213">
          <cell r="A11213" t="str">
            <v>5331</v>
          </cell>
        </row>
        <row r="11214">
          <cell r="A11214" t="str">
            <v>5331</v>
          </cell>
        </row>
        <row r="11215">
          <cell r="A11215" t="str">
            <v>5331</v>
          </cell>
        </row>
        <row r="11216">
          <cell r="A11216" t="str">
            <v>5331</v>
          </cell>
        </row>
        <row r="11217">
          <cell r="A11217" t="str">
            <v>5331</v>
          </cell>
        </row>
        <row r="11218">
          <cell r="A11218" t="str">
            <v>5331</v>
          </cell>
        </row>
        <row r="11219">
          <cell r="A11219" t="str">
            <v>5331</v>
          </cell>
        </row>
        <row r="11220">
          <cell r="A11220" t="str">
            <v>5331</v>
          </cell>
        </row>
        <row r="11221">
          <cell r="A11221" t="str">
            <v>5331</v>
          </cell>
        </row>
        <row r="11222">
          <cell r="A11222" t="str">
            <v>5331</v>
          </cell>
        </row>
        <row r="11223">
          <cell r="A11223" t="str">
            <v>5331</v>
          </cell>
        </row>
        <row r="11224">
          <cell r="A11224" t="str">
            <v>5331</v>
          </cell>
        </row>
        <row r="11225">
          <cell r="A11225" t="str">
            <v>5331</v>
          </cell>
        </row>
        <row r="11226">
          <cell r="A11226" t="str">
            <v>5331</v>
          </cell>
        </row>
        <row r="11227">
          <cell r="A11227" t="str">
            <v>5331</v>
          </cell>
        </row>
        <row r="11228">
          <cell r="A11228" t="str">
            <v>5331</v>
          </cell>
        </row>
        <row r="11229">
          <cell r="A11229" t="str">
            <v>5331</v>
          </cell>
        </row>
        <row r="11230">
          <cell r="A11230" t="str">
            <v>5331</v>
          </cell>
        </row>
        <row r="11231">
          <cell r="A11231" t="str">
            <v>5331</v>
          </cell>
        </row>
        <row r="11232">
          <cell r="A11232" t="str">
            <v>5331</v>
          </cell>
        </row>
        <row r="11233">
          <cell r="A11233" t="str">
            <v>5331</v>
          </cell>
        </row>
        <row r="11234">
          <cell r="A11234" t="str">
            <v>5331</v>
          </cell>
        </row>
        <row r="11235">
          <cell r="A11235" t="str">
            <v>5331</v>
          </cell>
        </row>
        <row r="11236">
          <cell r="A11236" t="str">
            <v>5331</v>
          </cell>
        </row>
        <row r="11237">
          <cell r="A11237" t="str">
            <v>5331</v>
          </cell>
        </row>
        <row r="11238">
          <cell r="A11238" t="str">
            <v>5331</v>
          </cell>
        </row>
        <row r="11239">
          <cell r="A11239" t="str">
            <v>5341</v>
          </cell>
        </row>
        <row r="11240">
          <cell r="A11240" t="str">
            <v>5341</v>
          </cell>
        </row>
        <row r="11241">
          <cell r="A11241" t="str">
            <v>5341</v>
          </cell>
        </row>
        <row r="11242">
          <cell r="A11242" t="str">
            <v>5341</v>
          </cell>
        </row>
        <row r="11243">
          <cell r="A11243" t="str">
            <v>5341</v>
          </cell>
        </row>
        <row r="11244">
          <cell r="A11244" t="str">
            <v>5341</v>
          </cell>
        </row>
        <row r="11245">
          <cell r="A11245" t="str">
            <v>5341</v>
          </cell>
        </row>
        <row r="11246">
          <cell r="A11246" t="str">
            <v>5341</v>
          </cell>
        </row>
        <row r="11247">
          <cell r="A11247" t="str">
            <v>5341</v>
          </cell>
        </row>
        <row r="11248">
          <cell r="A11248" t="str">
            <v>5341</v>
          </cell>
        </row>
        <row r="11249">
          <cell r="A11249" t="str">
            <v>5341</v>
          </cell>
        </row>
        <row r="11250">
          <cell r="A11250" t="str">
            <v>5341</v>
          </cell>
        </row>
        <row r="11251">
          <cell r="A11251" t="str">
            <v>5341</v>
          </cell>
        </row>
        <row r="11252">
          <cell r="A11252" t="str">
            <v>5341</v>
          </cell>
        </row>
        <row r="11253">
          <cell r="A11253" t="str">
            <v>5341</v>
          </cell>
        </row>
        <row r="11254">
          <cell r="A11254" t="str">
            <v>5341</v>
          </cell>
        </row>
        <row r="11255">
          <cell r="A11255" t="str">
            <v>5341</v>
          </cell>
        </row>
        <row r="11256">
          <cell r="A11256" t="str">
            <v>5341</v>
          </cell>
        </row>
        <row r="11257">
          <cell r="A11257" t="str">
            <v>5341</v>
          </cell>
        </row>
        <row r="11258">
          <cell r="A11258" t="str">
            <v>5341</v>
          </cell>
        </row>
        <row r="11259">
          <cell r="A11259" t="str">
            <v>5391</v>
          </cell>
        </row>
        <row r="11260">
          <cell r="A11260" t="str">
            <v>5391</v>
          </cell>
        </row>
        <row r="11261">
          <cell r="A11261" t="str">
            <v>5391</v>
          </cell>
        </row>
        <row r="11262">
          <cell r="A11262" t="str">
            <v>5391</v>
          </cell>
        </row>
        <row r="11263">
          <cell r="A11263" t="str">
            <v>5391</v>
          </cell>
        </row>
        <row r="11264">
          <cell r="A11264" t="str">
            <v>6392</v>
          </cell>
        </row>
        <row r="11265">
          <cell r="A11265" t="str">
            <v>5391</v>
          </cell>
        </row>
        <row r="11266">
          <cell r="A11266" t="str">
            <v>5391</v>
          </cell>
        </row>
        <row r="11267">
          <cell r="A11267" t="str">
            <v>5391</v>
          </cell>
        </row>
        <row r="11268">
          <cell r="A11268" t="str">
            <v>5391</v>
          </cell>
        </row>
        <row r="11269">
          <cell r="A11269" t="str">
            <v>5391</v>
          </cell>
        </row>
        <row r="11270">
          <cell r="A11270" t="str">
            <v>5391</v>
          </cell>
        </row>
        <row r="11271">
          <cell r="A11271" t="str">
            <v>5391</v>
          </cell>
        </row>
        <row r="11272">
          <cell r="A11272" t="str">
            <v>6392</v>
          </cell>
        </row>
        <row r="11273">
          <cell r="A11273" t="str">
            <v>5391</v>
          </cell>
        </row>
        <row r="11274">
          <cell r="A11274" t="str">
            <v>5391</v>
          </cell>
        </row>
        <row r="11275">
          <cell r="A11275" t="str">
            <v>5391</v>
          </cell>
        </row>
        <row r="11276">
          <cell r="A11276" t="str">
            <v>5391</v>
          </cell>
        </row>
        <row r="11277">
          <cell r="A11277" t="str">
            <v>5391</v>
          </cell>
        </row>
        <row r="11278">
          <cell r="A11278" t="str">
            <v>6392</v>
          </cell>
        </row>
        <row r="11279">
          <cell r="A11279" t="str">
            <v>5391</v>
          </cell>
        </row>
        <row r="11280">
          <cell r="A11280" t="str">
            <v>5391</v>
          </cell>
        </row>
        <row r="11281">
          <cell r="A11281" t="str">
            <v>5391</v>
          </cell>
        </row>
        <row r="11282">
          <cell r="A11282" t="str">
            <v>5391</v>
          </cell>
        </row>
        <row r="11283">
          <cell r="A11283" t="str">
            <v>5391</v>
          </cell>
        </row>
        <row r="11284">
          <cell r="A11284" t="str">
            <v>6392</v>
          </cell>
        </row>
        <row r="11285">
          <cell r="A11285" t="str">
            <v>5391</v>
          </cell>
        </row>
        <row r="11286">
          <cell r="A11286" t="str">
            <v>6392</v>
          </cell>
        </row>
        <row r="11287">
          <cell r="A11287" t="str">
            <v>5391</v>
          </cell>
        </row>
        <row r="11288">
          <cell r="A11288" t="str">
            <v>5391</v>
          </cell>
        </row>
        <row r="11289">
          <cell r="A11289" t="str">
            <v>5391</v>
          </cell>
        </row>
        <row r="11290">
          <cell r="A11290" t="str">
            <v>5391</v>
          </cell>
        </row>
        <row r="11291">
          <cell r="A11291" t="str">
            <v>5401</v>
          </cell>
        </row>
        <row r="11292">
          <cell r="A11292" t="str">
            <v>5401</v>
          </cell>
        </row>
        <row r="11293">
          <cell r="A11293" t="str">
            <v>5401</v>
          </cell>
        </row>
        <row r="11294">
          <cell r="A11294" t="str">
            <v>5401</v>
          </cell>
        </row>
        <row r="11295">
          <cell r="A11295" t="str">
            <v>5401</v>
          </cell>
        </row>
        <row r="11296">
          <cell r="A11296" t="str">
            <v>5406</v>
          </cell>
        </row>
        <row r="11297">
          <cell r="A11297" t="str">
            <v>5406</v>
          </cell>
        </row>
        <row r="11298">
          <cell r="A11298" t="str">
            <v>5406</v>
          </cell>
        </row>
        <row r="11299">
          <cell r="A11299" t="str">
            <v>5406</v>
          </cell>
        </row>
        <row r="11300">
          <cell r="A11300" t="str">
            <v>5416</v>
          </cell>
        </row>
        <row r="11301">
          <cell r="A11301" t="str">
            <v>5416</v>
          </cell>
        </row>
        <row r="11302">
          <cell r="A11302" t="str">
            <v>5416</v>
          </cell>
        </row>
        <row r="11303">
          <cell r="A11303" t="str">
            <v>5421</v>
          </cell>
        </row>
        <row r="11304">
          <cell r="A11304" t="str">
            <v>5421</v>
          </cell>
        </row>
        <row r="11305">
          <cell r="A11305" t="str">
            <v>5421</v>
          </cell>
        </row>
        <row r="11306">
          <cell r="A11306" t="str">
            <v>5421</v>
          </cell>
        </row>
        <row r="11307">
          <cell r="A11307" t="str">
            <v>5421</v>
          </cell>
        </row>
        <row r="11308">
          <cell r="A11308" t="str">
            <v>5421</v>
          </cell>
        </row>
        <row r="11309">
          <cell r="A11309" t="str">
            <v>5426</v>
          </cell>
        </row>
        <row r="11310">
          <cell r="A11310" t="str">
            <v>5426</v>
          </cell>
        </row>
        <row r="11311">
          <cell r="A11311" t="str">
            <v>5426</v>
          </cell>
        </row>
        <row r="11312">
          <cell r="A11312" t="str">
            <v>5426</v>
          </cell>
        </row>
        <row r="11313">
          <cell r="A11313" t="str">
            <v>5431</v>
          </cell>
        </row>
        <row r="11314">
          <cell r="A11314" t="str">
            <v>5431</v>
          </cell>
        </row>
        <row r="11315">
          <cell r="A11315" t="str">
            <v>5431</v>
          </cell>
        </row>
        <row r="11316">
          <cell r="A11316" t="str">
            <v>5436</v>
          </cell>
        </row>
        <row r="11317">
          <cell r="A11317" t="str">
            <v>5436</v>
          </cell>
        </row>
        <row r="11318">
          <cell r="A11318" t="str">
            <v>5437</v>
          </cell>
        </row>
        <row r="11319">
          <cell r="A11319" t="str">
            <v>5437</v>
          </cell>
        </row>
        <row r="11320">
          <cell r="A11320" t="str">
            <v>5441</v>
          </cell>
        </row>
        <row r="11321">
          <cell r="A11321" t="str">
            <v>5441</v>
          </cell>
        </row>
        <row r="11322">
          <cell r="A11322" t="str">
            <v>5441</v>
          </cell>
        </row>
        <row r="11323">
          <cell r="A11323" t="str">
            <v>5441</v>
          </cell>
        </row>
        <row r="11324">
          <cell r="A11324" t="str">
            <v>5438</v>
          </cell>
        </row>
        <row r="11325">
          <cell r="A11325" t="str">
            <v>5438</v>
          </cell>
        </row>
        <row r="11326">
          <cell r="A11326" t="str">
            <v>5438</v>
          </cell>
        </row>
        <row r="11327">
          <cell r="A11327" t="str">
            <v>5438</v>
          </cell>
        </row>
        <row r="11328">
          <cell r="A11328" t="str">
            <v>5438</v>
          </cell>
        </row>
        <row r="11329">
          <cell r="A11329" t="str">
            <v>5438</v>
          </cell>
        </row>
        <row r="11330">
          <cell r="A11330" t="str">
            <v>5438</v>
          </cell>
        </row>
        <row r="11331">
          <cell r="A11331" t="str">
            <v>5438</v>
          </cell>
        </row>
        <row r="11332">
          <cell r="A11332" t="str">
            <v>5438</v>
          </cell>
        </row>
        <row r="11333">
          <cell r="A11333" t="str">
            <v>5451</v>
          </cell>
        </row>
        <row r="11334">
          <cell r="A11334" t="str">
            <v>5451</v>
          </cell>
        </row>
        <row r="11335">
          <cell r="A11335" t="str">
            <v>5451</v>
          </cell>
        </row>
        <row r="11336">
          <cell r="A11336" t="str">
            <v>5451</v>
          </cell>
        </row>
        <row r="11337">
          <cell r="A11337" t="str">
            <v>5452</v>
          </cell>
        </row>
        <row r="11338">
          <cell r="A11338" t="str">
            <v>5452</v>
          </cell>
        </row>
        <row r="11339">
          <cell r="A11339" t="str">
            <v>5452</v>
          </cell>
        </row>
        <row r="11340">
          <cell r="A11340" t="str">
            <v>5452</v>
          </cell>
        </row>
        <row r="11341">
          <cell r="A11341" t="str">
            <v>5456</v>
          </cell>
        </row>
        <row r="11342">
          <cell r="A11342" t="str">
            <v>5456</v>
          </cell>
        </row>
        <row r="11343">
          <cell r="A11343" t="str">
            <v>5462</v>
          </cell>
        </row>
        <row r="11344">
          <cell r="A11344" t="str">
            <v>5462</v>
          </cell>
        </row>
        <row r="11345">
          <cell r="A11345" t="str">
            <v>5462</v>
          </cell>
        </row>
        <row r="11346">
          <cell r="A11346" t="str">
            <v>5462</v>
          </cell>
        </row>
        <row r="11347">
          <cell r="A11347" t="str">
            <v>5531</v>
          </cell>
        </row>
        <row r="11348">
          <cell r="A11348" t="str">
            <v>5462</v>
          </cell>
        </row>
        <row r="11349">
          <cell r="A11349" t="str">
            <v>5461</v>
          </cell>
        </row>
        <row r="11350">
          <cell r="A11350" t="str">
            <v>5461</v>
          </cell>
        </row>
        <row r="11351">
          <cell r="A11351" t="str">
            <v>5461</v>
          </cell>
        </row>
        <row r="11352">
          <cell r="A11352" t="str">
            <v>5461</v>
          </cell>
        </row>
        <row r="11353">
          <cell r="A11353" t="str">
            <v>5466</v>
          </cell>
        </row>
        <row r="11354">
          <cell r="A11354" t="str">
            <v>5466</v>
          </cell>
        </row>
        <row r="11355">
          <cell r="A11355" t="str">
            <v>5466</v>
          </cell>
        </row>
        <row r="11356">
          <cell r="A11356" t="str">
            <v>5466</v>
          </cell>
        </row>
        <row r="11357">
          <cell r="A11357" t="str">
            <v>5466</v>
          </cell>
        </row>
        <row r="11358">
          <cell r="A11358" t="str">
            <v>5466</v>
          </cell>
        </row>
        <row r="11359">
          <cell r="A11359" t="str">
            <v>5471</v>
          </cell>
        </row>
        <row r="11360">
          <cell r="A11360" t="str">
            <v>5471</v>
          </cell>
        </row>
        <row r="11361">
          <cell r="A11361" t="str">
            <v>5476</v>
          </cell>
        </row>
        <row r="11362">
          <cell r="A11362" t="str">
            <v>5481</v>
          </cell>
        </row>
        <row r="11363">
          <cell r="A11363" t="str">
            <v>5483</v>
          </cell>
        </row>
        <row r="11364">
          <cell r="A11364" t="str">
            <v>5483</v>
          </cell>
        </row>
        <row r="11365">
          <cell r="A11365" t="str">
            <v>5483</v>
          </cell>
        </row>
        <row r="11366">
          <cell r="A11366" t="str">
            <v>5486</v>
          </cell>
        </row>
        <row r="11367">
          <cell r="A11367" t="str">
            <v>5483</v>
          </cell>
        </row>
        <row r="11368">
          <cell r="A11368" t="str">
            <v>5483</v>
          </cell>
        </row>
        <row r="11369">
          <cell r="A11369" t="str">
            <v>5483</v>
          </cell>
        </row>
        <row r="11370">
          <cell r="A11370" t="str">
            <v>5491</v>
          </cell>
        </row>
        <row r="11371">
          <cell r="A11371" t="str">
            <v>5491</v>
          </cell>
        </row>
        <row r="11372">
          <cell r="A11372" t="str">
            <v>5496</v>
          </cell>
        </row>
        <row r="11373">
          <cell r="A11373" t="str">
            <v>5496</v>
          </cell>
        </row>
        <row r="11374">
          <cell r="A11374" t="str">
            <v>5496</v>
          </cell>
        </row>
        <row r="11375">
          <cell r="A11375" t="str">
            <v>5496</v>
          </cell>
        </row>
        <row r="11376">
          <cell r="A11376" t="str">
            <v>5496</v>
          </cell>
        </row>
        <row r="11377">
          <cell r="A11377" t="str">
            <v>5496</v>
          </cell>
        </row>
        <row r="11378">
          <cell r="A11378" t="str">
            <v>5496</v>
          </cell>
        </row>
        <row r="11379">
          <cell r="A11379" t="str">
            <v>5496</v>
          </cell>
        </row>
        <row r="11380">
          <cell r="A11380" t="str">
            <v>5496</v>
          </cell>
        </row>
        <row r="11381">
          <cell r="A11381" t="str">
            <v>5496</v>
          </cell>
        </row>
        <row r="11382">
          <cell r="A11382" t="str">
            <v>5496</v>
          </cell>
        </row>
        <row r="11383">
          <cell r="A11383" t="str">
            <v>5496</v>
          </cell>
        </row>
        <row r="11384">
          <cell r="A11384" t="str">
            <v>5496</v>
          </cell>
        </row>
        <row r="11385">
          <cell r="A11385" t="str">
            <v>5496</v>
          </cell>
        </row>
        <row r="11386">
          <cell r="A11386" t="str">
            <v>5496</v>
          </cell>
        </row>
        <row r="11387">
          <cell r="A11387" t="str">
            <v>5496</v>
          </cell>
        </row>
        <row r="11388">
          <cell r="A11388" t="str">
            <v>5496</v>
          </cell>
        </row>
        <row r="11389">
          <cell r="A11389" t="str">
            <v>5496</v>
          </cell>
        </row>
        <row r="11390">
          <cell r="A11390" t="str">
            <v>5496</v>
          </cell>
        </row>
        <row r="11391">
          <cell r="A11391" t="str">
            <v>5496</v>
          </cell>
        </row>
        <row r="11392">
          <cell r="A11392" t="str">
            <v>5496</v>
          </cell>
        </row>
        <row r="11393">
          <cell r="A11393" t="str">
            <v>5496</v>
          </cell>
        </row>
        <row r="11394">
          <cell r="A11394" t="str">
            <v>5496</v>
          </cell>
        </row>
        <row r="11395">
          <cell r="A11395" t="str">
            <v>5496</v>
          </cell>
        </row>
        <row r="11396">
          <cell r="A11396" t="str">
            <v>5496</v>
          </cell>
        </row>
        <row r="11397">
          <cell r="A11397" t="str">
            <v>5496</v>
          </cell>
        </row>
        <row r="11398">
          <cell r="A11398" t="str">
            <v>5496</v>
          </cell>
        </row>
        <row r="11399">
          <cell r="A11399" t="str">
            <v>5496</v>
          </cell>
        </row>
        <row r="11400">
          <cell r="A11400" t="str">
            <v>5496</v>
          </cell>
        </row>
        <row r="11401">
          <cell r="A11401" t="str">
            <v>5496</v>
          </cell>
        </row>
        <row r="11402">
          <cell r="A11402" t="str">
            <v>5496</v>
          </cell>
        </row>
        <row r="11403">
          <cell r="A11403" t="str">
            <v>5496</v>
          </cell>
        </row>
        <row r="11404">
          <cell r="A11404" t="str">
            <v>5496</v>
          </cell>
        </row>
        <row r="11405">
          <cell r="A11405" t="str">
            <v>5496</v>
          </cell>
        </row>
        <row r="11406">
          <cell r="A11406" t="str">
            <v>5496</v>
          </cell>
        </row>
        <row r="11407">
          <cell r="A11407" t="str">
            <v>5511</v>
          </cell>
        </row>
        <row r="11408">
          <cell r="A11408" t="str">
            <v>5516</v>
          </cell>
        </row>
        <row r="11409">
          <cell r="A11409" t="str">
            <v>5516</v>
          </cell>
        </row>
        <row r="11410">
          <cell r="A11410" t="str">
            <v>5521</v>
          </cell>
        </row>
        <row r="11411">
          <cell r="A11411" t="str">
            <v>5521</v>
          </cell>
        </row>
        <row r="11412">
          <cell r="A11412" t="str">
            <v>5521</v>
          </cell>
        </row>
        <row r="11413">
          <cell r="A11413" t="str">
            <v>5521</v>
          </cell>
        </row>
        <row r="11414">
          <cell r="A11414" t="str">
            <v>5521</v>
          </cell>
        </row>
        <row r="11415">
          <cell r="A11415" t="str">
            <v>5521</v>
          </cell>
        </row>
        <row r="11416">
          <cell r="A11416" t="str">
            <v>5526</v>
          </cell>
        </row>
        <row r="11417">
          <cell r="A11417" t="str">
            <v>5526</v>
          </cell>
        </row>
        <row r="11418">
          <cell r="A11418" t="str">
            <v>5526</v>
          </cell>
        </row>
        <row r="11419">
          <cell r="A11419" t="str">
            <v>5536</v>
          </cell>
        </row>
        <row r="11420">
          <cell r="A11420" t="str">
            <v>5536</v>
          </cell>
        </row>
        <row r="11421">
          <cell r="A11421" t="str">
            <v>5536</v>
          </cell>
        </row>
        <row r="11422">
          <cell r="A11422" t="str">
            <v>5536</v>
          </cell>
        </row>
        <row r="11423">
          <cell r="A11423" t="str">
            <v>5541</v>
          </cell>
        </row>
        <row r="11424">
          <cell r="A11424" t="str">
            <v>5541</v>
          </cell>
        </row>
        <row r="11425">
          <cell r="A11425" t="str">
            <v>5541</v>
          </cell>
        </row>
        <row r="11426">
          <cell r="A11426" t="str">
            <v>5541</v>
          </cell>
        </row>
        <row r="11427">
          <cell r="A11427" t="str">
            <v>5546</v>
          </cell>
        </row>
        <row r="11428">
          <cell r="A11428" t="str">
            <v>5546</v>
          </cell>
        </row>
        <row r="11429">
          <cell r="A11429" t="str">
            <v>5546</v>
          </cell>
        </row>
        <row r="11430">
          <cell r="A11430" t="str">
            <v>5546</v>
          </cell>
        </row>
        <row r="11431">
          <cell r="A11431" t="str">
            <v>5546</v>
          </cell>
        </row>
        <row r="11432">
          <cell r="A11432" t="str">
            <v>5546</v>
          </cell>
        </row>
        <row r="11433">
          <cell r="A11433" t="str">
            <v>5546</v>
          </cell>
        </row>
        <row r="11434">
          <cell r="A11434" t="str">
            <v>5551</v>
          </cell>
        </row>
        <row r="11435">
          <cell r="A11435" t="str">
            <v>5551</v>
          </cell>
        </row>
        <row r="11436">
          <cell r="A11436" t="str">
            <v>5551</v>
          </cell>
        </row>
        <row r="11437">
          <cell r="A11437" t="str">
            <v>5551</v>
          </cell>
        </row>
        <row r="11438">
          <cell r="A11438" t="str">
            <v>5551</v>
          </cell>
        </row>
        <row r="11439">
          <cell r="A11439" t="str">
            <v>5556</v>
          </cell>
        </row>
        <row r="11440">
          <cell r="A11440" t="str">
            <v>5556</v>
          </cell>
        </row>
        <row r="11441">
          <cell r="A11441" t="str">
            <v>5556</v>
          </cell>
        </row>
        <row r="11442">
          <cell r="A11442" t="str">
            <v>5566</v>
          </cell>
        </row>
        <row r="11443">
          <cell r="A11443" t="str">
            <v>5571</v>
          </cell>
        </row>
        <row r="11444">
          <cell r="A11444" t="str">
            <v>5576</v>
          </cell>
        </row>
        <row r="11445">
          <cell r="A11445" t="str">
            <v>5596</v>
          </cell>
        </row>
        <row r="11446">
          <cell r="A11446" t="str">
            <v>5596</v>
          </cell>
        </row>
        <row r="11447">
          <cell r="A11447" t="str">
            <v>5596</v>
          </cell>
        </row>
        <row r="11448">
          <cell r="A11448" t="str">
            <v>5596</v>
          </cell>
        </row>
        <row r="11449">
          <cell r="A11449" t="str">
            <v>5596</v>
          </cell>
        </row>
        <row r="11450">
          <cell r="A11450" t="str">
            <v>5596</v>
          </cell>
        </row>
        <row r="11451">
          <cell r="A11451" t="str">
            <v>5596</v>
          </cell>
        </row>
        <row r="11452">
          <cell r="A11452" t="str">
            <v>5596</v>
          </cell>
        </row>
        <row r="11453">
          <cell r="A11453" t="str">
            <v>5596</v>
          </cell>
        </row>
        <row r="11454">
          <cell r="A11454" t="str">
            <v>5596</v>
          </cell>
        </row>
        <row r="11455">
          <cell r="A11455" t="str">
            <v>5596</v>
          </cell>
        </row>
        <row r="11456">
          <cell r="A11456" t="str">
            <v>5596</v>
          </cell>
        </row>
        <row r="11457">
          <cell r="A11457" t="str">
            <v>5596</v>
          </cell>
        </row>
        <row r="11458">
          <cell r="A11458" t="str">
            <v>5596</v>
          </cell>
        </row>
        <row r="11459">
          <cell r="A11459" t="str">
            <v>5596</v>
          </cell>
        </row>
        <row r="11460">
          <cell r="A11460" t="str">
            <v>5596</v>
          </cell>
        </row>
        <row r="11461">
          <cell r="A11461" t="str">
            <v>5596</v>
          </cell>
        </row>
        <row r="11462">
          <cell r="A11462" t="str">
            <v>5596</v>
          </cell>
        </row>
        <row r="11463">
          <cell r="A11463" t="str">
            <v>5596</v>
          </cell>
        </row>
        <row r="11464">
          <cell r="A11464" t="str">
            <v>5596</v>
          </cell>
        </row>
        <row r="11465">
          <cell r="A11465" t="str">
            <v>5596</v>
          </cell>
        </row>
        <row r="11466">
          <cell r="A11466" t="str">
            <v>5596</v>
          </cell>
        </row>
        <row r="11467">
          <cell r="A11467" t="str">
            <v>5596</v>
          </cell>
        </row>
        <row r="11468">
          <cell r="A11468" t="str">
            <v>5596</v>
          </cell>
        </row>
        <row r="11469">
          <cell r="A11469" t="str">
            <v>5596</v>
          </cell>
        </row>
        <row r="11470">
          <cell r="A11470" t="str">
            <v>5596</v>
          </cell>
        </row>
        <row r="11471">
          <cell r="A11471" t="str">
            <v>5596</v>
          </cell>
        </row>
        <row r="11472">
          <cell r="A11472" t="str">
            <v>5596</v>
          </cell>
        </row>
        <row r="11473">
          <cell r="A11473" t="str">
            <v>5596</v>
          </cell>
        </row>
        <row r="11474">
          <cell r="A11474" t="str">
            <v>5596</v>
          </cell>
        </row>
        <row r="11475">
          <cell r="A11475" t="str">
            <v>5596</v>
          </cell>
        </row>
        <row r="11476">
          <cell r="A11476" t="str">
            <v>5596</v>
          </cell>
        </row>
        <row r="11477">
          <cell r="A11477" t="str">
            <v>5596</v>
          </cell>
        </row>
        <row r="11478">
          <cell r="A11478" t="str">
            <v>5596</v>
          </cell>
        </row>
        <row r="11479">
          <cell r="A11479" t="str">
            <v>5596</v>
          </cell>
        </row>
        <row r="11480">
          <cell r="A11480" t="str">
            <v>5596</v>
          </cell>
        </row>
        <row r="11481">
          <cell r="A11481" t="str">
            <v>5601</v>
          </cell>
        </row>
        <row r="11482">
          <cell r="A11482" t="str">
            <v>5601</v>
          </cell>
        </row>
        <row r="11483">
          <cell r="A11483" t="str">
            <v>5601</v>
          </cell>
        </row>
        <row r="11484">
          <cell r="A11484" t="str">
            <v>5601</v>
          </cell>
        </row>
        <row r="11485">
          <cell r="A11485" t="str">
            <v>5611</v>
          </cell>
        </row>
        <row r="11486">
          <cell r="A11486" t="str">
            <v>5611</v>
          </cell>
        </row>
        <row r="11487">
          <cell r="A11487" t="str">
            <v>5631</v>
          </cell>
        </row>
        <row r="11488">
          <cell r="A11488" t="str">
            <v>5631</v>
          </cell>
        </row>
        <row r="11489">
          <cell r="A11489" t="str">
            <v>5631</v>
          </cell>
        </row>
        <row r="11490">
          <cell r="A11490" t="str">
            <v>5631</v>
          </cell>
        </row>
        <row r="11491">
          <cell r="A11491" t="str">
            <v>5631</v>
          </cell>
        </row>
        <row r="11492">
          <cell r="A11492" t="str">
            <v>5661</v>
          </cell>
        </row>
        <row r="11493">
          <cell r="A11493" t="str">
            <v>5661</v>
          </cell>
        </row>
        <row r="11494">
          <cell r="A11494" t="str">
            <v>5661</v>
          </cell>
        </row>
        <row r="11495">
          <cell r="A11495" t="str">
            <v>5661</v>
          </cell>
        </row>
        <row r="11496">
          <cell r="A11496" t="str">
            <v>5661</v>
          </cell>
        </row>
        <row r="11497">
          <cell r="A11497" t="str">
            <v>5661</v>
          </cell>
        </row>
        <row r="11498">
          <cell r="A11498" t="str">
            <v>5661</v>
          </cell>
        </row>
        <row r="11499">
          <cell r="A11499" t="str">
            <v>5661</v>
          </cell>
        </row>
        <row r="11500">
          <cell r="A11500" t="str">
            <v>5661</v>
          </cell>
        </row>
        <row r="11501">
          <cell r="A11501" t="str">
            <v>5661</v>
          </cell>
        </row>
        <row r="11502">
          <cell r="A11502" t="str">
            <v>5661</v>
          </cell>
        </row>
        <row r="11503">
          <cell r="A11503" t="str">
            <v>5661</v>
          </cell>
        </row>
        <row r="11504">
          <cell r="A11504" t="str">
            <v>5661</v>
          </cell>
        </row>
        <row r="11505">
          <cell r="A11505" t="str">
            <v>5661</v>
          </cell>
        </row>
        <row r="11506">
          <cell r="A11506" t="str">
            <v>5661</v>
          </cell>
        </row>
        <row r="11507">
          <cell r="A11507" t="str">
            <v>5661</v>
          </cell>
        </row>
        <row r="11508">
          <cell r="A11508" t="str">
            <v>5661</v>
          </cell>
        </row>
        <row r="11509">
          <cell r="A11509" t="str">
            <v>5661</v>
          </cell>
        </row>
        <row r="11510">
          <cell r="A11510" t="str">
            <v>5671</v>
          </cell>
        </row>
        <row r="11511">
          <cell r="A11511" t="str">
            <v>5671</v>
          </cell>
        </row>
        <row r="11512">
          <cell r="A11512" t="str">
            <v>5671</v>
          </cell>
        </row>
        <row r="11513">
          <cell r="A11513" t="str">
            <v>5701</v>
          </cell>
        </row>
        <row r="11514">
          <cell r="A11514" t="str">
            <v>5706</v>
          </cell>
        </row>
        <row r="11515">
          <cell r="A11515" t="str">
            <v>5711</v>
          </cell>
        </row>
        <row r="11516">
          <cell r="A11516" t="str">
            <v>5726</v>
          </cell>
        </row>
        <row r="11517">
          <cell r="A11517" t="str">
            <v>5731</v>
          </cell>
        </row>
        <row r="11518">
          <cell r="A11518" t="str">
            <v>5736</v>
          </cell>
        </row>
        <row r="11519">
          <cell r="A11519" t="str">
            <v>5741</v>
          </cell>
        </row>
        <row r="11520">
          <cell r="A11520" t="str">
            <v>5746</v>
          </cell>
        </row>
        <row r="11521">
          <cell r="A11521" t="str">
            <v>5746</v>
          </cell>
        </row>
        <row r="11522">
          <cell r="A11522" t="str">
            <v>5751</v>
          </cell>
        </row>
        <row r="11523">
          <cell r="A11523" t="str">
            <v>5756</v>
          </cell>
        </row>
        <row r="11524">
          <cell r="A11524" t="str">
            <v>5756</v>
          </cell>
        </row>
        <row r="11525">
          <cell r="A11525" t="str">
            <v>5791</v>
          </cell>
        </row>
        <row r="11526">
          <cell r="A11526" t="str">
            <v>5791</v>
          </cell>
        </row>
        <row r="11527">
          <cell r="A11527" t="str">
            <v>5791</v>
          </cell>
        </row>
        <row r="11528">
          <cell r="A11528" t="str">
            <v>5766</v>
          </cell>
        </row>
        <row r="11529">
          <cell r="A11529" t="str">
            <v>5801</v>
          </cell>
        </row>
        <row r="11530">
          <cell r="A11530" t="str">
            <v>5801</v>
          </cell>
        </row>
        <row r="11531">
          <cell r="A11531" t="str">
            <v>5801</v>
          </cell>
        </row>
        <row r="11532">
          <cell r="A11532" t="str">
            <v>5801</v>
          </cell>
        </row>
        <row r="11533">
          <cell r="A11533" t="str">
            <v>5851</v>
          </cell>
        </row>
        <row r="11534">
          <cell r="A11534" t="str">
            <v>5861</v>
          </cell>
        </row>
        <row r="11535">
          <cell r="A11535" t="str">
            <v>5861</v>
          </cell>
        </row>
        <row r="11536">
          <cell r="A11536" t="str">
            <v>5861</v>
          </cell>
        </row>
        <row r="11537">
          <cell r="A11537" t="str">
            <v>5861</v>
          </cell>
        </row>
        <row r="11538">
          <cell r="A11538" t="str">
            <v>5861</v>
          </cell>
        </row>
        <row r="11539">
          <cell r="A11539" t="str">
            <v>5861</v>
          </cell>
        </row>
        <row r="11540">
          <cell r="A11540" t="str">
            <v>5881</v>
          </cell>
        </row>
        <row r="11541">
          <cell r="A11541" t="str">
            <v>5916</v>
          </cell>
        </row>
        <row r="11542">
          <cell r="A11542" t="str">
            <v>5921</v>
          </cell>
        </row>
        <row r="11543">
          <cell r="A11543" t="str">
            <v>5924</v>
          </cell>
        </row>
        <row r="11544">
          <cell r="A11544" t="str">
            <v>5928</v>
          </cell>
        </row>
        <row r="11545">
          <cell r="A11545" t="str">
            <v>5971</v>
          </cell>
        </row>
        <row r="11546">
          <cell r="A11546" t="str">
            <v>5971</v>
          </cell>
        </row>
        <row r="11547">
          <cell r="A11547" t="str">
            <v>6001</v>
          </cell>
        </row>
        <row r="11548">
          <cell r="A11548" t="str">
            <v>6001</v>
          </cell>
        </row>
        <row r="11549">
          <cell r="A11549" t="str">
            <v>6001</v>
          </cell>
        </row>
        <row r="11550">
          <cell r="A11550" t="str">
            <v>6001</v>
          </cell>
        </row>
        <row r="11551">
          <cell r="A11551" t="str">
            <v>6102</v>
          </cell>
        </row>
        <row r="11552">
          <cell r="A11552" t="str">
            <v>6102</v>
          </cell>
        </row>
        <row r="11553">
          <cell r="A11553" t="str">
            <v>1001</v>
          </cell>
        </row>
        <row r="11554">
          <cell r="A11554" t="str">
            <v>1005</v>
          </cell>
        </row>
        <row r="11555">
          <cell r="A11555" t="str">
            <v>1007</v>
          </cell>
        </row>
        <row r="11556">
          <cell r="A11556" t="str">
            <v>1008</v>
          </cell>
        </row>
        <row r="11557">
          <cell r="A11557" t="str">
            <v>1009</v>
          </cell>
        </row>
        <row r="11558">
          <cell r="A11558" t="str">
            <v>1021</v>
          </cell>
        </row>
        <row r="11559">
          <cell r="A11559" t="str">
            <v>1032</v>
          </cell>
        </row>
        <row r="11560">
          <cell r="A11560" t="str">
            <v>1051</v>
          </cell>
        </row>
        <row r="11561">
          <cell r="A11561" t="str">
            <v>1041</v>
          </cell>
        </row>
        <row r="11562">
          <cell r="A11562" t="str">
            <v>1048</v>
          </cell>
        </row>
        <row r="11563">
          <cell r="A11563" t="str">
            <v>1043</v>
          </cell>
        </row>
        <row r="11564">
          <cell r="A11564" t="str">
            <v>1047</v>
          </cell>
        </row>
        <row r="11565">
          <cell r="A11565" t="str">
            <v>1049</v>
          </cell>
        </row>
        <row r="11566">
          <cell r="A11566" t="str">
            <v>1101</v>
          </cell>
        </row>
        <row r="11567">
          <cell r="A11567" t="str">
            <v>1101</v>
          </cell>
        </row>
        <row r="11568">
          <cell r="A11568" t="str">
            <v>1101</v>
          </cell>
        </row>
        <row r="11569">
          <cell r="A11569" t="str">
            <v>1121</v>
          </cell>
        </row>
        <row r="11570">
          <cell r="A11570" t="str">
            <v>1126</v>
          </cell>
        </row>
        <row r="11571">
          <cell r="A11571" t="str">
            <v>1141</v>
          </cell>
        </row>
        <row r="11572">
          <cell r="A11572" t="str">
            <v>1151</v>
          </cell>
        </row>
        <row r="11573">
          <cell r="A11573" t="str">
            <v>1152</v>
          </cell>
        </row>
        <row r="11574">
          <cell r="A11574" t="str">
            <v>1161</v>
          </cell>
        </row>
        <row r="11575">
          <cell r="A11575" t="str">
            <v>1161</v>
          </cell>
        </row>
        <row r="11576">
          <cell r="A11576" t="str">
            <v>1161</v>
          </cell>
        </row>
        <row r="11577">
          <cell r="A11577" t="str">
            <v>1161</v>
          </cell>
        </row>
        <row r="11578">
          <cell r="A11578" t="str">
            <v>1301</v>
          </cell>
        </row>
        <row r="11579">
          <cell r="A11579" t="str">
            <v>1302</v>
          </cell>
        </row>
        <row r="11580">
          <cell r="A11580" t="str">
            <v>1305</v>
          </cell>
        </row>
        <row r="11581">
          <cell r="A11581" t="str">
            <v>1306</v>
          </cell>
        </row>
        <row r="11582">
          <cell r="A11582" t="str">
            <v>1310</v>
          </cell>
        </row>
        <row r="11583">
          <cell r="A11583" t="str">
            <v>1301</v>
          </cell>
        </row>
        <row r="11584">
          <cell r="A11584" t="str">
            <v>1301</v>
          </cell>
        </row>
        <row r="11585">
          <cell r="A11585" t="str">
            <v>1302</v>
          </cell>
        </row>
        <row r="11586">
          <cell r="A11586" t="str">
            <v>1305</v>
          </cell>
        </row>
        <row r="11587">
          <cell r="A11587" t="str">
            <v>1306</v>
          </cell>
        </row>
        <row r="11588">
          <cell r="A11588" t="str">
            <v>1301</v>
          </cell>
        </row>
        <row r="11589">
          <cell r="A11589" t="str">
            <v>1302</v>
          </cell>
        </row>
        <row r="11590">
          <cell r="A11590" t="str">
            <v>1301</v>
          </cell>
        </row>
        <row r="11591">
          <cell r="A11591" t="str">
            <v>1302</v>
          </cell>
        </row>
        <row r="11592">
          <cell r="A11592" t="str">
            <v>1305</v>
          </cell>
        </row>
        <row r="11593">
          <cell r="A11593" t="str">
            <v>1306</v>
          </cell>
        </row>
        <row r="11594">
          <cell r="A11594" t="str">
            <v>1301</v>
          </cell>
        </row>
        <row r="11595">
          <cell r="A11595" t="str">
            <v>1521</v>
          </cell>
        </row>
        <row r="11596">
          <cell r="A11596" t="str">
            <v>1526</v>
          </cell>
        </row>
        <row r="11597">
          <cell r="A11597" t="str">
            <v>1601</v>
          </cell>
        </row>
        <row r="11598">
          <cell r="A11598" t="str">
            <v>1601</v>
          </cell>
        </row>
        <row r="11599">
          <cell r="A11599" t="str">
            <v>1601</v>
          </cell>
        </row>
        <row r="11600">
          <cell r="A11600" t="str">
            <v>1601</v>
          </cell>
        </row>
        <row r="11601">
          <cell r="A11601" t="str">
            <v>1601</v>
          </cell>
        </row>
        <row r="11602">
          <cell r="A11602" t="str">
            <v>1602</v>
          </cell>
        </row>
        <row r="11603">
          <cell r="A11603" t="str">
            <v>1602</v>
          </cell>
        </row>
        <row r="11604">
          <cell r="A11604" t="str">
            <v>1602</v>
          </cell>
        </row>
        <row r="11605">
          <cell r="A11605" t="str">
            <v>1602</v>
          </cell>
        </row>
        <row r="11606">
          <cell r="A11606" t="str">
            <v>1603</v>
          </cell>
        </row>
        <row r="11607">
          <cell r="A11607" t="str">
            <v>1603</v>
          </cell>
        </row>
        <row r="11608">
          <cell r="A11608" t="str">
            <v>1604</v>
          </cell>
        </row>
        <row r="11609">
          <cell r="A11609" t="str">
            <v>1604</v>
          </cell>
        </row>
        <row r="11610">
          <cell r="A11610" t="str">
            <v>1621</v>
          </cell>
        </row>
        <row r="11611">
          <cell r="A11611" t="str">
            <v>1621</v>
          </cell>
        </row>
        <row r="11612">
          <cell r="A11612" t="str">
            <v>1621</v>
          </cell>
        </row>
        <row r="11613">
          <cell r="A11613" t="str">
            <v>1622</v>
          </cell>
        </row>
        <row r="11614">
          <cell r="A11614" t="str">
            <v>1642</v>
          </cell>
        </row>
        <row r="11615">
          <cell r="A11615" t="str">
            <v>1622</v>
          </cell>
        </row>
        <row r="11616">
          <cell r="A11616" t="str">
            <v>1642</v>
          </cell>
        </row>
        <row r="11617">
          <cell r="A11617" t="str">
            <v>1622</v>
          </cell>
        </row>
        <row r="11618">
          <cell r="A11618" t="str">
            <v>1642</v>
          </cell>
        </row>
        <row r="11619">
          <cell r="A11619" t="str">
            <v>1622</v>
          </cell>
        </row>
        <row r="11620">
          <cell r="A11620" t="str">
            <v>1642</v>
          </cell>
        </row>
        <row r="11621">
          <cell r="A11621" t="str">
            <v>1632</v>
          </cell>
        </row>
        <row r="11622">
          <cell r="A11622" t="str">
            <v>1629</v>
          </cell>
        </row>
        <row r="11623">
          <cell r="A11623" t="str">
            <v>1661</v>
          </cell>
        </row>
        <row r="11624">
          <cell r="A11624" t="str">
            <v>1661</v>
          </cell>
        </row>
        <row r="11625">
          <cell r="A11625" t="str">
            <v>1662</v>
          </cell>
        </row>
        <row r="11626">
          <cell r="A11626" t="str">
            <v>1662</v>
          </cell>
        </row>
        <row r="11627">
          <cell r="A11627" t="str">
            <v>1662</v>
          </cell>
        </row>
        <row r="11628">
          <cell r="A11628" t="str">
            <v>1701</v>
          </cell>
        </row>
        <row r="11629">
          <cell r="A11629" t="str">
            <v>1701</v>
          </cell>
        </row>
        <row r="11630">
          <cell r="A11630" t="str">
            <v>1701</v>
          </cell>
        </row>
        <row r="11631">
          <cell r="A11631" t="str">
            <v>1701</v>
          </cell>
        </row>
        <row r="11632">
          <cell r="A11632" t="str">
            <v>1704</v>
          </cell>
        </row>
        <row r="11633">
          <cell r="A11633" t="str">
            <v>1701</v>
          </cell>
        </row>
        <row r="11634">
          <cell r="A11634" t="str">
            <v>1704</v>
          </cell>
        </row>
        <row r="11635">
          <cell r="A11635" t="str">
            <v>1701</v>
          </cell>
        </row>
        <row r="11636">
          <cell r="A11636" t="str">
            <v>1721</v>
          </cell>
        </row>
        <row r="11637">
          <cell r="A11637" t="str">
            <v>1722</v>
          </cell>
        </row>
        <row r="11638">
          <cell r="A11638" t="str">
            <v>1741</v>
          </cell>
        </row>
        <row r="11639">
          <cell r="A11639" t="str">
            <v>1721</v>
          </cell>
        </row>
        <row r="11640">
          <cell r="A11640" t="str">
            <v>1741</v>
          </cell>
        </row>
        <row r="11641">
          <cell r="A11641" t="str">
            <v>1721</v>
          </cell>
        </row>
        <row r="11642">
          <cell r="A11642" t="str">
            <v>1741</v>
          </cell>
        </row>
        <row r="11643">
          <cell r="A11643" t="str">
            <v>1721</v>
          </cell>
        </row>
        <row r="11644">
          <cell r="A11644" t="str">
            <v>1741</v>
          </cell>
        </row>
        <row r="11645">
          <cell r="A11645" t="str">
            <v>1729</v>
          </cell>
        </row>
        <row r="11646">
          <cell r="A11646" t="str">
            <v>1761</v>
          </cell>
        </row>
        <row r="11647">
          <cell r="A11647" t="str">
            <v>1761</v>
          </cell>
        </row>
        <row r="11648">
          <cell r="A11648" t="str">
            <v>1761</v>
          </cell>
        </row>
        <row r="11649">
          <cell r="A11649" t="str">
            <v>1861</v>
          </cell>
        </row>
        <row r="11650">
          <cell r="A11650" t="str">
            <v>1861</v>
          </cell>
        </row>
        <row r="11651">
          <cell r="A11651" t="str">
            <v>1861</v>
          </cell>
        </row>
        <row r="11652">
          <cell r="A11652" t="str">
            <v>2011</v>
          </cell>
        </row>
        <row r="11653">
          <cell r="A11653" t="str">
            <v>2111</v>
          </cell>
        </row>
        <row r="11654">
          <cell r="A11654" t="str">
            <v>2121</v>
          </cell>
        </row>
        <row r="11655">
          <cell r="A11655" t="str">
            <v>2111</v>
          </cell>
        </row>
        <row r="11656">
          <cell r="A11656" t="str">
            <v>2121</v>
          </cell>
        </row>
        <row r="11657">
          <cell r="A11657" t="str">
            <v>2111</v>
          </cell>
        </row>
        <row r="11658">
          <cell r="A11658" t="str">
            <v>2121</v>
          </cell>
        </row>
        <row r="11659">
          <cell r="A11659" t="str">
            <v>2111</v>
          </cell>
        </row>
        <row r="11660">
          <cell r="A11660" t="str">
            <v>2121</v>
          </cell>
        </row>
        <row r="11661">
          <cell r="A11661" t="str">
            <v>2121</v>
          </cell>
        </row>
        <row r="11662">
          <cell r="A11662" t="str">
            <v>2121</v>
          </cell>
        </row>
        <row r="11663">
          <cell r="A11663" t="str">
            <v>2161</v>
          </cell>
        </row>
        <row r="11664">
          <cell r="A11664" t="str">
            <v>2161</v>
          </cell>
        </row>
        <row r="11665">
          <cell r="A11665" t="str">
            <v>2141</v>
          </cell>
        </row>
        <row r="11666">
          <cell r="A11666" t="str">
            <v>2151</v>
          </cell>
        </row>
        <row r="11667">
          <cell r="A11667" t="str">
            <v>2141</v>
          </cell>
        </row>
        <row r="11668">
          <cell r="A11668" t="str">
            <v>2141</v>
          </cell>
        </row>
        <row r="11669">
          <cell r="A11669" t="str">
            <v>2141</v>
          </cell>
        </row>
        <row r="11670">
          <cell r="A11670" t="str">
            <v>2141</v>
          </cell>
        </row>
        <row r="11671">
          <cell r="A11671" t="str">
            <v>2131</v>
          </cell>
        </row>
        <row r="11672">
          <cell r="A11672" t="str">
            <v>2211</v>
          </cell>
        </row>
        <row r="11673">
          <cell r="A11673" t="str">
            <v>2215</v>
          </cell>
        </row>
        <row r="11674">
          <cell r="A11674" t="str">
            <v>2221</v>
          </cell>
        </row>
        <row r="11675">
          <cell r="A11675" t="str">
            <v>2225</v>
          </cell>
        </row>
        <row r="11676">
          <cell r="A11676" t="str">
            <v>2211</v>
          </cell>
        </row>
        <row r="11677">
          <cell r="A11677" t="str">
            <v>2211</v>
          </cell>
        </row>
        <row r="11678">
          <cell r="A11678" t="str">
            <v>2221</v>
          </cell>
        </row>
        <row r="11679">
          <cell r="A11679" t="str">
            <v>2225</v>
          </cell>
        </row>
        <row r="11680">
          <cell r="A11680" t="str">
            <v>2211</v>
          </cell>
        </row>
        <row r="11681">
          <cell r="A11681" t="str">
            <v>2221</v>
          </cell>
        </row>
        <row r="11682">
          <cell r="A11682" t="str">
            <v>2225</v>
          </cell>
        </row>
        <row r="11683">
          <cell r="A11683" t="str">
            <v>2211</v>
          </cell>
        </row>
        <row r="11684">
          <cell r="A11684" t="str">
            <v>2221</v>
          </cell>
        </row>
        <row r="11685">
          <cell r="A11685" t="str">
            <v>2225</v>
          </cell>
        </row>
        <row r="11686">
          <cell r="A11686" t="str">
            <v>2281</v>
          </cell>
        </row>
        <row r="11687">
          <cell r="A11687" t="str">
            <v>2281</v>
          </cell>
        </row>
        <row r="11688">
          <cell r="A11688" t="str">
            <v>2281</v>
          </cell>
        </row>
        <row r="11689">
          <cell r="A11689" t="str">
            <v>2295</v>
          </cell>
        </row>
        <row r="11690">
          <cell r="A11690" t="str">
            <v>2361</v>
          </cell>
        </row>
        <row r="11691">
          <cell r="A11691" t="str">
            <v>2362</v>
          </cell>
        </row>
        <row r="11692">
          <cell r="A11692" t="str">
            <v>2363</v>
          </cell>
        </row>
        <row r="11693">
          <cell r="A11693" t="str">
            <v>2311</v>
          </cell>
        </row>
        <row r="11694">
          <cell r="A11694" t="str">
            <v>2321</v>
          </cell>
        </row>
        <row r="11695">
          <cell r="A11695" t="str">
            <v>2321</v>
          </cell>
        </row>
        <row r="11696">
          <cell r="A11696" t="str">
            <v>2321</v>
          </cell>
        </row>
        <row r="11697">
          <cell r="A11697" t="str">
            <v>2611</v>
          </cell>
        </row>
        <row r="11698">
          <cell r="A11698" t="str">
            <v>2611</v>
          </cell>
        </row>
        <row r="11699">
          <cell r="A11699" t="str">
            <v>2611</v>
          </cell>
        </row>
        <row r="11700">
          <cell r="A11700" t="str">
            <v>2611</v>
          </cell>
        </row>
        <row r="11701">
          <cell r="A11701" t="str">
            <v>2641</v>
          </cell>
        </row>
        <row r="11702">
          <cell r="A11702" t="str">
            <v>2641</v>
          </cell>
        </row>
        <row r="11703">
          <cell r="A11703" t="str">
            <v>2641</v>
          </cell>
        </row>
        <row r="11704">
          <cell r="A11704" t="str">
            <v>2621</v>
          </cell>
        </row>
        <row r="11705">
          <cell r="A11705" t="str">
            <v>2631</v>
          </cell>
        </row>
        <row r="11706">
          <cell r="A11706" t="str">
            <v>2651</v>
          </cell>
        </row>
        <row r="11707">
          <cell r="A11707" t="str">
            <v>2901</v>
          </cell>
        </row>
        <row r="11708">
          <cell r="A11708" t="str">
            <v>2901</v>
          </cell>
        </row>
        <row r="11709">
          <cell r="A11709" t="str">
            <v>2901</v>
          </cell>
        </row>
        <row r="11710">
          <cell r="A11710" t="str">
            <v>2901</v>
          </cell>
        </row>
        <row r="11711">
          <cell r="A11711" t="str">
            <v>2981</v>
          </cell>
        </row>
        <row r="11712">
          <cell r="A11712" t="str">
            <v>2981</v>
          </cell>
        </row>
        <row r="11713">
          <cell r="A11713" t="str">
            <v>2981</v>
          </cell>
        </row>
        <row r="11714">
          <cell r="A11714" t="str">
            <v>3001</v>
          </cell>
        </row>
        <row r="11715">
          <cell r="A11715" t="str">
            <v>3001</v>
          </cell>
        </row>
        <row r="11716">
          <cell r="A11716" t="str">
            <v>3201</v>
          </cell>
        </row>
        <row r="11717">
          <cell r="A11717" t="str">
            <v>3201</v>
          </cell>
        </row>
        <row r="11718">
          <cell r="A11718" t="str">
            <v>3301</v>
          </cell>
        </row>
        <row r="11719">
          <cell r="A11719" t="str">
            <v>3301</v>
          </cell>
        </row>
        <row r="11720">
          <cell r="A11720" t="str">
            <v>3301</v>
          </cell>
        </row>
        <row r="11721">
          <cell r="A11721" t="str">
            <v>4001</v>
          </cell>
        </row>
        <row r="11722">
          <cell r="A11722" t="str">
            <v>4001</v>
          </cell>
        </row>
        <row r="11723">
          <cell r="A11723" t="str">
            <v>4001</v>
          </cell>
        </row>
        <row r="11724">
          <cell r="A11724" t="str">
            <v>4101</v>
          </cell>
        </row>
        <row r="11725">
          <cell r="A11725" t="str">
            <v>4101</v>
          </cell>
        </row>
        <row r="11726">
          <cell r="A11726" t="str">
            <v>4201</v>
          </cell>
        </row>
        <row r="11727">
          <cell r="A11727" t="str">
            <v>4201</v>
          </cell>
        </row>
        <row r="11728">
          <cell r="A11728" t="str">
            <v>4201</v>
          </cell>
        </row>
        <row r="11729">
          <cell r="A11729" t="str">
            <v>4201</v>
          </cell>
        </row>
        <row r="11730">
          <cell r="A11730" t="str">
            <v>4401</v>
          </cell>
        </row>
        <row r="11731">
          <cell r="A11731" t="str">
            <v>4501</v>
          </cell>
        </row>
        <row r="11732">
          <cell r="A11732" t="str">
            <v>4601</v>
          </cell>
        </row>
        <row r="11733">
          <cell r="A11733" t="str">
            <v>4601</v>
          </cell>
        </row>
        <row r="11734">
          <cell r="A11734" t="str">
            <v>4601</v>
          </cell>
        </row>
        <row r="11735">
          <cell r="A11735" t="str">
            <v>4901</v>
          </cell>
        </row>
        <row r="11736">
          <cell r="A11736" t="str">
            <v>4901</v>
          </cell>
        </row>
        <row r="11737">
          <cell r="A11737" t="str">
            <v>4901</v>
          </cell>
        </row>
        <row r="11738">
          <cell r="A11738" t="str">
            <v>4911</v>
          </cell>
        </row>
        <row r="11739">
          <cell r="A11739" t="str">
            <v>4931</v>
          </cell>
        </row>
        <row r="11740">
          <cell r="A11740" t="str">
            <v>4941</v>
          </cell>
        </row>
        <row r="11741">
          <cell r="A11741" t="str">
            <v>4941</v>
          </cell>
        </row>
        <row r="11742">
          <cell r="A11742" t="str">
            <v>4941</v>
          </cell>
        </row>
        <row r="11743">
          <cell r="A11743" t="str">
            <v>4941</v>
          </cell>
        </row>
        <row r="11744">
          <cell r="A11744" t="str">
            <v>4951</v>
          </cell>
        </row>
        <row r="11745">
          <cell r="A11745" t="str">
            <v>4951</v>
          </cell>
        </row>
        <row r="11746">
          <cell r="A11746" t="str">
            <v>4951</v>
          </cell>
        </row>
        <row r="11747">
          <cell r="A11747" t="str">
            <v>4951</v>
          </cell>
        </row>
        <row r="11748">
          <cell r="A11748" t="str">
            <v>4971</v>
          </cell>
        </row>
        <row r="11749">
          <cell r="A11749" t="str">
            <v>4971</v>
          </cell>
        </row>
        <row r="11750">
          <cell r="A11750" t="str">
            <v>4971</v>
          </cell>
        </row>
        <row r="11751">
          <cell r="A11751" t="str">
            <v>4981</v>
          </cell>
        </row>
        <row r="11752">
          <cell r="A11752" t="str">
            <v>4981</v>
          </cell>
        </row>
        <row r="11753">
          <cell r="A11753" t="str">
            <v>5101</v>
          </cell>
        </row>
        <row r="11754">
          <cell r="A11754" t="str">
            <v>5101</v>
          </cell>
        </row>
        <row r="11755">
          <cell r="A11755" t="str">
            <v>5101</v>
          </cell>
        </row>
        <row r="11756">
          <cell r="A11756" t="str">
            <v>5101</v>
          </cell>
        </row>
        <row r="11757">
          <cell r="A11757" t="str">
            <v>5101</v>
          </cell>
        </row>
        <row r="11758">
          <cell r="A11758" t="str">
            <v>5101</v>
          </cell>
        </row>
        <row r="11759">
          <cell r="A11759" t="str">
            <v>5101</v>
          </cell>
        </row>
        <row r="11760">
          <cell r="A11760" t="str">
            <v>5101</v>
          </cell>
        </row>
        <row r="11761">
          <cell r="A11761" t="str">
            <v>5101</v>
          </cell>
        </row>
        <row r="11762">
          <cell r="A11762" t="str">
            <v>5101</v>
          </cell>
        </row>
        <row r="11763">
          <cell r="A11763" t="str">
            <v>5101</v>
          </cell>
        </row>
        <row r="11764">
          <cell r="A11764" t="str">
            <v>5101</v>
          </cell>
        </row>
        <row r="11765">
          <cell r="A11765" t="str">
            <v>5101</v>
          </cell>
        </row>
        <row r="11766">
          <cell r="A11766" t="str">
            <v>5101</v>
          </cell>
        </row>
        <row r="11767">
          <cell r="A11767" t="str">
            <v>5101</v>
          </cell>
        </row>
        <row r="11768">
          <cell r="A11768" t="str">
            <v>5101</v>
          </cell>
        </row>
        <row r="11769">
          <cell r="A11769" t="str">
            <v>5101</v>
          </cell>
        </row>
        <row r="11770">
          <cell r="A11770" t="str">
            <v>5101</v>
          </cell>
        </row>
        <row r="11771">
          <cell r="A11771" t="str">
            <v>5101</v>
          </cell>
        </row>
        <row r="11772">
          <cell r="A11772" t="str">
            <v>5101</v>
          </cell>
        </row>
        <row r="11773">
          <cell r="A11773" t="str">
            <v>5101</v>
          </cell>
        </row>
        <row r="11774">
          <cell r="A11774" t="str">
            <v>5101</v>
          </cell>
        </row>
        <row r="11775">
          <cell r="A11775" t="str">
            <v>5101</v>
          </cell>
        </row>
        <row r="11776">
          <cell r="A11776" t="str">
            <v>5101</v>
          </cell>
        </row>
        <row r="11777">
          <cell r="A11777" t="str">
            <v>5101</v>
          </cell>
        </row>
        <row r="11778">
          <cell r="A11778" t="str">
            <v>5101</v>
          </cell>
        </row>
        <row r="11779">
          <cell r="A11779" t="str">
            <v>5101</v>
          </cell>
        </row>
        <row r="11780">
          <cell r="A11780" t="str">
            <v>5101</v>
          </cell>
        </row>
        <row r="11781">
          <cell r="A11781" t="str">
            <v>5101</v>
          </cell>
        </row>
        <row r="11782">
          <cell r="A11782" t="str">
            <v>5111</v>
          </cell>
        </row>
        <row r="11783">
          <cell r="A11783" t="str">
            <v>5116</v>
          </cell>
        </row>
        <row r="11784">
          <cell r="A11784" t="str">
            <v>5116</v>
          </cell>
        </row>
        <row r="11785">
          <cell r="A11785" t="str">
            <v>5111</v>
          </cell>
        </row>
        <row r="11786">
          <cell r="A11786" t="str">
            <v>5116</v>
          </cell>
        </row>
        <row r="11787">
          <cell r="A11787" t="str">
            <v>5111</v>
          </cell>
        </row>
        <row r="11788">
          <cell r="A11788" t="str">
            <v>5116</v>
          </cell>
        </row>
        <row r="11789">
          <cell r="A11789" t="str">
            <v>5123</v>
          </cell>
        </row>
        <row r="11790">
          <cell r="A11790" t="str">
            <v>5121</v>
          </cell>
        </row>
        <row r="11791">
          <cell r="A11791" t="str">
            <v>5123</v>
          </cell>
        </row>
        <row r="11792">
          <cell r="A11792" t="str">
            <v>5126</v>
          </cell>
        </row>
        <row r="11793">
          <cell r="A11793" t="str">
            <v>5129</v>
          </cell>
        </row>
        <row r="11794">
          <cell r="A11794" t="str">
            <v>5139</v>
          </cell>
        </row>
        <row r="11795">
          <cell r="A11795" t="str">
            <v>5121</v>
          </cell>
        </row>
        <row r="11796">
          <cell r="A11796" t="str">
            <v>5123</v>
          </cell>
        </row>
        <row r="11797">
          <cell r="A11797" t="str">
            <v>5126</v>
          </cell>
        </row>
        <row r="11798">
          <cell r="A11798" t="str">
            <v>5129</v>
          </cell>
        </row>
        <row r="11799">
          <cell r="A11799" t="str">
            <v>5139</v>
          </cell>
        </row>
        <row r="11800">
          <cell r="A11800" t="str">
            <v>5121</v>
          </cell>
        </row>
        <row r="11801">
          <cell r="A11801" t="str">
            <v>5123</v>
          </cell>
        </row>
        <row r="11802">
          <cell r="A11802" t="str">
            <v>5126</v>
          </cell>
        </row>
        <row r="11803">
          <cell r="A11803" t="str">
            <v>5129</v>
          </cell>
        </row>
        <row r="11804">
          <cell r="A11804" t="str">
            <v>5133</v>
          </cell>
        </row>
        <row r="11805">
          <cell r="A11805" t="str">
            <v>5139</v>
          </cell>
        </row>
        <row r="11806">
          <cell r="A11806" t="str">
            <v>5121</v>
          </cell>
        </row>
        <row r="11807">
          <cell r="A11807" t="str">
            <v>5123</v>
          </cell>
        </row>
        <row r="11808">
          <cell r="A11808" t="str">
            <v>5129</v>
          </cell>
        </row>
        <row r="11809">
          <cell r="A11809" t="str">
            <v>5133</v>
          </cell>
        </row>
        <row r="11810">
          <cell r="A11810" t="str">
            <v>5121</v>
          </cell>
        </row>
        <row r="11811">
          <cell r="A11811" t="str">
            <v>5123</v>
          </cell>
        </row>
        <row r="11812">
          <cell r="A11812" t="str">
            <v>5129</v>
          </cell>
        </row>
        <row r="11813">
          <cell r="A11813" t="str">
            <v>5121</v>
          </cell>
        </row>
        <row r="11814">
          <cell r="A11814" t="str">
            <v>5123</v>
          </cell>
        </row>
        <row r="11815">
          <cell r="A11815" t="str">
            <v>5126</v>
          </cell>
        </row>
        <row r="11816">
          <cell r="A11816" t="str">
            <v>5129</v>
          </cell>
        </row>
        <row r="11817">
          <cell r="A11817" t="str">
            <v>5139</v>
          </cell>
        </row>
        <row r="11818">
          <cell r="A11818" t="str">
            <v>5139</v>
          </cell>
        </row>
        <row r="11819">
          <cell r="A11819" t="str">
            <v>5121</v>
          </cell>
        </row>
        <row r="11820">
          <cell r="A11820" t="str">
            <v>5123</v>
          </cell>
        </row>
        <row r="11821">
          <cell r="A11821" t="str">
            <v>5126</v>
          </cell>
        </row>
        <row r="11822">
          <cell r="A11822" t="str">
            <v>5129</v>
          </cell>
        </row>
        <row r="11823">
          <cell r="A11823" t="str">
            <v>5133</v>
          </cell>
        </row>
        <row r="11824">
          <cell r="A11824" t="str">
            <v>5139</v>
          </cell>
        </row>
        <row r="11825">
          <cell r="A11825" t="str">
            <v>5121</v>
          </cell>
        </row>
        <row r="11826">
          <cell r="A11826" t="str">
            <v>5123</v>
          </cell>
        </row>
        <row r="11827">
          <cell r="A11827" t="str">
            <v>5129</v>
          </cell>
        </row>
        <row r="11828">
          <cell r="A11828" t="str">
            <v>5133</v>
          </cell>
        </row>
        <row r="11829">
          <cell r="A11829" t="str">
            <v>5121</v>
          </cell>
        </row>
        <row r="11830">
          <cell r="A11830" t="str">
            <v>5123</v>
          </cell>
        </row>
        <row r="11831">
          <cell r="A11831" t="str">
            <v>5126</v>
          </cell>
        </row>
        <row r="11832">
          <cell r="A11832" t="str">
            <v>5129</v>
          </cell>
        </row>
        <row r="11833">
          <cell r="A11833" t="str">
            <v>5139</v>
          </cell>
        </row>
        <row r="11834">
          <cell r="A11834" t="str">
            <v>5121</v>
          </cell>
        </row>
        <row r="11835">
          <cell r="A11835" t="str">
            <v>5123</v>
          </cell>
        </row>
        <row r="11836">
          <cell r="A11836" t="str">
            <v>5126</v>
          </cell>
        </row>
        <row r="11837">
          <cell r="A11837" t="str">
            <v>5129</v>
          </cell>
        </row>
        <row r="11838">
          <cell r="A11838" t="str">
            <v>5121</v>
          </cell>
        </row>
        <row r="11839">
          <cell r="A11839" t="str">
            <v>5123</v>
          </cell>
        </row>
        <row r="11840">
          <cell r="A11840" t="str">
            <v>5126</v>
          </cell>
        </row>
        <row r="11841">
          <cell r="A11841" t="str">
            <v>5129</v>
          </cell>
        </row>
        <row r="11842">
          <cell r="A11842" t="str">
            <v>5133</v>
          </cell>
        </row>
        <row r="11843">
          <cell r="A11843" t="str">
            <v>5121</v>
          </cell>
        </row>
        <row r="11844">
          <cell r="A11844" t="str">
            <v>5123</v>
          </cell>
        </row>
        <row r="11845">
          <cell r="A11845" t="str">
            <v>5126</v>
          </cell>
        </row>
        <row r="11846">
          <cell r="A11846" t="str">
            <v>5129</v>
          </cell>
        </row>
        <row r="11847">
          <cell r="A11847" t="str">
            <v>5133</v>
          </cell>
        </row>
        <row r="11848">
          <cell r="A11848" t="str">
            <v>5121</v>
          </cell>
        </row>
        <row r="11849">
          <cell r="A11849" t="str">
            <v>5123</v>
          </cell>
        </row>
        <row r="11850">
          <cell r="A11850" t="str">
            <v>5126</v>
          </cell>
        </row>
        <row r="11851">
          <cell r="A11851" t="str">
            <v>5129</v>
          </cell>
        </row>
        <row r="11852">
          <cell r="A11852" t="str">
            <v>5139</v>
          </cell>
        </row>
        <row r="11853">
          <cell r="A11853" t="str">
            <v>5121</v>
          </cell>
        </row>
        <row r="11854">
          <cell r="A11854" t="str">
            <v>5123</v>
          </cell>
        </row>
        <row r="11855">
          <cell r="A11855" t="str">
            <v>5126</v>
          </cell>
        </row>
        <row r="11856">
          <cell r="A11856" t="str">
            <v>5129</v>
          </cell>
        </row>
        <row r="11857">
          <cell r="A11857" t="str">
            <v>5133</v>
          </cell>
        </row>
        <row r="11858">
          <cell r="A11858" t="str">
            <v>5139</v>
          </cell>
        </row>
        <row r="11859">
          <cell r="A11859" t="str">
            <v>5121</v>
          </cell>
        </row>
        <row r="11860">
          <cell r="A11860" t="str">
            <v>5123</v>
          </cell>
        </row>
        <row r="11861">
          <cell r="A11861" t="str">
            <v>5126</v>
          </cell>
        </row>
        <row r="11862">
          <cell r="A11862" t="str">
            <v>5129</v>
          </cell>
        </row>
        <row r="11863">
          <cell r="A11863" t="str">
            <v>5133</v>
          </cell>
        </row>
        <row r="11864">
          <cell r="A11864" t="str">
            <v>5121</v>
          </cell>
        </row>
        <row r="11865">
          <cell r="A11865" t="str">
            <v>5123</v>
          </cell>
        </row>
        <row r="11866">
          <cell r="A11866" t="str">
            <v>5129</v>
          </cell>
        </row>
        <row r="11867">
          <cell r="A11867" t="str">
            <v>5133</v>
          </cell>
        </row>
        <row r="11868">
          <cell r="A11868" t="str">
            <v>5121</v>
          </cell>
        </row>
        <row r="11869">
          <cell r="A11869" t="str">
            <v>5123</v>
          </cell>
        </row>
        <row r="11870">
          <cell r="A11870" t="str">
            <v>5129</v>
          </cell>
        </row>
        <row r="11871">
          <cell r="A11871" t="str">
            <v>5121</v>
          </cell>
        </row>
        <row r="11872">
          <cell r="A11872" t="str">
            <v>5123</v>
          </cell>
        </row>
        <row r="11873">
          <cell r="A11873" t="str">
            <v>5126</v>
          </cell>
        </row>
        <row r="11874">
          <cell r="A11874" t="str">
            <v>5129</v>
          </cell>
        </row>
        <row r="11875">
          <cell r="A11875" t="str">
            <v>5139</v>
          </cell>
        </row>
        <row r="11876">
          <cell r="A11876" t="str">
            <v>5121</v>
          </cell>
        </row>
        <row r="11877">
          <cell r="A11877" t="str">
            <v>5126</v>
          </cell>
        </row>
        <row r="11878">
          <cell r="A11878" t="str">
            <v>5129</v>
          </cell>
        </row>
        <row r="11879">
          <cell r="A11879" t="str">
            <v>5133</v>
          </cell>
        </row>
        <row r="11880">
          <cell r="A11880" t="str">
            <v>5123</v>
          </cell>
        </row>
        <row r="11881">
          <cell r="A11881" t="str">
            <v>5129</v>
          </cell>
        </row>
        <row r="11882">
          <cell r="A11882" t="str">
            <v>5133</v>
          </cell>
        </row>
        <row r="11883">
          <cell r="A11883" t="str">
            <v>5121</v>
          </cell>
        </row>
        <row r="11884">
          <cell r="A11884" t="str">
            <v>5123</v>
          </cell>
        </row>
        <row r="11885">
          <cell r="A11885" t="str">
            <v>5126</v>
          </cell>
        </row>
        <row r="11886">
          <cell r="A11886" t="str">
            <v>5129</v>
          </cell>
        </row>
        <row r="11887">
          <cell r="A11887" t="str">
            <v>5121</v>
          </cell>
        </row>
        <row r="11888">
          <cell r="A11888" t="str">
            <v>5123</v>
          </cell>
        </row>
        <row r="11889">
          <cell r="A11889" t="str">
            <v>5126</v>
          </cell>
        </row>
        <row r="11890">
          <cell r="A11890" t="str">
            <v>5129</v>
          </cell>
        </row>
        <row r="11891">
          <cell r="A11891" t="str">
            <v>5121</v>
          </cell>
        </row>
        <row r="11892">
          <cell r="A11892" t="str">
            <v>5123</v>
          </cell>
        </row>
        <row r="11893">
          <cell r="A11893" t="str">
            <v>5126</v>
          </cell>
        </row>
        <row r="11894">
          <cell r="A11894" t="str">
            <v>5129</v>
          </cell>
        </row>
        <row r="11895">
          <cell r="A11895" t="str">
            <v>5121</v>
          </cell>
        </row>
        <row r="11896">
          <cell r="A11896" t="str">
            <v>5123</v>
          </cell>
        </row>
        <row r="11897">
          <cell r="A11897" t="str">
            <v>5126</v>
          </cell>
        </row>
        <row r="11898">
          <cell r="A11898" t="str">
            <v>5129</v>
          </cell>
        </row>
        <row r="11899">
          <cell r="A11899" t="str">
            <v>5121</v>
          </cell>
        </row>
        <row r="11900">
          <cell r="A11900" t="str">
            <v>5123</v>
          </cell>
        </row>
        <row r="11901">
          <cell r="A11901" t="str">
            <v>5126</v>
          </cell>
        </row>
        <row r="11902">
          <cell r="A11902" t="str">
            <v>5129</v>
          </cell>
        </row>
        <row r="11903">
          <cell r="A11903" t="str">
            <v>5139</v>
          </cell>
        </row>
        <row r="11904">
          <cell r="A11904" t="str">
            <v>5133</v>
          </cell>
        </row>
        <row r="11905">
          <cell r="A11905" t="str">
            <v>5121</v>
          </cell>
        </row>
        <row r="11906">
          <cell r="A11906" t="str">
            <v>5123</v>
          </cell>
        </row>
        <row r="11907">
          <cell r="A11907" t="str">
            <v>5126</v>
          </cell>
        </row>
        <row r="11908">
          <cell r="A11908" t="str">
            <v>5129</v>
          </cell>
        </row>
        <row r="11909">
          <cell r="A11909" t="str">
            <v>5121</v>
          </cell>
        </row>
        <row r="11910">
          <cell r="A11910" t="str">
            <v>5123</v>
          </cell>
        </row>
        <row r="11911">
          <cell r="A11911" t="str">
            <v>5129</v>
          </cell>
        </row>
        <row r="11912">
          <cell r="A11912" t="str">
            <v>5133</v>
          </cell>
        </row>
        <row r="11913">
          <cell r="A11913" t="str">
            <v>5121</v>
          </cell>
        </row>
        <row r="11914">
          <cell r="A11914" t="str">
            <v>5123</v>
          </cell>
        </row>
        <row r="11915">
          <cell r="A11915" t="str">
            <v>5126</v>
          </cell>
        </row>
        <row r="11916">
          <cell r="A11916" t="str">
            <v>5129</v>
          </cell>
        </row>
        <row r="11917">
          <cell r="A11917" t="str">
            <v>5139</v>
          </cell>
        </row>
        <row r="11918">
          <cell r="A11918" t="str">
            <v>5121</v>
          </cell>
        </row>
        <row r="11919">
          <cell r="A11919" t="str">
            <v>5123</v>
          </cell>
        </row>
        <row r="11920">
          <cell r="A11920" t="str">
            <v>5126</v>
          </cell>
        </row>
        <row r="11921">
          <cell r="A11921" t="str">
            <v>5129</v>
          </cell>
        </row>
        <row r="11922">
          <cell r="A11922" t="str">
            <v>5141</v>
          </cell>
        </row>
        <row r="11923">
          <cell r="A11923" t="str">
            <v>5151</v>
          </cell>
        </row>
        <row r="11924">
          <cell r="A11924" t="str">
            <v>5151</v>
          </cell>
        </row>
        <row r="11925">
          <cell r="A11925" t="str">
            <v>5151</v>
          </cell>
        </row>
        <row r="11926">
          <cell r="A11926" t="str">
            <v>5151</v>
          </cell>
        </row>
        <row r="11927">
          <cell r="A11927" t="str">
            <v>5151</v>
          </cell>
        </row>
        <row r="11928">
          <cell r="A11928" t="str">
            <v>5151</v>
          </cell>
        </row>
        <row r="11929">
          <cell r="A11929" t="str">
            <v>5151</v>
          </cell>
        </row>
        <row r="11930">
          <cell r="A11930" t="str">
            <v>5151</v>
          </cell>
        </row>
        <row r="11931">
          <cell r="A11931" t="str">
            <v>5156</v>
          </cell>
        </row>
        <row r="11932">
          <cell r="A11932" t="str">
            <v>5156</v>
          </cell>
        </row>
        <row r="11933">
          <cell r="A11933" t="str">
            <v>5156</v>
          </cell>
        </row>
        <row r="11934">
          <cell r="A11934" t="str">
            <v>5161</v>
          </cell>
        </row>
        <row r="11935">
          <cell r="A11935" t="str">
            <v>5161</v>
          </cell>
        </row>
        <row r="11936">
          <cell r="A11936" t="str">
            <v>5161</v>
          </cell>
        </row>
        <row r="11937">
          <cell r="A11937" t="str">
            <v>5161</v>
          </cell>
        </row>
        <row r="11938">
          <cell r="A11938" t="str">
            <v>5161</v>
          </cell>
        </row>
        <row r="11939">
          <cell r="A11939" t="str">
            <v>5161</v>
          </cell>
        </row>
        <row r="11940">
          <cell r="A11940" t="str">
            <v>5161</v>
          </cell>
        </row>
        <row r="11941">
          <cell r="A11941" t="str">
            <v>5161</v>
          </cell>
        </row>
        <row r="11942">
          <cell r="A11942" t="str">
            <v>5161</v>
          </cell>
        </row>
        <row r="11943">
          <cell r="A11943" t="str">
            <v>5166</v>
          </cell>
        </row>
        <row r="11944">
          <cell r="A11944" t="str">
            <v>5166</v>
          </cell>
        </row>
        <row r="11945">
          <cell r="A11945" t="str">
            <v>5166</v>
          </cell>
        </row>
        <row r="11946">
          <cell r="A11946" t="str">
            <v>5166</v>
          </cell>
        </row>
        <row r="11947">
          <cell r="A11947" t="str">
            <v>5166</v>
          </cell>
        </row>
        <row r="11948">
          <cell r="A11948" t="str">
            <v>5166</v>
          </cell>
        </row>
        <row r="11949">
          <cell r="A11949" t="str">
            <v>5166</v>
          </cell>
        </row>
        <row r="11950">
          <cell r="A11950" t="str">
            <v>5166</v>
          </cell>
        </row>
        <row r="11951">
          <cell r="A11951" t="str">
            <v>5166</v>
          </cell>
        </row>
        <row r="11952">
          <cell r="A11952" t="str">
            <v>5166</v>
          </cell>
        </row>
        <row r="11953">
          <cell r="A11953" t="str">
            <v>5166</v>
          </cell>
        </row>
        <row r="11954">
          <cell r="A11954" t="str">
            <v>5166</v>
          </cell>
        </row>
        <row r="11955">
          <cell r="A11955" t="str">
            <v>5166</v>
          </cell>
        </row>
        <row r="11956">
          <cell r="A11956" t="str">
            <v>5166</v>
          </cell>
        </row>
        <row r="11957">
          <cell r="A11957" t="str">
            <v>5166</v>
          </cell>
        </row>
        <row r="11958">
          <cell r="A11958" t="str">
            <v>5166</v>
          </cell>
        </row>
        <row r="11959">
          <cell r="A11959" t="str">
            <v>5166</v>
          </cell>
        </row>
        <row r="11960">
          <cell r="A11960" t="str">
            <v>5166</v>
          </cell>
        </row>
        <row r="11961">
          <cell r="A11961" t="str">
            <v>5166</v>
          </cell>
        </row>
        <row r="11962">
          <cell r="A11962" t="str">
            <v>5166</v>
          </cell>
        </row>
        <row r="11963">
          <cell r="A11963" t="str">
            <v>5166</v>
          </cell>
        </row>
        <row r="11964">
          <cell r="A11964" t="str">
            <v>5166</v>
          </cell>
        </row>
        <row r="11965">
          <cell r="A11965" t="str">
            <v>5166</v>
          </cell>
        </row>
        <row r="11966">
          <cell r="A11966" t="str">
            <v>5166</v>
          </cell>
        </row>
        <row r="11967">
          <cell r="A11967" t="str">
            <v>5166</v>
          </cell>
        </row>
        <row r="11968">
          <cell r="A11968" t="str">
            <v>5166</v>
          </cell>
        </row>
        <row r="11969">
          <cell r="A11969" t="str">
            <v>5166</v>
          </cell>
        </row>
        <row r="11970">
          <cell r="A11970" t="str">
            <v>5166</v>
          </cell>
        </row>
        <row r="11971">
          <cell r="A11971" t="str">
            <v>5132</v>
          </cell>
        </row>
        <row r="11972">
          <cell r="A11972" t="str">
            <v>5171</v>
          </cell>
        </row>
        <row r="11973">
          <cell r="A11973" t="str">
            <v>5176</v>
          </cell>
        </row>
        <row r="11974">
          <cell r="A11974" t="str">
            <v>5132</v>
          </cell>
        </row>
        <row r="11975">
          <cell r="A11975" t="str">
            <v>5132</v>
          </cell>
        </row>
        <row r="11976">
          <cell r="A11976" t="str">
            <v>5132</v>
          </cell>
        </row>
        <row r="11977">
          <cell r="A11977" t="str">
            <v>5176</v>
          </cell>
        </row>
        <row r="11978">
          <cell r="A11978" t="str">
            <v>5191</v>
          </cell>
        </row>
        <row r="11979">
          <cell r="A11979" t="str">
            <v>5132</v>
          </cell>
        </row>
        <row r="11980">
          <cell r="A11980" t="str">
            <v>5176</v>
          </cell>
        </row>
        <row r="11981">
          <cell r="A11981" t="str">
            <v>5132</v>
          </cell>
        </row>
        <row r="11982">
          <cell r="A11982" t="str">
            <v>5176</v>
          </cell>
        </row>
        <row r="11983">
          <cell r="A11983" t="str">
            <v>5132</v>
          </cell>
        </row>
        <row r="11984">
          <cell r="A11984" t="str">
            <v>5132</v>
          </cell>
        </row>
        <row r="11985">
          <cell r="A11985" t="str">
            <v>5176</v>
          </cell>
        </row>
        <row r="11986">
          <cell r="A11986" t="str">
            <v>5132</v>
          </cell>
        </row>
        <row r="11987">
          <cell r="A11987" t="str">
            <v>5132</v>
          </cell>
        </row>
        <row r="11988">
          <cell r="A11988" t="str">
            <v>5171</v>
          </cell>
        </row>
        <row r="11989">
          <cell r="A11989" t="str">
            <v>5176</v>
          </cell>
        </row>
        <row r="11990">
          <cell r="A11990" t="str">
            <v>5132</v>
          </cell>
        </row>
        <row r="11991">
          <cell r="A11991" t="str">
            <v>5176</v>
          </cell>
        </row>
        <row r="11992">
          <cell r="A11992" t="str">
            <v>5132</v>
          </cell>
        </row>
        <row r="11993">
          <cell r="A11993" t="str">
            <v>5176</v>
          </cell>
        </row>
        <row r="11994">
          <cell r="A11994" t="str">
            <v>5132</v>
          </cell>
        </row>
        <row r="11995">
          <cell r="A11995" t="str">
            <v>5176</v>
          </cell>
        </row>
        <row r="11996">
          <cell r="A11996" t="str">
            <v>5181</v>
          </cell>
        </row>
        <row r="11997">
          <cell r="A11997" t="str">
            <v>5132</v>
          </cell>
        </row>
        <row r="11998">
          <cell r="A11998" t="str">
            <v>5176</v>
          </cell>
        </row>
        <row r="11999">
          <cell r="A11999" t="str">
            <v>5132</v>
          </cell>
        </row>
        <row r="12000">
          <cell r="A12000" t="str">
            <v>5176</v>
          </cell>
        </row>
        <row r="12001">
          <cell r="A12001" t="str">
            <v>5132</v>
          </cell>
        </row>
        <row r="12002">
          <cell r="A12002" t="str">
            <v>5176</v>
          </cell>
        </row>
        <row r="12003">
          <cell r="A12003" t="str">
            <v>5132</v>
          </cell>
        </row>
        <row r="12004">
          <cell r="A12004" t="str">
            <v>5176</v>
          </cell>
        </row>
        <row r="12005">
          <cell r="A12005" t="str">
            <v>5132</v>
          </cell>
        </row>
        <row r="12006">
          <cell r="A12006" t="str">
            <v>5176</v>
          </cell>
        </row>
        <row r="12007">
          <cell r="A12007" t="str">
            <v>5132</v>
          </cell>
        </row>
        <row r="12008">
          <cell r="A12008" t="str">
            <v>5176</v>
          </cell>
        </row>
        <row r="12009">
          <cell r="A12009" t="str">
            <v>5132</v>
          </cell>
        </row>
        <row r="12010">
          <cell r="A12010" t="str">
            <v>5176</v>
          </cell>
        </row>
        <row r="12011">
          <cell r="A12011" t="str">
            <v>5132</v>
          </cell>
        </row>
        <row r="12012">
          <cell r="A12012" t="str">
            <v>5132</v>
          </cell>
        </row>
        <row r="12013">
          <cell r="A12013" t="str">
            <v>5176</v>
          </cell>
        </row>
        <row r="12014">
          <cell r="A12014" t="str">
            <v>5201</v>
          </cell>
        </row>
        <row r="12015">
          <cell r="A12015" t="str">
            <v>5201</v>
          </cell>
        </row>
        <row r="12016">
          <cell r="A12016" t="str">
            <v>5201</v>
          </cell>
        </row>
        <row r="12017">
          <cell r="A12017" t="str">
            <v>5201</v>
          </cell>
        </row>
        <row r="12018">
          <cell r="A12018" t="str">
            <v>5201</v>
          </cell>
        </row>
        <row r="12019">
          <cell r="A12019" t="str">
            <v>5201</v>
          </cell>
        </row>
        <row r="12020">
          <cell r="A12020" t="str">
            <v>5201</v>
          </cell>
        </row>
        <row r="12021">
          <cell r="A12021" t="str">
            <v>5201</v>
          </cell>
        </row>
        <row r="12022">
          <cell r="A12022" t="str">
            <v>5201</v>
          </cell>
        </row>
        <row r="12023">
          <cell r="A12023" t="str">
            <v>5201</v>
          </cell>
        </row>
        <row r="12024">
          <cell r="A12024" t="str">
            <v>5201</v>
          </cell>
        </row>
        <row r="12025">
          <cell r="A12025" t="str">
            <v>5201</v>
          </cell>
        </row>
        <row r="12026">
          <cell r="A12026" t="str">
            <v>5201</v>
          </cell>
        </row>
        <row r="12027">
          <cell r="A12027" t="str">
            <v>5201</v>
          </cell>
        </row>
        <row r="12028">
          <cell r="A12028" t="str">
            <v>5201</v>
          </cell>
        </row>
        <row r="12029">
          <cell r="A12029" t="str">
            <v>5201</v>
          </cell>
        </row>
        <row r="12030">
          <cell r="A12030" t="str">
            <v>5201</v>
          </cell>
        </row>
        <row r="12031">
          <cell r="A12031" t="str">
            <v>5201</v>
          </cell>
        </row>
        <row r="12032">
          <cell r="A12032" t="str">
            <v>5201</v>
          </cell>
        </row>
        <row r="12033">
          <cell r="A12033" t="str">
            <v>5201</v>
          </cell>
        </row>
        <row r="12034">
          <cell r="A12034" t="str">
            <v>5211</v>
          </cell>
        </row>
        <row r="12035">
          <cell r="A12035" t="str">
            <v>5211</v>
          </cell>
        </row>
        <row r="12036">
          <cell r="A12036" t="str">
            <v>5211</v>
          </cell>
        </row>
        <row r="12037">
          <cell r="A12037" t="str">
            <v>5301</v>
          </cell>
        </row>
        <row r="12038">
          <cell r="A12038" t="str">
            <v>5301</v>
          </cell>
        </row>
        <row r="12039">
          <cell r="A12039" t="str">
            <v>5301</v>
          </cell>
        </row>
        <row r="12040">
          <cell r="A12040" t="str">
            <v>5301</v>
          </cell>
        </row>
        <row r="12041">
          <cell r="A12041" t="str">
            <v>5301</v>
          </cell>
        </row>
        <row r="12042">
          <cell r="A12042" t="str">
            <v>5301</v>
          </cell>
        </row>
        <row r="12043">
          <cell r="A12043" t="str">
            <v>5301</v>
          </cell>
        </row>
        <row r="12044">
          <cell r="A12044" t="str">
            <v>5301</v>
          </cell>
        </row>
        <row r="12045">
          <cell r="A12045" t="str">
            <v>5301</v>
          </cell>
        </row>
        <row r="12046">
          <cell r="A12046" t="str">
            <v>5301</v>
          </cell>
        </row>
        <row r="12047">
          <cell r="A12047" t="str">
            <v>5301</v>
          </cell>
        </row>
        <row r="12048">
          <cell r="A12048" t="str">
            <v>5301</v>
          </cell>
        </row>
        <row r="12049">
          <cell r="A12049" t="str">
            <v>5301</v>
          </cell>
        </row>
        <row r="12050">
          <cell r="A12050" t="str">
            <v>5301</v>
          </cell>
        </row>
        <row r="12051">
          <cell r="A12051" t="str">
            <v>5301</v>
          </cell>
        </row>
        <row r="12052">
          <cell r="A12052" t="str">
            <v>5301</v>
          </cell>
        </row>
        <row r="12053">
          <cell r="A12053" t="str">
            <v>5301</v>
          </cell>
        </row>
        <row r="12054">
          <cell r="A12054" t="str">
            <v>5301</v>
          </cell>
        </row>
        <row r="12055">
          <cell r="A12055" t="str">
            <v>5301</v>
          </cell>
        </row>
        <row r="12056">
          <cell r="A12056" t="str">
            <v>5301</v>
          </cell>
        </row>
        <row r="12057">
          <cell r="A12057" t="str">
            <v>5301</v>
          </cell>
        </row>
        <row r="12058">
          <cell r="A12058" t="str">
            <v>5301</v>
          </cell>
        </row>
        <row r="12059">
          <cell r="A12059" t="str">
            <v>5301</v>
          </cell>
        </row>
        <row r="12060">
          <cell r="A12060" t="str">
            <v>5301</v>
          </cell>
        </row>
        <row r="12061">
          <cell r="A12061" t="str">
            <v>5301</v>
          </cell>
        </row>
        <row r="12062">
          <cell r="A12062" t="str">
            <v>5301</v>
          </cell>
        </row>
        <row r="12063">
          <cell r="A12063" t="str">
            <v>5301</v>
          </cell>
        </row>
        <row r="12064">
          <cell r="A12064" t="str">
            <v>5301</v>
          </cell>
        </row>
        <row r="12065">
          <cell r="A12065" t="str">
            <v>5301</v>
          </cell>
        </row>
        <row r="12066">
          <cell r="A12066" t="str">
            <v>5301</v>
          </cell>
        </row>
        <row r="12067">
          <cell r="A12067" t="str">
            <v>5301</v>
          </cell>
        </row>
        <row r="12068">
          <cell r="A12068" t="str">
            <v>5301</v>
          </cell>
        </row>
        <row r="12069">
          <cell r="A12069" t="str">
            <v>5301</v>
          </cell>
        </row>
        <row r="12070">
          <cell r="A12070" t="str">
            <v>5301</v>
          </cell>
        </row>
        <row r="12071">
          <cell r="A12071" t="str">
            <v>5311</v>
          </cell>
        </row>
        <row r="12072">
          <cell r="A12072" t="str">
            <v>5311</v>
          </cell>
        </row>
        <row r="12073">
          <cell r="A12073" t="str">
            <v>5311</v>
          </cell>
        </row>
        <row r="12074">
          <cell r="A12074" t="str">
            <v>5311</v>
          </cell>
        </row>
        <row r="12075">
          <cell r="A12075" t="str">
            <v>5311</v>
          </cell>
        </row>
        <row r="12076">
          <cell r="A12076" t="str">
            <v>5311</v>
          </cell>
        </row>
        <row r="12077">
          <cell r="A12077" t="str">
            <v>5311</v>
          </cell>
        </row>
        <row r="12078">
          <cell r="A12078" t="str">
            <v>5311</v>
          </cell>
        </row>
        <row r="12079">
          <cell r="A12079" t="str">
            <v>5311</v>
          </cell>
        </row>
        <row r="12080">
          <cell r="A12080" t="str">
            <v>5311</v>
          </cell>
        </row>
        <row r="12081">
          <cell r="A12081" t="str">
            <v>5311</v>
          </cell>
        </row>
        <row r="12082">
          <cell r="A12082" t="str">
            <v>5311</v>
          </cell>
        </row>
        <row r="12083">
          <cell r="A12083" t="str">
            <v>5311</v>
          </cell>
        </row>
        <row r="12084">
          <cell r="A12084" t="str">
            <v>5311</v>
          </cell>
        </row>
        <row r="12085">
          <cell r="A12085" t="str">
            <v>5311</v>
          </cell>
        </row>
        <row r="12086">
          <cell r="A12086" t="str">
            <v>5311</v>
          </cell>
        </row>
        <row r="12087">
          <cell r="A12087" t="str">
            <v>5311</v>
          </cell>
        </row>
        <row r="12088">
          <cell r="A12088" t="str">
            <v>5311</v>
          </cell>
        </row>
        <row r="12089">
          <cell r="A12089" t="str">
            <v>5311</v>
          </cell>
        </row>
        <row r="12090">
          <cell r="A12090" t="str">
            <v>5311</v>
          </cell>
        </row>
        <row r="12091">
          <cell r="A12091" t="str">
            <v>5311</v>
          </cell>
        </row>
        <row r="12092">
          <cell r="A12092" t="str">
            <v>5311</v>
          </cell>
        </row>
        <row r="12093">
          <cell r="A12093" t="str">
            <v>5311</v>
          </cell>
        </row>
        <row r="12094">
          <cell r="A12094" t="str">
            <v>5311</v>
          </cell>
        </row>
        <row r="12095">
          <cell r="A12095" t="str">
            <v>5311</v>
          </cell>
        </row>
        <row r="12096">
          <cell r="A12096" t="str">
            <v>5311</v>
          </cell>
        </row>
        <row r="12097">
          <cell r="A12097" t="str">
            <v>5311</v>
          </cell>
        </row>
        <row r="12098">
          <cell r="A12098" t="str">
            <v>5311</v>
          </cell>
        </row>
        <row r="12099">
          <cell r="A12099" t="str">
            <v>5311</v>
          </cell>
        </row>
        <row r="12100">
          <cell r="A12100" t="str">
            <v>5311</v>
          </cell>
        </row>
        <row r="12101">
          <cell r="A12101" t="str">
            <v>5311</v>
          </cell>
        </row>
        <row r="12102">
          <cell r="A12102" t="str">
            <v>5321</v>
          </cell>
        </row>
        <row r="12103">
          <cell r="A12103" t="str">
            <v>5321</v>
          </cell>
        </row>
        <row r="12104">
          <cell r="A12104" t="str">
            <v>5321</v>
          </cell>
        </row>
        <row r="12105">
          <cell r="A12105" t="str">
            <v>5321</v>
          </cell>
        </row>
        <row r="12106">
          <cell r="A12106" t="str">
            <v>5321</v>
          </cell>
        </row>
        <row r="12107">
          <cell r="A12107" t="str">
            <v>5321</v>
          </cell>
        </row>
        <row r="12108">
          <cell r="A12108" t="str">
            <v>5321</v>
          </cell>
        </row>
        <row r="12109">
          <cell r="A12109" t="str">
            <v>5321</v>
          </cell>
        </row>
        <row r="12110">
          <cell r="A12110" t="str">
            <v>5321</v>
          </cell>
        </row>
        <row r="12111">
          <cell r="A12111" t="str">
            <v>5321</v>
          </cell>
        </row>
        <row r="12112">
          <cell r="A12112" t="str">
            <v>5321</v>
          </cell>
        </row>
        <row r="12113">
          <cell r="A12113" t="str">
            <v>5321</v>
          </cell>
        </row>
        <row r="12114">
          <cell r="A12114" t="str">
            <v>5321</v>
          </cell>
        </row>
        <row r="12115">
          <cell r="A12115" t="str">
            <v>5321</v>
          </cell>
        </row>
        <row r="12116">
          <cell r="A12116" t="str">
            <v>5321</v>
          </cell>
        </row>
        <row r="12117">
          <cell r="A12117" t="str">
            <v>5321</v>
          </cell>
        </row>
        <row r="12118">
          <cell r="A12118" t="str">
            <v>5321</v>
          </cell>
        </row>
        <row r="12119">
          <cell r="A12119" t="str">
            <v>5321</v>
          </cell>
        </row>
        <row r="12120">
          <cell r="A12120" t="str">
            <v>5321</v>
          </cell>
        </row>
        <row r="12121">
          <cell r="A12121" t="str">
            <v>5321</v>
          </cell>
        </row>
        <row r="12122">
          <cell r="A12122" t="str">
            <v>5321</v>
          </cell>
        </row>
        <row r="12123">
          <cell r="A12123" t="str">
            <v>5321</v>
          </cell>
        </row>
        <row r="12124">
          <cell r="A12124" t="str">
            <v>5321</v>
          </cell>
        </row>
        <row r="12125">
          <cell r="A12125" t="str">
            <v>5321</v>
          </cell>
        </row>
        <row r="12126">
          <cell r="A12126" t="str">
            <v>5321</v>
          </cell>
        </row>
        <row r="12127">
          <cell r="A12127" t="str">
            <v>5321</v>
          </cell>
        </row>
        <row r="12128">
          <cell r="A12128" t="str">
            <v>5321</v>
          </cell>
        </row>
        <row r="12129">
          <cell r="A12129" t="str">
            <v>5321</v>
          </cell>
        </row>
        <row r="12130">
          <cell r="A12130" t="str">
            <v>5321</v>
          </cell>
        </row>
        <row r="12131">
          <cell r="A12131" t="str">
            <v>5321</v>
          </cell>
        </row>
        <row r="12132">
          <cell r="A12132" t="str">
            <v>5321</v>
          </cell>
        </row>
        <row r="12133">
          <cell r="A12133" t="str">
            <v>5331</v>
          </cell>
        </row>
        <row r="12134">
          <cell r="A12134" t="str">
            <v>5331</v>
          </cell>
        </row>
        <row r="12135">
          <cell r="A12135" t="str">
            <v>5331</v>
          </cell>
        </row>
        <row r="12136">
          <cell r="A12136" t="str">
            <v>5331</v>
          </cell>
        </row>
        <row r="12137">
          <cell r="A12137" t="str">
            <v>5331</v>
          </cell>
        </row>
        <row r="12138">
          <cell r="A12138" t="str">
            <v>5331</v>
          </cell>
        </row>
        <row r="12139">
          <cell r="A12139" t="str">
            <v>5331</v>
          </cell>
        </row>
        <row r="12140">
          <cell r="A12140" t="str">
            <v>5331</v>
          </cell>
        </row>
        <row r="12141">
          <cell r="A12141" t="str">
            <v>5331</v>
          </cell>
        </row>
        <row r="12142">
          <cell r="A12142" t="str">
            <v>5331</v>
          </cell>
        </row>
        <row r="12143">
          <cell r="A12143" t="str">
            <v>5331</v>
          </cell>
        </row>
        <row r="12144">
          <cell r="A12144" t="str">
            <v>5331</v>
          </cell>
        </row>
        <row r="12145">
          <cell r="A12145" t="str">
            <v>5331</v>
          </cell>
        </row>
        <row r="12146">
          <cell r="A12146" t="str">
            <v>5331</v>
          </cell>
        </row>
        <row r="12147">
          <cell r="A12147" t="str">
            <v>5331</v>
          </cell>
        </row>
        <row r="12148">
          <cell r="A12148" t="str">
            <v>5331</v>
          </cell>
        </row>
        <row r="12149">
          <cell r="A12149" t="str">
            <v>5331</v>
          </cell>
        </row>
        <row r="12150">
          <cell r="A12150" t="str">
            <v>5331</v>
          </cell>
        </row>
        <row r="12151">
          <cell r="A12151" t="str">
            <v>5331</v>
          </cell>
        </row>
        <row r="12152">
          <cell r="A12152" t="str">
            <v>5331</v>
          </cell>
        </row>
        <row r="12153">
          <cell r="A12153" t="str">
            <v>5331</v>
          </cell>
        </row>
        <row r="12154">
          <cell r="A12154" t="str">
            <v>5331</v>
          </cell>
        </row>
        <row r="12155">
          <cell r="A12155" t="str">
            <v>5331</v>
          </cell>
        </row>
        <row r="12156">
          <cell r="A12156" t="str">
            <v>5331</v>
          </cell>
        </row>
        <row r="12157">
          <cell r="A12157" t="str">
            <v>5331</v>
          </cell>
        </row>
        <row r="12158">
          <cell r="A12158" t="str">
            <v>5331</v>
          </cell>
        </row>
        <row r="12159">
          <cell r="A12159" t="str">
            <v>5331</v>
          </cell>
        </row>
        <row r="12160">
          <cell r="A12160" t="str">
            <v>5331</v>
          </cell>
        </row>
        <row r="12161">
          <cell r="A12161" t="str">
            <v>5331</v>
          </cell>
        </row>
        <row r="12162">
          <cell r="A12162" t="str">
            <v>5331</v>
          </cell>
        </row>
        <row r="12163">
          <cell r="A12163" t="str">
            <v>5331</v>
          </cell>
        </row>
        <row r="12164">
          <cell r="A12164" t="str">
            <v>5331</v>
          </cell>
        </row>
        <row r="12165">
          <cell r="A12165" t="str">
            <v>5331</v>
          </cell>
        </row>
        <row r="12166">
          <cell r="A12166" t="str">
            <v>5331</v>
          </cell>
        </row>
        <row r="12167">
          <cell r="A12167" t="str">
            <v>5331</v>
          </cell>
        </row>
        <row r="12168">
          <cell r="A12168" t="str">
            <v>5331</v>
          </cell>
        </row>
        <row r="12169">
          <cell r="A12169" t="str">
            <v>5331</v>
          </cell>
        </row>
        <row r="12170">
          <cell r="A12170" t="str">
            <v>5331</v>
          </cell>
        </row>
        <row r="12171">
          <cell r="A12171" t="str">
            <v>5331</v>
          </cell>
        </row>
        <row r="12172">
          <cell r="A12172" t="str">
            <v>5331</v>
          </cell>
        </row>
        <row r="12173">
          <cell r="A12173" t="str">
            <v>5331</v>
          </cell>
        </row>
        <row r="12174">
          <cell r="A12174" t="str">
            <v>5341</v>
          </cell>
        </row>
        <row r="12175">
          <cell r="A12175" t="str">
            <v>5341</v>
          </cell>
        </row>
        <row r="12176">
          <cell r="A12176" t="str">
            <v>5341</v>
          </cell>
        </row>
        <row r="12177">
          <cell r="A12177" t="str">
            <v>5341</v>
          </cell>
        </row>
        <row r="12178">
          <cell r="A12178" t="str">
            <v>5341</v>
          </cell>
        </row>
        <row r="12179">
          <cell r="A12179" t="str">
            <v>5341</v>
          </cell>
        </row>
        <row r="12180">
          <cell r="A12180" t="str">
            <v>5341</v>
          </cell>
        </row>
        <row r="12181">
          <cell r="A12181" t="str">
            <v>5341</v>
          </cell>
        </row>
        <row r="12182">
          <cell r="A12182" t="str">
            <v>5341</v>
          </cell>
        </row>
        <row r="12183">
          <cell r="A12183" t="str">
            <v>5341</v>
          </cell>
        </row>
        <row r="12184">
          <cell r="A12184" t="str">
            <v>5341</v>
          </cell>
        </row>
        <row r="12185">
          <cell r="A12185" t="str">
            <v>5341</v>
          </cell>
        </row>
        <row r="12186">
          <cell r="A12186" t="str">
            <v>5341</v>
          </cell>
        </row>
        <row r="12187">
          <cell r="A12187" t="str">
            <v>5341</v>
          </cell>
        </row>
        <row r="12188">
          <cell r="A12188" t="str">
            <v>5341</v>
          </cell>
        </row>
        <row r="12189">
          <cell r="A12189" t="str">
            <v>5341</v>
          </cell>
        </row>
        <row r="12190">
          <cell r="A12190" t="str">
            <v>5341</v>
          </cell>
        </row>
        <row r="12191">
          <cell r="A12191" t="str">
            <v>5341</v>
          </cell>
        </row>
        <row r="12192">
          <cell r="A12192" t="str">
            <v>5341</v>
          </cell>
        </row>
        <row r="12193">
          <cell r="A12193" t="str">
            <v>5341</v>
          </cell>
        </row>
        <row r="12194">
          <cell r="A12194" t="str">
            <v>5391</v>
          </cell>
        </row>
        <row r="12195">
          <cell r="A12195" t="str">
            <v>5391</v>
          </cell>
        </row>
        <row r="12196">
          <cell r="A12196" t="str">
            <v>5391</v>
          </cell>
        </row>
        <row r="12197">
          <cell r="A12197" t="str">
            <v>5391</v>
          </cell>
        </row>
        <row r="12198">
          <cell r="A12198" t="str">
            <v>5391</v>
          </cell>
        </row>
        <row r="12199">
          <cell r="A12199" t="str">
            <v>6392</v>
          </cell>
        </row>
        <row r="12200">
          <cell r="A12200" t="str">
            <v>5391</v>
          </cell>
        </row>
        <row r="12201">
          <cell r="A12201" t="str">
            <v>5391</v>
          </cell>
        </row>
        <row r="12202">
          <cell r="A12202" t="str">
            <v>5391</v>
          </cell>
        </row>
        <row r="12203">
          <cell r="A12203" t="str">
            <v>5391</v>
          </cell>
        </row>
        <row r="12204">
          <cell r="A12204" t="str">
            <v>5391</v>
          </cell>
        </row>
        <row r="12205">
          <cell r="A12205" t="str">
            <v>5391</v>
          </cell>
        </row>
        <row r="12206">
          <cell r="A12206" t="str">
            <v>5391</v>
          </cell>
        </row>
        <row r="12207">
          <cell r="A12207" t="str">
            <v>6392</v>
          </cell>
        </row>
        <row r="12208">
          <cell r="A12208" t="str">
            <v>5391</v>
          </cell>
        </row>
        <row r="12209">
          <cell r="A12209" t="str">
            <v>5391</v>
          </cell>
        </row>
        <row r="12210">
          <cell r="A12210" t="str">
            <v>5391</v>
          </cell>
        </row>
        <row r="12211">
          <cell r="A12211" t="str">
            <v>5391</v>
          </cell>
        </row>
        <row r="12212">
          <cell r="A12212" t="str">
            <v>5391</v>
          </cell>
        </row>
        <row r="12213">
          <cell r="A12213" t="str">
            <v>6392</v>
          </cell>
        </row>
        <row r="12214">
          <cell r="A12214" t="str">
            <v>5391</v>
          </cell>
        </row>
        <row r="12215">
          <cell r="A12215" t="str">
            <v>5391</v>
          </cell>
        </row>
        <row r="12216">
          <cell r="A12216" t="str">
            <v>6392</v>
          </cell>
        </row>
        <row r="12217">
          <cell r="A12217" t="str">
            <v>5391</v>
          </cell>
        </row>
        <row r="12218">
          <cell r="A12218" t="str">
            <v>5391</v>
          </cell>
        </row>
        <row r="12219">
          <cell r="A12219" t="str">
            <v>6392</v>
          </cell>
        </row>
        <row r="12220">
          <cell r="A12220" t="str">
            <v>5391</v>
          </cell>
        </row>
        <row r="12221">
          <cell r="A12221" t="str">
            <v>6392</v>
          </cell>
        </row>
        <row r="12222">
          <cell r="A12222" t="str">
            <v>5391</v>
          </cell>
        </row>
        <row r="12223">
          <cell r="A12223" t="str">
            <v>6392</v>
          </cell>
        </row>
        <row r="12224">
          <cell r="A12224" t="str">
            <v>6392</v>
          </cell>
        </row>
        <row r="12225">
          <cell r="A12225" t="str">
            <v>5391</v>
          </cell>
        </row>
        <row r="12226">
          <cell r="A12226" t="str">
            <v>5391</v>
          </cell>
        </row>
        <row r="12227">
          <cell r="A12227" t="str">
            <v>5391</v>
          </cell>
        </row>
        <row r="12228">
          <cell r="A12228" t="str">
            <v>5391</v>
          </cell>
        </row>
        <row r="12229">
          <cell r="A12229" t="str">
            <v>5401</v>
          </cell>
        </row>
        <row r="12230">
          <cell r="A12230" t="str">
            <v>5401</v>
          </cell>
        </row>
        <row r="12231">
          <cell r="A12231" t="str">
            <v>5401</v>
          </cell>
        </row>
        <row r="12232">
          <cell r="A12232" t="str">
            <v>5401</v>
          </cell>
        </row>
        <row r="12233">
          <cell r="A12233" t="str">
            <v>5401</v>
          </cell>
        </row>
        <row r="12234">
          <cell r="A12234" t="str">
            <v>5406</v>
          </cell>
        </row>
        <row r="12235">
          <cell r="A12235" t="str">
            <v>5406</v>
          </cell>
        </row>
        <row r="12236">
          <cell r="A12236" t="str">
            <v>5406</v>
          </cell>
        </row>
        <row r="12237">
          <cell r="A12237" t="str">
            <v>5406</v>
          </cell>
        </row>
        <row r="12238">
          <cell r="A12238" t="str">
            <v>5416</v>
          </cell>
        </row>
        <row r="12239">
          <cell r="A12239" t="str">
            <v>5416</v>
          </cell>
        </row>
        <row r="12240">
          <cell r="A12240" t="str">
            <v>5416</v>
          </cell>
        </row>
        <row r="12241">
          <cell r="A12241" t="str">
            <v>5421</v>
          </cell>
        </row>
        <row r="12242">
          <cell r="A12242" t="str">
            <v>5421</v>
          </cell>
        </row>
        <row r="12243">
          <cell r="A12243" t="str">
            <v>5421</v>
          </cell>
        </row>
        <row r="12244">
          <cell r="A12244" t="str">
            <v>5421</v>
          </cell>
        </row>
        <row r="12245">
          <cell r="A12245" t="str">
            <v>5421</v>
          </cell>
        </row>
        <row r="12246">
          <cell r="A12246" t="str">
            <v>5421</v>
          </cell>
        </row>
        <row r="12247">
          <cell r="A12247" t="str">
            <v>5426</v>
          </cell>
        </row>
        <row r="12248">
          <cell r="A12248" t="str">
            <v>5426</v>
          </cell>
        </row>
        <row r="12249">
          <cell r="A12249" t="str">
            <v>5426</v>
          </cell>
        </row>
        <row r="12250">
          <cell r="A12250" t="str">
            <v>5426</v>
          </cell>
        </row>
        <row r="12251">
          <cell r="A12251" t="str">
            <v>5431</v>
          </cell>
        </row>
        <row r="12252">
          <cell r="A12252" t="str">
            <v>5431</v>
          </cell>
        </row>
        <row r="12253">
          <cell r="A12253" t="str">
            <v>5431</v>
          </cell>
        </row>
        <row r="12254">
          <cell r="A12254" t="str">
            <v>5436</v>
          </cell>
        </row>
        <row r="12255">
          <cell r="A12255" t="str">
            <v>5436</v>
          </cell>
        </row>
        <row r="12256">
          <cell r="A12256" t="str">
            <v>5437</v>
          </cell>
        </row>
        <row r="12257">
          <cell r="A12257" t="str">
            <v>5437</v>
          </cell>
        </row>
        <row r="12258">
          <cell r="A12258" t="str">
            <v>5441</v>
          </cell>
        </row>
        <row r="12259">
          <cell r="A12259" t="str">
            <v>5441</v>
          </cell>
        </row>
        <row r="12260">
          <cell r="A12260" t="str">
            <v>5441</v>
          </cell>
        </row>
        <row r="12261">
          <cell r="A12261" t="str">
            <v>5441</v>
          </cell>
        </row>
        <row r="12262">
          <cell r="A12262" t="str">
            <v>5438</v>
          </cell>
        </row>
        <row r="12263">
          <cell r="A12263" t="str">
            <v>5438</v>
          </cell>
        </row>
        <row r="12264">
          <cell r="A12264" t="str">
            <v>5438</v>
          </cell>
        </row>
        <row r="12265">
          <cell r="A12265" t="str">
            <v>5438</v>
          </cell>
        </row>
        <row r="12266">
          <cell r="A12266" t="str">
            <v>5438</v>
          </cell>
        </row>
        <row r="12267">
          <cell r="A12267" t="str">
            <v>5438</v>
          </cell>
        </row>
        <row r="12268">
          <cell r="A12268" t="str">
            <v>5438</v>
          </cell>
        </row>
        <row r="12269">
          <cell r="A12269" t="str">
            <v>5438</v>
          </cell>
        </row>
        <row r="12270">
          <cell r="A12270" t="str">
            <v>5438</v>
          </cell>
        </row>
        <row r="12271">
          <cell r="A12271" t="str">
            <v>5451</v>
          </cell>
        </row>
        <row r="12272">
          <cell r="A12272" t="str">
            <v>5451</v>
          </cell>
        </row>
        <row r="12273">
          <cell r="A12273" t="str">
            <v>5451</v>
          </cell>
        </row>
        <row r="12274">
          <cell r="A12274" t="str">
            <v>5451</v>
          </cell>
        </row>
        <row r="12275">
          <cell r="A12275" t="str">
            <v>5452</v>
          </cell>
        </row>
        <row r="12276">
          <cell r="A12276" t="str">
            <v>5452</v>
          </cell>
        </row>
        <row r="12277">
          <cell r="A12277" t="str">
            <v>5452</v>
          </cell>
        </row>
        <row r="12278">
          <cell r="A12278" t="str">
            <v>5452</v>
          </cell>
        </row>
        <row r="12279">
          <cell r="A12279" t="str">
            <v>5456</v>
          </cell>
        </row>
        <row r="12280">
          <cell r="A12280" t="str">
            <v>5456</v>
          </cell>
        </row>
        <row r="12281">
          <cell r="A12281" t="str">
            <v>5462</v>
          </cell>
        </row>
        <row r="12282">
          <cell r="A12282" t="str">
            <v>5462</v>
          </cell>
        </row>
        <row r="12283">
          <cell r="A12283" t="str">
            <v>5462</v>
          </cell>
        </row>
        <row r="12284">
          <cell r="A12284" t="str">
            <v>5462</v>
          </cell>
        </row>
        <row r="12285">
          <cell r="A12285" t="str">
            <v>5531</v>
          </cell>
        </row>
        <row r="12286">
          <cell r="A12286" t="str">
            <v>5462</v>
          </cell>
        </row>
        <row r="12287">
          <cell r="A12287" t="str">
            <v>5461</v>
          </cell>
        </row>
        <row r="12288">
          <cell r="A12288" t="str">
            <v>5461</v>
          </cell>
        </row>
        <row r="12289">
          <cell r="A12289" t="str">
            <v>5461</v>
          </cell>
        </row>
        <row r="12290">
          <cell r="A12290" t="str">
            <v>5461</v>
          </cell>
        </row>
        <row r="12291">
          <cell r="A12291" t="str">
            <v>5465</v>
          </cell>
        </row>
        <row r="12292">
          <cell r="A12292" t="str">
            <v>5465</v>
          </cell>
        </row>
        <row r="12293">
          <cell r="A12293" t="str">
            <v>5465</v>
          </cell>
        </row>
        <row r="12294">
          <cell r="A12294" t="str">
            <v>5466</v>
          </cell>
        </row>
        <row r="12295">
          <cell r="A12295" t="str">
            <v>5466</v>
          </cell>
        </row>
        <row r="12296">
          <cell r="A12296" t="str">
            <v>5466</v>
          </cell>
        </row>
        <row r="12297">
          <cell r="A12297" t="str">
            <v>5466</v>
          </cell>
        </row>
        <row r="12298">
          <cell r="A12298" t="str">
            <v>5466</v>
          </cell>
        </row>
        <row r="12299">
          <cell r="A12299" t="str">
            <v>5466</v>
          </cell>
        </row>
        <row r="12300">
          <cell r="A12300" t="str">
            <v>5471</v>
          </cell>
        </row>
        <row r="12301">
          <cell r="A12301" t="str">
            <v>5471</v>
          </cell>
        </row>
        <row r="12302">
          <cell r="A12302" t="str">
            <v>5476</v>
          </cell>
        </row>
        <row r="12303">
          <cell r="A12303" t="str">
            <v>5481</v>
          </cell>
        </row>
        <row r="12304">
          <cell r="A12304" t="str">
            <v>5483</v>
          </cell>
        </row>
        <row r="12305">
          <cell r="A12305" t="str">
            <v>5483</v>
          </cell>
        </row>
        <row r="12306">
          <cell r="A12306" t="str">
            <v>5483</v>
          </cell>
        </row>
        <row r="12307">
          <cell r="A12307" t="str">
            <v>5486</v>
          </cell>
        </row>
        <row r="12308">
          <cell r="A12308" t="str">
            <v>5483</v>
          </cell>
        </row>
        <row r="12309">
          <cell r="A12309" t="str">
            <v>5483</v>
          </cell>
        </row>
        <row r="12310">
          <cell r="A12310" t="str">
            <v>5483</v>
          </cell>
        </row>
        <row r="12311">
          <cell r="A12311" t="str">
            <v>5491</v>
          </cell>
        </row>
        <row r="12312">
          <cell r="A12312" t="str">
            <v>5491</v>
          </cell>
        </row>
        <row r="12313">
          <cell r="A12313" t="str">
            <v>5496</v>
          </cell>
        </row>
        <row r="12314">
          <cell r="A12314" t="str">
            <v>5496</v>
          </cell>
        </row>
        <row r="12315">
          <cell r="A12315" t="str">
            <v>5496</v>
          </cell>
        </row>
        <row r="12316">
          <cell r="A12316" t="str">
            <v>5496</v>
          </cell>
        </row>
        <row r="12317">
          <cell r="A12317" t="str">
            <v>5496</v>
          </cell>
        </row>
        <row r="12318">
          <cell r="A12318" t="str">
            <v>5496</v>
          </cell>
        </row>
        <row r="12319">
          <cell r="A12319" t="str">
            <v>5496</v>
          </cell>
        </row>
        <row r="12320">
          <cell r="A12320" t="str">
            <v>5496</v>
          </cell>
        </row>
        <row r="12321">
          <cell r="A12321" t="str">
            <v>5496</v>
          </cell>
        </row>
        <row r="12322">
          <cell r="A12322" t="str">
            <v>5496</v>
          </cell>
        </row>
        <row r="12323">
          <cell r="A12323" t="str">
            <v>5496</v>
          </cell>
        </row>
        <row r="12324">
          <cell r="A12324" t="str">
            <v>5496</v>
          </cell>
        </row>
        <row r="12325">
          <cell r="A12325" t="str">
            <v>5496</v>
          </cell>
        </row>
        <row r="12326">
          <cell r="A12326" t="str">
            <v>5496</v>
          </cell>
        </row>
        <row r="12327">
          <cell r="A12327" t="str">
            <v>5496</v>
          </cell>
        </row>
        <row r="12328">
          <cell r="A12328" t="str">
            <v>5496</v>
          </cell>
        </row>
        <row r="12329">
          <cell r="A12329" t="str">
            <v>5496</v>
          </cell>
        </row>
        <row r="12330">
          <cell r="A12330" t="str">
            <v>5496</v>
          </cell>
        </row>
        <row r="12331">
          <cell r="A12331" t="str">
            <v>5496</v>
          </cell>
        </row>
        <row r="12332">
          <cell r="A12332" t="str">
            <v>5496</v>
          </cell>
        </row>
        <row r="12333">
          <cell r="A12333" t="str">
            <v>5496</v>
          </cell>
        </row>
        <row r="12334">
          <cell r="A12334" t="str">
            <v>5496</v>
          </cell>
        </row>
        <row r="12335">
          <cell r="A12335" t="str">
            <v>5496</v>
          </cell>
        </row>
        <row r="12336">
          <cell r="A12336" t="str">
            <v>5496</v>
          </cell>
        </row>
        <row r="12337">
          <cell r="A12337" t="str">
            <v>5496</v>
          </cell>
        </row>
        <row r="12338">
          <cell r="A12338" t="str">
            <v>5496</v>
          </cell>
        </row>
        <row r="12339">
          <cell r="A12339" t="str">
            <v>5496</v>
          </cell>
        </row>
        <row r="12340">
          <cell r="A12340" t="str">
            <v>5496</v>
          </cell>
        </row>
        <row r="12341">
          <cell r="A12341" t="str">
            <v>5496</v>
          </cell>
        </row>
        <row r="12342">
          <cell r="A12342" t="str">
            <v>5496</v>
          </cell>
        </row>
        <row r="12343">
          <cell r="A12343" t="str">
            <v>5496</v>
          </cell>
        </row>
        <row r="12344">
          <cell r="A12344" t="str">
            <v>5496</v>
          </cell>
        </row>
        <row r="12345">
          <cell r="A12345" t="str">
            <v>5496</v>
          </cell>
        </row>
        <row r="12346">
          <cell r="A12346" t="str">
            <v>5496</v>
          </cell>
        </row>
        <row r="12347">
          <cell r="A12347" t="str">
            <v>5496</v>
          </cell>
        </row>
        <row r="12348">
          <cell r="A12348" t="str">
            <v>5511</v>
          </cell>
        </row>
        <row r="12349">
          <cell r="A12349" t="str">
            <v>5516</v>
          </cell>
        </row>
        <row r="12350">
          <cell r="A12350" t="str">
            <v>5516</v>
          </cell>
        </row>
        <row r="12351">
          <cell r="A12351" t="str">
            <v>5521</v>
          </cell>
        </row>
        <row r="12352">
          <cell r="A12352" t="str">
            <v>5521</v>
          </cell>
        </row>
        <row r="12353">
          <cell r="A12353" t="str">
            <v>5521</v>
          </cell>
        </row>
        <row r="12354">
          <cell r="A12354" t="str">
            <v>5521</v>
          </cell>
        </row>
        <row r="12355">
          <cell r="A12355" t="str">
            <v>5521</v>
          </cell>
        </row>
        <row r="12356">
          <cell r="A12356" t="str">
            <v>5521</v>
          </cell>
        </row>
        <row r="12357">
          <cell r="A12357" t="str">
            <v>5526</v>
          </cell>
        </row>
        <row r="12358">
          <cell r="A12358" t="str">
            <v>5526</v>
          </cell>
        </row>
        <row r="12359">
          <cell r="A12359" t="str">
            <v>5526</v>
          </cell>
        </row>
        <row r="12360">
          <cell r="A12360" t="str">
            <v>5536</v>
          </cell>
        </row>
        <row r="12361">
          <cell r="A12361" t="str">
            <v>5536</v>
          </cell>
        </row>
        <row r="12362">
          <cell r="A12362" t="str">
            <v>5536</v>
          </cell>
        </row>
        <row r="12363">
          <cell r="A12363" t="str">
            <v>5536</v>
          </cell>
        </row>
        <row r="12364">
          <cell r="A12364" t="str">
            <v>5541</v>
          </cell>
        </row>
        <row r="12365">
          <cell r="A12365" t="str">
            <v>5541</v>
          </cell>
        </row>
        <row r="12366">
          <cell r="A12366" t="str">
            <v>5541</v>
          </cell>
        </row>
        <row r="12367">
          <cell r="A12367" t="str">
            <v>5541</v>
          </cell>
        </row>
        <row r="12368">
          <cell r="A12368" t="str">
            <v>5546</v>
          </cell>
        </row>
        <row r="12369">
          <cell r="A12369" t="str">
            <v>5546</v>
          </cell>
        </row>
        <row r="12370">
          <cell r="A12370" t="str">
            <v>5546</v>
          </cell>
        </row>
        <row r="12371">
          <cell r="A12371" t="str">
            <v>5546</v>
          </cell>
        </row>
        <row r="12372">
          <cell r="A12372" t="str">
            <v>5546</v>
          </cell>
        </row>
        <row r="12373">
          <cell r="A12373" t="str">
            <v>5546</v>
          </cell>
        </row>
        <row r="12374">
          <cell r="A12374" t="str">
            <v>5546</v>
          </cell>
        </row>
        <row r="12375">
          <cell r="A12375" t="str">
            <v>5551</v>
          </cell>
        </row>
        <row r="12376">
          <cell r="A12376" t="str">
            <v>5551</v>
          </cell>
        </row>
        <row r="12377">
          <cell r="A12377" t="str">
            <v>5551</v>
          </cell>
        </row>
        <row r="12378">
          <cell r="A12378" t="str">
            <v>5551</v>
          </cell>
        </row>
        <row r="12379">
          <cell r="A12379" t="str">
            <v>5551</v>
          </cell>
        </row>
        <row r="12380">
          <cell r="A12380" t="str">
            <v>5556</v>
          </cell>
        </row>
        <row r="12381">
          <cell r="A12381" t="str">
            <v>5556</v>
          </cell>
        </row>
        <row r="12382">
          <cell r="A12382" t="str">
            <v>5556</v>
          </cell>
        </row>
        <row r="12383">
          <cell r="A12383" t="str">
            <v>5566</v>
          </cell>
        </row>
        <row r="12384">
          <cell r="A12384" t="str">
            <v>5571</v>
          </cell>
        </row>
        <row r="12385">
          <cell r="A12385" t="str">
            <v>5576</v>
          </cell>
        </row>
        <row r="12386">
          <cell r="A12386" t="str">
            <v>5596</v>
          </cell>
        </row>
        <row r="12387">
          <cell r="A12387" t="str">
            <v>5596</v>
          </cell>
        </row>
        <row r="12388">
          <cell r="A12388" t="str">
            <v>5596</v>
          </cell>
        </row>
        <row r="12389">
          <cell r="A12389" t="str">
            <v>5596</v>
          </cell>
        </row>
        <row r="12390">
          <cell r="A12390" t="str">
            <v>5596</v>
          </cell>
        </row>
        <row r="12391">
          <cell r="A12391" t="str">
            <v>5596</v>
          </cell>
        </row>
        <row r="12392">
          <cell r="A12392" t="str">
            <v>5596</v>
          </cell>
        </row>
        <row r="12393">
          <cell r="A12393" t="str">
            <v>5596</v>
          </cell>
        </row>
        <row r="12394">
          <cell r="A12394" t="str">
            <v>5596</v>
          </cell>
        </row>
        <row r="12395">
          <cell r="A12395" t="str">
            <v>5596</v>
          </cell>
        </row>
        <row r="12396">
          <cell r="A12396" t="str">
            <v>5596</v>
          </cell>
        </row>
        <row r="12397">
          <cell r="A12397" t="str">
            <v>5596</v>
          </cell>
        </row>
        <row r="12398">
          <cell r="A12398" t="str">
            <v>5596</v>
          </cell>
        </row>
        <row r="12399">
          <cell r="A12399" t="str">
            <v>5596</v>
          </cell>
        </row>
        <row r="12400">
          <cell r="A12400" t="str">
            <v>5596</v>
          </cell>
        </row>
        <row r="12401">
          <cell r="A12401" t="str">
            <v>5596</v>
          </cell>
        </row>
        <row r="12402">
          <cell r="A12402" t="str">
            <v>5596</v>
          </cell>
        </row>
        <row r="12403">
          <cell r="A12403" t="str">
            <v>5596</v>
          </cell>
        </row>
        <row r="12404">
          <cell r="A12404" t="str">
            <v>5596</v>
          </cell>
        </row>
        <row r="12405">
          <cell r="A12405" t="str">
            <v>5596</v>
          </cell>
        </row>
        <row r="12406">
          <cell r="A12406" t="str">
            <v>5596</v>
          </cell>
        </row>
        <row r="12407">
          <cell r="A12407" t="str">
            <v>5596</v>
          </cell>
        </row>
        <row r="12408">
          <cell r="A12408" t="str">
            <v>5596</v>
          </cell>
        </row>
        <row r="12409">
          <cell r="A12409" t="str">
            <v>5596</v>
          </cell>
        </row>
        <row r="12410">
          <cell r="A12410" t="str">
            <v>5596</v>
          </cell>
        </row>
        <row r="12411">
          <cell r="A12411" t="str">
            <v>5596</v>
          </cell>
        </row>
        <row r="12412">
          <cell r="A12412" t="str">
            <v>5596</v>
          </cell>
        </row>
        <row r="12413">
          <cell r="A12413" t="str">
            <v>5596</v>
          </cell>
        </row>
        <row r="12414">
          <cell r="A12414" t="str">
            <v>5596</v>
          </cell>
        </row>
        <row r="12415">
          <cell r="A12415" t="str">
            <v>5596</v>
          </cell>
        </row>
        <row r="12416">
          <cell r="A12416" t="str">
            <v>5596</v>
          </cell>
        </row>
        <row r="12417">
          <cell r="A12417" t="str">
            <v>5596</v>
          </cell>
        </row>
        <row r="12418">
          <cell r="A12418" t="str">
            <v>5596</v>
          </cell>
        </row>
        <row r="12419">
          <cell r="A12419" t="str">
            <v>5596</v>
          </cell>
        </row>
        <row r="12420">
          <cell r="A12420" t="str">
            <v>5596</v>
          </cell>
        </row>
        <row r="12421">
          <cell r="A12421" t="str">
            <v>5596</v>
          </cell>
        </row>
        <row r="12422">
          <cell r="A12422" t="str">
            <v>5591</v>
          </cell>
        </row>
        <row r="12423">
          <cell r="A12423" t="str">
            <v>5601</v>
          </cell>
        </row>
        <row r="12424">
          <cell r="A12424" t="str">
            <v>5601</v>
          </cell>
        </row>
        <row r="12425">
          <cell r="A12425" t="str">
            <v>5601</v>
          </cell>
        </row>
        <row r="12426">
          <cell r="A12426" t="str">
            <v>5601</v>
          </cell>
        </row>
        <row r="12427">
          <cell r="A12427" t="str">
            <v>5611</v>
          </cell>
        </row>
        <row r="12428">
          <cell r="A12428" t="str">
            <v>5611</v>
          </cell>
        </row>
        <row r="12429">
          <cell r="A12429" t="str">
            <v>5611</v>
          </cell>
        </row>
        <row r="12430">
          <cell r="A12430" t="str">
            <v>5631</v>
          </cell>
        </row>
        <row r="12431">
          <cell r="A12431" t="str">
            <v>5631</v>
          </cell>
        </row>
        <row r="12432">
          <cell r="A12432" t="str">
            <v>5631</v>
          </cell>
        </row>
        <row r="12433">
          <cell r="A12433" t="str">
            <v>5631</v>
          </cell>
        </row>
        <row r="12434">
          <cell r="A12434" t="str">
            <v>5631</v>
          </cell>
        </row>
        <row r="12435">
          <cell r="A12435" t="str">
            <v>5661</v>
          </cell>
        </row>
        <row r="12436">
          <cell r="A12436" t="str">
            <v>5661</v>
          </cell>
        </row>
        <row r="12437">
          <cell r="A12437" t="str">
            <v>5661</v>
          </cell>
        </row>
        <row r="12438">
          <cell r="A12438" t="str">
            <v>5661</v>
          </cell>
        </row>
        <row r="12439">
          <cell r="A12439" t="str">
            <v>5661</v>
          </cell>
        </row>
        <row r="12440">
          <cell r="A12440" t="str">
            <v>5661</v>
          </cell>
        </row>
        <row r="12441">
          <cell r="A12441" t="str">
            <v>5661</v>
          </cell>
        </row>
        <row r="12442">
          <cell r="A12442" t="str">
            <v>5661</v>
          </cell>
        </row>
        <row r="12443">
          <cell r="A12443" t="str">
            <v>5661</v>
          </cell>
        </row>
        <row r="12444">
          <cell r="A12444" t="str">
            <v>5661</v>
          </cell>
        </row>
        <row r="12445">
          <cell r="A12445" t="str">
            <v>5661</v>
          </cell>
        </row>
        <row r="12446">
          <cell r="A12446" t="str">
            <v>5661</v>
          </cell>
        </row>
        <row r="12447">
          <cell r="A12447" t="str">
            <v>5661</v>
          </cell>
        </row>
        <row r="12448">
          <cell r="A12448" t="str">
            <v>5661</v>
          </cell>
        </row>
        <row r="12449">
          <cell r="A12449" t="str">
            <v>5661</v>
          </cell>
        </row>
        <row r="12450">
          <cell r="A12450" t="str">
            <v>5661</v>
          </cell>
        </row>
        <row r="12451">
          <cell r="A12451" t="str">
            <v>5661</v>
          </cell>
        </row>
        <row r="12452">
          <cell r="A12452" t="str">
            <v>5661</v>
          </cell>
        </row>
        <row r="12453">
          <cell r="A12453" t="str">
            <v>5661</v>
          </cell>
        </row>
        <row r="12454">
          <cell r="A12454" t="str">
            <v>5661</v>
          </cell>
        </row>
        <row r="12455">
          <cell r="A12455" t="str">
            <v>5671</v>
          </cell>
        </row>
        <row r="12456">
          <cell r="A12456" t="str">
            <v>5671</v>
          </cell>
        </row>
        <row r="12457">
          <cell r="A12457" t="str">
            <v>5671</v>
          </cell>
        </row>
        <row r="12458">
          <cell r="A12458" t="str">
            <v>5701</v>
          </cell>
        </row>
        <row r="12459">
          <cell r="A12459" t="str">
            <v>5706</v>
          </cell>
        </row>
        <row r="12460">
          <cell r="A12460" t="str">
            <v>5711</v>
          </cell>
        </row>
        <row r="12461">
          <cell r="A12461" t="str">
            <v>5726</v>
          </cell>
        </row>
        <row r="12462">
          <cell r="A12462" t="str">
            <v>5731</v>
          </cell>
        </row>
        <row r="12463">
          <cell r="A12463" t="str">
            <v>5736</v>
          </cell>
        </row>
        <row r="12464">
          <cell r="A12464" t="str">
            <v>5741</v>
          </cell>
        </row>
        <row r="12465">
          <cell r="A12465" t="str">
            <v>5746</v>
          </cell>
        </row>
        <row r="12466">
          <cell r="A12466" t="str">
            <v>5746</v>
          </cell>
        </row>
        <row r="12467">
          <cell r="A12467" t="str">
            <v>5751</v>
          </cell>
        </row>
        <row r="12468">
          <cell r="A12468" t="str">
            <v>5756</v>
          </cell>
        </row>
        <row r="12469">
          <cell r="A12469" t="str">
            <v>5756</v>
          </cell>
        </row>
        <row r="12470">
          <cell r="A12470" t="str">
            <v>5791</v>
          </cell>
        </row>
        <row r="12471">
          <cell r="A12471" t="str">
            <v>5791</v>
          </cell>
        </row>
        <row r="12472">
          <cell r="A12472" t="str">
            <v>5791</v>
          </cell>
        </row>
        <row r="12473">
          <cell r="A12473" t="str">
            <v>5791</v>
          </cell>
        </row>
        <row r="12474">
          <cell r="A12474" t="str">
            <v>5766</v>
          </cell>
        </row>
        <row r="12475">
          <cell r="A12475" t="str">
            <v>5802</v>
          </cell>
        </row>
        <row r="12476">
          <cell r="A12476" t="str">
            <v>5801</v>
          </cell>
        </row>
        <row r="12477">
          <cell r="A12477" t="str">
            <v>5801</v>
          </cell>
        </row>
        <row r="12478">
          <cell r="A12478" t="str">
            <v>5801</v>
          </cell>
        </row>
        <row r="12479">
          <cell r="A12479" t="str">
            <v>5801</v>
          </cell>
        </row>
        <row r="12480">
          <cell r="A12480" t="str">
            <v>5851</v>
          </cell>
        </row>
        <row r="12481">
          <cell r="A12481" t="str">
            <v>5861</v>
          </cell>
        </row>
        <row r="12482">
          <cell r="A12482" t="str">
            <v>5861</v>
          </cell>
        </row>
        <row r="12483">
          <cell r="A12483" t="str">
            <v>5861</v>
          </cell>
        </row>
        <row r="12484">
          <cell r="A12484" t="str">
            <v>5861</v>
          </cell>
        </row>
        <row r="12485">
          <cell r="A12485" t="str">
            <v>5861</v>
          </cell>
        </row>
        <row r="12486">
          <cell r="A12486" t="str">
            <v>5861</v>
          </cell>
        </row>
        <row r="12487">
          <cell r="A12487" t="str">
            <v>5881</v>
          </cell>
        </row>
        <row r="12488">
          <cell r="A12488" t="str">
            <v>5916</v>
          </cell>
        </row>
        <row r="12489">
          <cell r="A12489" t="str">
            <v>5921</v>
          </cell>
        </row>
        <row r="12490">
          <cell r="A12490" t="str">
            <v>5924</v>
          </cell>
        </row>
        <row r="12491">
          <cell r="A12491" t="str">
            <v>5928</v>
          </cell>
        </row>
        <row r="12492">
          <cell r="A12492" t="str">
            <v>5971</v>
          </cell>
        </row>
        <row r="12493">
          <cell r="A12493" t="str">
            <v>5971</v>
          </cell>
        </row>
        <row r="12494">
          <cell r="A12494" t="str">
            <v>6001</v>
          </cell>
        </row>
        <row r="12495">
          <cell r="A12495" t="str">
            <v>6001</v>
          </cell>
        </row>
        <row r="12496">
          <cell r="A12496" t="str">
            <v>6001</v>
          </cell>
        </row>
        <row r="12497">
          <cell r="A12497" t="str">
            <v>6001</v>
          </cell>
        </row>
        <row r="12498">
          <cell r="A12498" t="str">
            <v>6102</v>
          </cell>
        </row>
        <row r="12499">
          <cell r="A12499" t="str">
            <v>6102</v>
          </cell>
        </row>
        <row r="12500">
          <cell r="A12500" t="str">
            <v>1001</v>
          </cell>
        </row>
        <row r="12501">
          <cell r="A12501" t="str">
            <v>1005</v>
          </cell>
        </row>
        <row r="12502">
          <cell r="A12502" t="str">
            <v>1007</v>
          </cell>
        </row>
        <row r="12503">
          <cell r="A12503" t="str">
            <v>1008</v>
          </cell>
        </row>
        <row r="12504">
          <cell r="A12504" t="str">
            <v>1009</v>
          </cell>
        </row>
        <row r="12505">
          <cell r="A12505" t="str">
            <v>1010</v>
          </cell>
        </row>
        <row r="12506">
          <cell r="A12506" t="str">
            <v>1021</v>
          </cell>
        </row>
        <row r="12507">
          <cell r="A12507" t="str">
            <v>1032</v>
          </cell>
        </row>
        <row r="12508">
          <cell r="A12508" t="str">
            <v>1051</v>
          </cell>
        </row>
        <row r="12509">
          <cell r="A12509" t="str">
            <v>1041</v>
          </cell>
        </row>
        <row r="12510">
          <cell r="A12510" t="str">
            <v>1048</v>
          </cell>
        </row>
        <row r="12511">
          <cell r="A12511" t="str">
            <v>1043</v>
          </cell>
        </row>
        <row r="12512">
          <cell r="A12512" t="str">
            <v>1047</v>
          </cell>
        </row>
        <row r="12513">
          <cell r="A12513" t="str">
            <v>1049</v>
          </cell>
        </row>
        <row r="12514">
          <cell r="A12514" t="str">
            <v>1101</v>
          </cell>
        </row>
        <row r="12515">
          <cell r="A12515" t="str">
            <v>1101</v>
          </cell>
        </row>
        <row r="12516">
          <cell r="A12516" t="str">
            <v>1101</v>
          </cell>
        </row>
        <row r="12517">
          <cell r="A12517" t="str">
            <v>1121</v>
          </cell>
        </row>
        <row r="12518">
          <cell r="A12518" t="str">
            <v>1126</v>
          </cell>
        </row>
        <row r="12519">
          <cell r="A12519" t="str">
            <v>1141</v>
          </cell>
        </row>
        <row r="12520">
          <cell r="A12520" t="str">
            <v>1151</v>
          </cell>
        </row>
        <row r="12521">
          <cell r="A12521" t="str">
            <v>1152</v>
          </cell>
        </row>
        <row r="12522">
          <cell r="A12522" t="str">
            <v>1161</v>
          </cell>
        </row>
        <row r="12523">
          <cell r="A12523" t="str">
            <v>1161</v>
          </cell>
        </row>
        <row r="12524">
          <cell r="A12524" t="str">
            <v>1161</v>
          </cell>
        </row>
        <row r="12525">
          <cell r="A12525" t="str">
            <v>1161</v>
          </cell>
        </row>
        <row r="12526">
          <cell r="A12526" t="str">
            <v>1301</v>
          </cell>
        </row>
        <row r="12527">
          <cell r="A12527" t="str">
            <v>1302</v>
          </cell>
        </row>
        <row r="12528">
          <cell r="A12528" t="str">
            <v>1305</v>
          </cell>
        </row>
        <row r="12529">
          <cell r="A12529" t="str">
            <v>1306</v>
          </cell>
        </row>
        <row r="12530">
          <cell r="A12530" t="str">
            <v>1310</v>
          </cell>
        </row>
        <row r="12531">
          <cell r="A12531" t="str">
            <v>1301</v>
          </cell>
        </row>
        <row r="12532">
          <cell r="A12532" t="str">
            <v>1301</v>
          </cell>
        </row>
        <row r="12533">
          <cell r="A12533" t="str">
            <v>1302</v>
          </cell>
        </row>
        <row r="12534">
          <cell r="A12534" t="str">
            <v>1305</v>
          </cell>
        </row>
        <row r="12535">
          <cell r="A12535" t="str">
            <v>1306</v>
          </cell>
        </row>
        <row r="12536">
          <cell r="A12536" t="str">
            <v>1301</v>
          </cell>
        </row>
        <row r="12537">
          <cell r="A12537" t="str">
            <v>1302</v>
          </cell>
        </row>
        <row r="12538">
          <cell r="A12538" t="str">
            <v>1301</v>
          </cell>
        </row>
        <row r="12539">
          <cell r="A12539" t="str">
            <v>1302</v>
          </cell>
        </row>
        <row r="12540">
          <cell r="A12540" t="str">
            <v>1305</v>
          </cell>
        </row>
        <row r="12541">
          <cell r="A12541" t="str">
            <v>1306</v>
          </cell>
        </row>
        <row r="12542">
          <cell r="A12542" t="str">
            <v>1301</v>
          </cell>
        </row>
        <row r="12543">
          <cell r="A12543" t="str">
            <v>1521</v>
          </cell>
        </row>
        <row r="12544">
          <cell r="A12544" t="str">
            <v>1526</v>
          </cell>
        </row>
        <row r="12545">
          <cell r="A12545" t="str">
            <v>1601</v>
          </cell>
        </row>
        <row r="12546">
          <cell r="A12546" t="str">
            <v>1601</v>
          </cell>
        </row>
        <row r="12547">
          <cell r="A12547" t="str">
            <v>1601</v>
          </cell>
        </row>
        <row r="12548">
          <cell r="A12548" t="str">
            <v>1601</v>
          </cell>
        </row>
        <row r="12549">
          <cell r="A12549" t="str">
            <v>1601</v>
          </cell>
        </row>
        <row r="12550">
          <cell r="A12550" t="str">
            <v>1601</v>
          </cell>
        </row>
        <row r="12551">
          <cell r="A12551" t="str">
            <v>1602</v>
          </cell>
        </row>
        <row r="12552">
          <cell r="A12552" t="str">
            <v>1602</v>
          </cell>
        </row>
        <row r="12553">
          <cell r="A12553" t="str">
            <v>1602</v>
          </cell>
        </row>
        <row r="12554">
          <cell r="A12554" t="str">
            <v>1602</v>
          </cell>
        </row>
        <row r="12555">
          <cell r="A12555" t="str">
            <v>1603</v>
          </cell>
        </row>
        <row r="12556">
          <cell r="A12556" t="str">
            <v>1603</v>
          </cell>
        </row>
        <row r="12557">
          <cell r="A12557" t="str">
            <v>1604</v>
          </cell>
        </row>
        <row r="12558">
          <cell r="A12558" t="str">
            <v>1604</v>
          </cell>
        </row>
        <row r="12559">
          <cell r="A12559" t="str">
            <v>1621</v>
          </cell>
        </row>
        <row r="12560">
          <cell r="A12560" t="str">
            <v>1641</v>
          </cell>
        </row>
        <row r="12561">
          <cell r="A12561" t="str">
            <v>1621</v>
          </cell>
        </row>
        <row r="12562">
          <cell r="A12562" t="str">
            <v>1641</v>
          </cell>
        </row>
        <row r="12563">
          <cell r="A12563" t="str">
            <v>1621</v>
          </cell>
        </row>
        <row r="12564">
          <cell r="A12564" t="str">
            <v>1641</v>
          </cell>
        </row>
        <row r="12565">
          <cell r="A12565" t="str">
            <v>1621</v>
          </cell>
        </row>
        <row r="12566">
          <cell r="A12566" t="str">
            <v>1641</v>
          </cell>
        </row>
        <row r="12567">
          <cell r="A12567" t="str">
            <v>1622</v>
          </cell>
        </row>
        <row r="12568">
          <cell r="A12568" t="str">
            <v>1642</v>
          </cell>
        </row>
        <row r="12569">
          <cell r="A12569" t="str">
            <v>1622</v>
          </cell>
        </row>
        <row r="12570">
          <cell r="A12570" t="str">
            <v>1642</v>
          </cell>
        </row>
        <row r="12571">
          <cell r="A12571" t="str">
            <v>1622</v>
          </cell>
        </row>
        <row r="12572">
          <cell r="A12572" t="str">
            <v>1642</v>
          </cell>
        </row>
        <row r="12573">
          <cell r="A12573" t="str">
            <v>1622</v>
          </cell>
        </row>
        <row r="12574">
          <cell r="A12574" t="str">
            <v>1642</v>
          </cell>
        </row>
        <row r="12575">
          <cell r="A12575" t="str">
            <v>1632</v>
          </cell>
        </row>
        <row r="12576">
          <cell r="A12576" t="str">
            <v>1629</v>
          </cell>
        </row>
        <row r="12577">
          <cell r="A12577" t="str">
            <v>1661</v>
          </cell>
        </row>
        <row r="12578">
          <cell r="A12578" t="str">
            <v>1661</v>
          </cell>
        </row>
        <row r="12579">
          <cell r="A12579" t="str">
            <v>1661</v>
          </cell>
        </row>
        <row r="12580">
          <cell r="A12580" t="str">
            <v>1662</v>
          </cell>
        </row>
        <row r="12581">
          <cell r="A12581" t="str">
            <v>1662</v>
          </cell>
        </row>
        <row r="12582">
          <cell r="A12582" t="str">
            <v>1662</v>
          </cell>
        </row>
        <row r="12583">
          <cell r="A12583" t="str">
            <v>1701</v>
          </cell>
        </row>
        <row r="12584">
          <cell r="A12584" t="str">
            <v>1701</v>
          </cell>
        </row>
        <row r="12585">
          <cell r="A12585" t="str">
            <v>1701</v>
          </cell>
        </row>
        <row r="12586">
          <cell r="A12586" t="str">
            <v>1701</v>
          </cell>
        </row>
        <row r="12587">
          <cell r="A12587" t="str">
            <v>1704</v>
          </cell>
        </row>
        <row r="12588">
          <cell r="A12588" t="str">
            <v>1701</v>
          </cell>
        </row>
        <row r="12589">
          <cell r="A12589" t="str">
            <v>1704</v>
          </cell>
        </row>
        <row r="12590">
          <cell r="A12590" t="str">
            <v>1701</v>
          </cell>
        </row>
        <row r="12591">
          <cell r="A12591" t="str">
            <v>1721</v>
          </cell>
        </row>
        <row r="12592">
          <cell r="A12592" t="str">
            <v>1722</v>
          </cell>
        </row>
        <row r="12593">
          <cell r="A12593" t="str">
            <v>1741</v>
          </cell>
        </row>
        <row r="12594">
          <cell r="A12594" t="str">
            <v>1721</v>
          </cell>
        </row>
        <row r="12595">
          <cell r="A12595" t="str">
            <v>1741</v>
          </cell>
        </row>
        <row r="12596">
          <cell r="A12596" t="str">
            <v>1721</v>
          </cell>
        </row>
        <row r="12597">
          <cell r="A12597" t="str">
            <v>1741</v>
          </cell>
        </row>
        <row r="12598">
          <cell r="A12598" t="str">
            <v>1721</v>
          </cell>
        </row>
        <row r="12599">
          <cell r="A12599" t="str">
            <v>1741</v>
          </cell>
        </row>
        <row r="12600">
          <cell r="A12600" t="str">
            <v>1729</v>
          </cell>
        </row>
        <row r="12601">
          <cell r="A12601" t="str">
            <v>1761</v>
          </cell>
        </row>
        <row r="12602">
          <cell r="A12602" t="str">
            <v>1761</v>
          </cell>
        </row>
        <row r="12603">
          <cell r="A12603" t="str">
            <v>1761</v>
          </cell>
        </row>
        <row r="12604">
          <cell r="A12604" t="str">
            <v>1861</v>
          </cell>
        </row>
        <row r="12605">
          <cell r="A12605" t="str">
            <v>1861</v>
          </cell>
        </row>
        <row r="12606">
          <cell r="A12606" t="str">
            <v>1861</v>
          </cell>
        </row>
        <row r="12607">
          <cell r="A12607" t="str">
            <v>2011</v>
          </cell>
        </row>
        <row r="12608">
          <cell r="A12608" t="str">
            <v>2111</v>
          </cell>
        </row>
        <row r="12609">
          <cell r="A12609" t="str">
            <v>2121</v>
          </cell>
        </row>
        <row r="12610">
          <cell r="A12610" t="str">
            <v>2111</v>
          </cell>
        </row>
        <row r="12611">
          <cell r="A12611" t="str">
            <v>2121</v>
          </cell>
        </row>
        <row r="12612">
          <cell r="A12612" t="str">
            <v>2111</v>
          </cell>
        </row>
        <row r="12613">
          <cell r="A12613" t="str">
            <v>2121</v>
          </cell>
        </row>
        <row r="12614">
          <cell r="A12614" t="str">
            <v>2111</v>
          </cell>
        </row>
        <row r="12615">
          <cell r="A12615" t="str">
            <v>2121</v>
          </cell>
        </row>
        <row r="12616">
          <cell r="A12616" t="str">
            <v>2121</v>
          </cell>
        </row>
        <row r="12617">
          <cell r="A12617" t="str">
            <v>2121</v>
          </cell>
        </row>
        <row r="12618">
          <cell r="A12618" t="str">
            <v>2161</v>
          </cell>
        </row>
        <row r="12619">
          <cell r="A12619" t="str">
            <v>2161</v>
          </cell>
        </row>
        <row r="12620">
          <cell r="A12620" t="str">
            <v>2141</v>
          </cell>
        </row>
        <row r="12621">
          <cell r="A12621" t="str">
            <v>2151</v>
          </cell>
        </row>
        <row r="12622">
          <cell r="A12622" t="str">
            <v>2141</v>
          </cell>
        </row>
        <row r="12623">
          <cell r="A12623" t="str">
            <v>2141</v>
          </cell>
        </row>
        <row r="12624">
          <cell r="A12624" t="str">
            <v>2141</v>
          </cell>
        </row>
        <row r="12625">
          <cell r="A12625" t="str">
            <v>2141</v>
          </cell>
        </row>
        <row r="12626">
          <cell r="A12626" t="str">
            <v>2131</v>
          </cell>
        </row>
        <row r="12627">
          <cell r="A12627" t="str">
            <v>2211</v>
          </cell>
        </row>
        <row r="12628">
          <cell r="A12628" t="str">
            <v>2215</v>
          </cell>
        </row>
        <row r="12629">
          <cell r="A12629" t="str">
            <v>2221</v>
          </cell>
        </row>
        <row r="12630">
          <cell r="A12630" t="str">
            <v>2225</v>
          </cell>
        </row>
        <row r="12631">
          <cell r="A12631" t="str">
            <v>2211</v>
          </cell>
        </row>
        <row r="12632">
          <cell r="A12632" t="str">
            <v>2211</v>
          </cell>
        </row>
        <row r="12633">
          <cell r="A12633" t="str">
            <v>2221</v>
          </cell>
        </row>
        <row r="12634">
          <cell r="A12634" t="str">
            <v>2225</v>
          </cell>
        </row>
        <row r="12635">
          <cell r="A12635" t="str">
            <v>2211</v>
          </cell>
        </row>
        <row r="12636">
          <cell r="A12636" t="str">
            <v>2221</v>
          </cell>
        </row>
        <row r="12637">
          <cell r="A12637" t="str">
            <v>2225</v>
          </cell>
        </row>
        <row r="12638">
          <cell r="A12638" t="str">
            <v>2211</v>
          </cell>
        </row>
        <row r="12639">
          <cell r="A12639" t="str">
            <v>2221</v>
          </cell>
        </row>
        <row r="12640">
          <cell r="A12640" t="str">
            <v>2225</v>
          </cell>
        </row>
        <row r="12641">
          <cell r="A12641" t="str">
            <v>2281</v>
          </cell>
        </row>
        <row r="12642">
          <cell r="A12642" t="str">
            <v>2281</v>
          </cell>
        </row>
        <row r="12643">
          <cell r="A12643" t="str">
            <v>2281</v>
          </cell>
        </row>
        <row r="12644">
          <cell r="A12644" t="str">
            <v>2295</v>
          </cell>
        </row>
        <row r="12645">
          <cell r="A12645" t="str">
            <v>2361</v>
          </cell>
        </row>
        <row r="12646">
          <cell r="A12646" t="str">
            <v>2362</v>
          </cell>
        </row>
        <row r="12647">
          <cell r="A12647" t="str">
            <v>2363</v>
          </cell>
        </row>
        <row r="12648">
          <cell r="A12648" t="str">
            <v>2311</v>
          </cell>
        </row>
        <row r="12649">
          <cell r="A12649" t="str">
            <v>2321</v>
          </cell>
        </row>
        <row r="12650">
          <cell r="A12650" t="str">
            <v>2321</v>
          </cell>
        </row>
        <row r="12651">
          <cell r="A12651" t="str">
            <v>2321</v>
          </cell>
        </row>
        <row r="12652">
          <cell r="A12652" t="str">
            <v>2411</v>
          </cell>
        </row>
        <row r="12653">
          <cell r="A12653" t="str">
            <v>2611</v>
          </cell>
        </row>
        <row r="12654">
          <cell r="A12654" t="str">
            <v>2611</v>
          </cell>
        </row>
        <row r="12655">
          <cell r="A12655" t="str">
            <v>2611</v>
          </cell>
        </row>
        <row r="12656">
          <cell r="A12656" t="str">
            <v>2611</v>
          </cell>
        </row>
        <row r="12657">
          <cell r="A12657" t="str">
            <v>2641</v>
          </cell>
        </row>
        <row r="12658">
          <cell r="A12658" t="str">
            <v>2641</v>
          </cell>
        </row>
        <row r="12659">
          <cell r="A12659" t="str">
            <v>2641</v>
          </cell>
        </row>
        <row r="12660">
          <cell r="A12660" t="str">
            <v>2641</v>
          </cell>
        </row>
        <row r="12661">
          <cell r="A12661" t="str">
            <v>2621</v>
          </cell>
        </row>
        <row r="12662">
          <cell r="A12662" t="str">
            <v>2631</v>
          </cell>
        </row>
        <row r="12663">
          <cell r="A12663" t="str">
            <v>2651</v>
          </cell>
        </row>
        <row r="12664">
          <cell r="A12664" t="str">
            <v>2901</v>
          </cell>
        </row>
        <row r="12665">
          <cell r="A12665" t="str">
            <v>2901</v>
          </cell>
        </row>
        <row r="12666">
          <cell r="A12666" t="str">
            <v>2901</v>
          </cell>
        </row>
        <row r="12667">
          <cell r="A12667" t="str">
            <v>2901</v>
          </cell>
        </row>
        <row r="12668">
          <cell r="A12668" t="str">
            <v>2981</v>
          </cell>
        </row>
        <row r="12669">
          <cell r="A12669" t="str">
            <v>2981</v>
          </cell>
        </row>
        <row r="12670">
          <cell r="A12670" t="str">
            <v>2981</v>
          </cell>
        </row>
        <row r="12671">
          <cell r="A12671" t="str">
            <v>3001</v>
          </cell>
        </row>
        <row r="12672">
          <cell r="A12672" t="str">
            <v>3001</v>
          </cell>
        </row>
        <row r="12673">
          <cell r="A12673" t="str">
            <v>3201</v>
          </cell>
        </row>
        <row r="12674">
          <cell r="A12674" t="str">
            <v>3201</v>
          </cell>
        </row>
        <row r="12675">
          <cell r="A12675" t="str">
            <v>3301</v>
          </cell>
        </row>
        <row r="12676">
          <cell r="A12676" t="str">
            <v>3301</v>
          </cell>
        </row>
        <row r="12677">
          <cell r="A12677" t="str">
            <v>3301</v>
          </cell>
        </row>
        <row r="12678">
          <cell r="A12678" t="str">
            <v>4001</v>
          </cell>
        </row>
        <row r="12679">
          <cell r="A12679" t="str">
            <v>4001</v>
          </cell>
        </row>
        <row r="12680">
          <cell r="A12680" t="str">
            <v>4001</v>
          </cell>
        </row>
        <row r="12681">
          <cell r="A12681" t="str">
            <v>4101</v>
          </cell>
        </row>
        <row r="12682">
          <cell r="A12682" t="str">
            <v>4101</v>
          </cell>
        </row>
        <row r="12683">
          <cell r="A12683" t="str">
            <v>4201</v>
          </cell>
        </row>
        <row r="12684">
          <cell r="A12684" t="str">
            <v>4201</v>
          </cell>
        </row>
        <row r="12685">
          <cell r="A12685" t="str">
            <v>4201</v>
          </cell>
        </row>
        <row r="12686">
          <cell r="A12686" t="str">
            <v>4201</v>
          </cell>
        </row>
        <row r="12687">
          <cell r="A12687" t="str">
            <v>4401</v>
          </cell>
        </row>
        <row r="12688">
          <cell r="A12688" t="str">
            <v>4501</v>
          </cell>
        </row>
        <row r="12689">
          <cell r="A12689" t="str">
            <v>4601</v>
          </cell>
        </row>
        <row r="12690">
          <cell r="A12690" t="str">
            <v>4601</v>
          </cell>
        </row>
        <row r="12691">
          <cell r="A12691" t="str">
            <v>4601</v>
          </cell>
        </row>
        <row r="12692">
          <cell r="A12692" t="str">
            <v>4901</v>
          </cell>
        </row>
        <row r="12693">
          <cell r="A12693" t="str">
            <v>4901</v>
          </cell>
        </row>
        <row r="12694">
          <cell r="A12694" t="str">
            <v>4901</v>
          </cell>
        </row>
        <row r="12695">
          <cell r="A12695" t="str">
            <v>4911</v>
          </cell>
        </row>
        <row r="12696">
          <cell r="A12696" t="str">
            <v>4931</v>
          </cell>
        </row>
        <row r="12697">
          <cell r="A12697" t="str">
            <v>4941</v>
          </cell>
        </row>
        <row r="12698">
          <cell r="A12698" t="str">
            <v>4941</v>
          </cell>
        </row>
        <row r="12699">
          <cell r="A12699" t="str">
            <v>4941</v>
          </cell>
        </row>
        <row r="12700">
          <cell r="A12700" t="str">
            <v>4941</v>
          </cell>
        </row>
        <row r="12701">
          <cell r="A12701" t="str">
            <v>4951</v>
          </cell>
        </row>
        <row r="12702">
          <cell r="A12702" t="str">
            <v>4951</v>
          </cell>
        </row>
        <row r="12703">
          <cell r="A12703" t="str">
            <v>4951</v>
          </cell>
        </row>
        <row r="12704">
          <cell r="A12704" t="str">
            <v>4951</v>
          </cell>
        </row>
        <row r="12705">
          <cell r="A12705" t="str">
            <v>4971</v>
          </cell>
        </row>
        <row r="12706">
          <cell r="A12706" t="str">
            <v>4971</v>
          </cell>
        </row>
        <row r="12707">
          <cell r="A12707" t="str">
            <v>4971</v>
          </cell>
        </row>
        <row r="12708">
          <cell r="A12708" t="str">
            <v>4981</v>
          </cell>
        </row>
        <row r="12709">
          <cell r="A12709" t="str">
            <v>4981</v>
          </cell>
        </row>
        <row r="12710">
          <cell r="A12710" t="str">
            <v>5101</v>
          </cell>
        </row>
        <row r="12711">
          <cell r="A12711" t="str">
            <v>5101</v>
          </cell>
        </row>
        <row r="12712">
          <cell r="A12712" t="str">
            <v>5101</v>
          </cell>
        </row>
        <row r="12713">
          <cell r="A12713" t="str">
            <v>5101</v>
          </cell>
        </row>
        <row r="12714">
          <cell r="A12714" t="str">
            <v>5101</v>
          </cell>
        </row>
        <row r="12715">
          <cell r="A12715" t="str">
            <v>5101</v>
          </cell>
        </row>
        <row r="12716">
          <cell r="A12716" t="str">
            <v>5101</v>
          </cell>
        </row>
        <row r="12717">
          <cell r="A12717" t="str">
            <v>5101</v>
          </cell>
        </row>
        <row r="12718">
          <cell r="A12718" t="str">
            <v>5101</v>
          </cell>
        </row>
        <row r="12719">
          <cell r="A12719" t="str">
            <v>5101</v>
          </cell>
        </row>
        <row r="12720">
          <cell r="A12720" t="str">
            <v>5101</v>
          </cell>
        </row>
        <row r="12721">
          <cell r="A12721" t="str">
            <v>5101</v>
          </cell>
        </row>
        <row r="12722">
          <cell r="A12722" t="str">
            <v>5101</v>
          </cell>
        </row>
        <row r="12723">
          <cell r="A12723" t="str">
            <v>5101</v>
          </cell>
        </row>
        <row r="12724">
          <cell r="A12724" t="str">
            <v>5101</v>
          </cell>
        </row>
        <row r="12725">
          <cell r="A12725" t="str">
            <v>5101</v>
          </cell>
        </row>
        <row r="12726">
          <cell r="A12726" t="str">
            <v>5101</v>
          </cell>
        </row>
        <row r="12727">
          <cell r="A12727" t="str">
            <v>5101</v>
          </cell>
        </row>
        <row r="12728">
          <cell r="A12728" t="str">
            <v>5101</v>
          </cell>
        </row>
        <row r="12729">
          <cell r="A12729" t="str">
            <v>5101</v>
          </cell>
        </row>
        <row r="12730">
          <cell r="A12730" t="str">
            <v>5101</v>
          </cell>
        </row>
        <row r="12731">
          <cell r="A12731" t="str">
            <v>5101</v>
          </cell>
        </row>
        <row r="12732">
          <cell r="A12732" t="str">
            <v>5101</v>
          </cell>
        </row>
        <row r="12733">
          <cell r="A12733" t="str">
            <v>5101</v>
          </cell>
        </row>
        <row r="12734">
          <cell r="A12734" t="str">
            <v>5101</v>
          </cell>
        </row>
        <row r="12735">
          <cell r="A12735" t="str">
            <v>5101</v>
          </cell>
        </row>
        <row r="12736">
          <cell r="A12736" t="str">
            <v>5101</v>
          </cell>
        </row>
        <row r="12737">
          <cell r="A12737" t="str">
            <v>5101</v>
          </cell>
        </row>
        <row r="12738">
          <cell r="A12738" t="str">
            <v>5101</v>
          </cell>
        </row>
        <row r="12739">
          <cell r="A12739" t="str">
            <v>5111</v>
          </cell>
        </row>
        <row r="12740">
          <cell r="A12740" t="str">
            <v>5116</v>
          </cell>
        </row>
        <row r="12741">
          <cell r="A12741" t="str">
            <v>5116</v>
          </cell>
        </row>
        <row r="12742">
          <cell r="A12742" t="str">
            <v>5111</v>
          </cell>
        </row>
        <row r="12743">
          <cell r="A12743" t="str">
            <v>5116</v>
          </cell>
        </row>
        <row r="12744">
          <cell r="A12744" t="str">
            <v>5111</v>
          </cell>
        </row>
        <row r="12745">
          <cell r="A12745" t="str">
            <v>5116</v>
          </cell>
        </row>
        <row r="12746">
          <cell r="A12746" t="str">
            <v>5111</v>
          </cell>
        </row>
        <row r="12747">
          <cell r="A12747" t="str">
            <v>5123</v>
          </cell>
        </row>
        <row r="12748">
          <cell r="A12748" t="str">
            <v>5121</v>
          </cell>
        </row>
        <row r="12749">
          <cell r="A12749" t="str">
            <v>5123</v>
          </cell>
        </row>
        <row r="12750">
          <cell r="A12750" t="str">
            <v>5126</v>
          </cell>
        </row>
        <row r="12751">
          <cell r="A12751" t="str">
            <v>5129</v>
          </cell>
        </row>
        <row r="12752">
          <cell r="A12752" t="str">
            <v>5139</v>
          </cell>
        </row>
        <row r="12753">
          <cell r="A12753" t="str">
            <v>5121</v>
          </cell>
        </row>
        <row r="12754">
          <cell r="A12754" t="str">
            <v>5123</v>
          </cell>
        </row>
        <row r="12755">
          <cell r="A12755" t="str">
            <v>5126</v>
          </cell>
        </row>
        <row r="12756">
          <cell r="A12756" t="str">
            <v>5129</v>
          </cell>
        </row>
        <row r="12757">
          <cell r="A12757" t="str">
            <v>5139</v>
          </cell>
        </row>
        <row r="12758">
          <cell r="A12758" t="str">
            <v>5121</v>
          </cell>
        </row>
        <row r="12759">
          <cell r="A12759" t="str">
            <v>5123</v>
          </cell>
        </row>
        <row r="12760">
          <cell r="A12760" t="str">
            <v>5126</v>
          </cell>
        </row>
        <row r="12761">
          <cell r="A12761" t="str">
            <v>5129</v>
          </cell>
        </row>
        <row r="12762">
          <cell r="A12762" t="str">
            <v>5133</v>
          </cell>
        </row>
        <row r="12763">
          <cell r="A12763" t="str">
            <v>5139</v>
          </cell>
        </row>
        <row r="12764">
          <cell r="A12764" t="str">
            <v>5121</v>
          </cell>
        </row>
        <row r="12765">
          <cell r="A12765" t="str">
            <v>5123</v>
          </cell>
        </row>
        <row r="12766">
          <cell r="A12766" t="str">
            <v>5129</v>
          </cell>
        </row>
        <row r="12767">
          <cell r="A12767" t="str">
            <v>5133</v>
          </cell>
        </row>
        <row r="12768">
          <cell r="A12768" t="str">
            <v>5121</v>
          </cell>
        </row>
        <row r="12769">
          <cell r="A12769" t="str">
            <v>5123</v>
          </cell>
        </row>
        <row r="12770">
          <cell r="A12770" t="str">
            <v>5129</v>
          </cell>
        </row>
        <row r="12771">
          <cell r="A12771" t="str">
            <v>5121</v>
          </cell>
        </row>
        <row r="12772">
          <cell r="A12772" t="str">
            <v>5123</v>
          </cell>
        </row>
        <row r="12773">
          <cell r="A12773" t="str">
            <v>5126</v>
          </cell>
        </row>
        <row r="12774">
          <cell r="A12774" t="str">
            <v>5129</v>
          </cell>
        </row>
        <row r="12775">
          <cell r="A12775" t="str">
            <v>5139</v>
          </cell>
        </row>
        <row r="12776">
          <cell r="A12776" t="str">
            <v>5139</v>
          </cell>
        </row>
        <row r="12777">
          <cell r="A12777" t="str">
            <v>5121</v>
          </cell>
        </row>
        <row r="12778">
          <cell r="A12778" t="str">
            <v>5123</v>
          </cell>
        </row>
        <row r="12779">
          <cell r="A12779" t="str">
            <v>5126</v>
          </cell>
        </row>
        <row r="12780">
          <cell r="A12780" t="str">
            <v>5129</v>
          </cell>
        </row>
        <row r="12781">
          <cell r="A12781" t="str">
            <v>5133</v>
          </cell>
        </row>
        <row r="12782">
          <cell r="A12782" t="str">
            <v>5139</v>
          </cell>
        </row>
        <row r="12783">
          <cell r="A12783" t="str">
            <v>5129</v>
          </cell>
        </row>
        <row r="12784">
          <cell r="A12784" t="str">
            <v>5121</v>
          </cell>
        </row>
        <row r="12785">
          <cell r="A12785" t="str">
            <v>5123</v>
          </cell>
        </row>
        <row r="12786">
          <cell r="A12786" t="str">
            <v>5129</v>
          </cell>
        </row>
        <row r="12787">
          <cell r="A12787" t="str">
            <v>5133</v>
          </cell>
        </row>
        <row r="12788">
          <cell r="A12788" t="str">
            <v>5121</v>
          </cell>
        </row>
        <row r="12789">
          <cell r="A12789" t="str">
            <v>5123</v>
          </cell>
        </row>
        <row r="12790">
          <cell r="A12790" t="str">
            <v>5126</v>
          </cell>
        </row>
        <row r="12791">
          <cell r="A12791" t="str">
            <v>5129</v>
          </cell>
        </row>
        <row r="12792">
          <cell r="A12792" t="str">
            <v>5139</v>
          </cell>
        </row>
        <row r="12793">
          <cell r="A12793" t="str">
            <v>5121</v>
          </cell>
        </row>
        <row r="12794">
          <cell r="A12794" t="str">
            <v>5123</v>
          </cell>
        </row>
        <row r="12795">
          <cell r="A12795" t="str">
            <v>5126</v>
          </cell>
        </row>
        <row r="12796">
          <cell r="A12796" t="str">
            <v>5129</v>
          </cell>
        </row>
        <row r="12797">
          <cell r="A12797" t="str">
            <v>5121</v>
          </cell>
        </row>
        <row r="12798">
          <cell r="A12798" t="str">
            <v>5123</v>
          </cell>
        </row>
        <row r="12799">
          <cell r="A12799" t="str">
            <v>5126</v>
          </cell>
        </row>
        <row r="12800">
          <cell r="A12800" t="str">
            <v>5129</v>
          </cell>
        </row>
        <row r="12801">
          <cell r="A12801" t="str">
            <v>5133</v>
          </cell>
        </row>
        <row r="12802">
          <cell r="A12802" t="str">
            <v>5121</v>
          </cell>
        </row>
        <row r="12803">
          <cell r="A12803" t="str">
            <v>5123</v>
          </cell>
        </row>
        <row r="12804">
          <cell r="A12804" t="str">
            <v>5126</v>
          </cell>
        </row>
        <row r="12805">
          <cell r="A12805" t="str">
            <v>5129</v>
          </cell>
        </row>
        <row r="12806">
          <cell r="A12806" t="str">
            <v>5133</v>
          </cell>
        </row>
        <row r="12807">
          <cell r="A12807" t="str">
            <v>5121</v>
          </cell>
        </row>
        <row r="12808">
          <cell r="A12808" t="str">
            <v>5123</v>
          </cell>
        </row>
        <row r="12809">
          <cell r="A12809" t="str">
            <v>5126</v>
          </cell>
        </row>
        <row r="12810">
          <cell r="A12810" t="str">
            <v>5129</v>
          </cell>
        </row>
        <row r="12811">
          <cell r="A12811" t="str">
            <v>5139</v>
          </cell>
        </row>
        <row r="12812">
          <cell r="A12812" t="str">
            <v>5121</v>
          </cell>
        </row>
        <row r="12813">
          <cell r="A12813" t="str">
            <v>5123</v>
          </cell>
        </row>
        <row r="12814">
          <cell r="A12814" t="str">
            <v>5126</v>
          </cell>
        </row>
        <row r="12815">
          <cell r="A12815" t="str">
            <v>5129</v>
          </cell>
        </row>
        <row r="12816">
          <cell r="A12816" t="str">
            <v>5133</v>
          </cell>
        </row>
        <row r="12817">
          <cell r="A12817" t="str">
            <v>5139</v>
          </cell>
        </row>
        <row r="12818">
          <cell r="A12818" t="str">
            <v>5121</v>
          </cell>
        </row>
        <row r="12819">
          <cell r="A12819" t="str">
            <v>5123</v>
          </cell>
        </row>
        <row r="12820">
          <cell r="A12820" t="str">
            <v>5126</v>
          </cell>
        </row>
        <row r="12821">
          <cell r="A12821" t="str">
            <v>5129</v>
          </cell>
        </row>
        <row r="12822">
          <cell r="A12822" t="str">
            <v>5133</v>
          </cell>
        </row>
        <row r="12823">
          <cell r="A12823" t="str">
            <v>5121</v>
          </cell>
        </row>
        <row r="12824">
          <cell r="A12824" t="str">
            <v>5123</v>
          </cell>
        </row>
        <row r="12825">
          <cell r="A12825" t="str">
            <v>5129</v>
          </cell>
        </row>
        <row r="12826">
          <cell r="A12826" t="str">
            <v>5133</v>
          </cell>
        </row>
        <row r="12827">
          <cell r="A12827" t="str">
            <v>5121</v>
          </cell>
        </row>
        <row r="12828">
          <cell r="A12828" t="str">
            <v>5123</v>
          </cell>
        </row>
        <row r="12829">
          <cell r="A12829" t="str">
            <v>5129</v>
          </cell>
        </row>
        <row r="12830">
          <cell r="A12830" t="str">
            <v>5121</v>
          </cell>
        </row>
        <row r="12831">
          <cell r="A12831" t="str">
            <v>5123</v>
          </cell>
        </row>
        <row r="12832">
          <cell r="A12832" t="str">
            <v>5126</v>
          </cell>
        </row>
        <row r="12833">
          <cell r="A12833" t="str">
            <v>5129</v>
          </cell>
        </row>
        <row r="12834">
          <cell r="A12834" t="str">
            <v>5139</v>
          </cell>
        </row>
        <row r="12835">
          <cell r="A12835" t="str">
            <v>5121</v>
          </cell>
        </row>
        <row r="12836">
          <cell r="A12836" t="str">
            <v>5126</v>
          </cell>
        </row>
        <row r="12837">
          <cell r="A12837" t="str">
            <v>5129</v>
          </cell>
        </row>
        <row r="12838">
          <cell r="A12838" t="str">
            <v>5133</v>
          </cell>
        </row>
        <row r="12839">
          <cell r="A12839" t="str">
            <v>5121</v>
          </cell>
        </row>
        <row r="12840">
          <cell r="A12840" t="str">
            <v>5123</v>
          </cell>
        </row>
        <row r="12841">
          <cell r="A12841" t="str">
            <v>5129</v>
          </cell>
        </row>
        <row r="12842">
          <cell r="A12842" t="str">
            <v>5133</v>
          </cell>
        </row>
        <row r="12843">
          <cell r="A12843" t="str">
            <v>5121</v>
          </cell>
        </row>
        <row r="12844">
          <cell r="A12844" t="str">
            <v>5123</v>
          </cell>
        </row>
        <row r="12845">
          <cell r="A12845" t="str">
            <v>5126</v>
          </cell>
        </row>
        <row r="12846">
          <cell r="A12846" t="str">
            <v>5129</v>
          </cell>
        </row>
        <row r="12847">
          <cell r="A12847" t="str">
            <v>5121</v>
          </cell>
        </row>
        <row r="12848">
          <cell r="A12848" t="str">
            <v>5123</v>
          </cell>
        </row>
        <row r="12849">
          <cell r="A12849" t="str">
            <v>5126</v>
          </cell>
        </row>
        <row r="12850">
          <cell r="A12850" t="str">
            <v>5129</v>
          </cell>
        </row>
        <row r="12851">
          <cell r="A12851" t="str">
            <v>5121</v>
          </cell>
        </row>
        <row r="12852">
          <cell r="A12852" t="str">
            <v>5123</v>
          </cell>
        </row>
        <row r="12853">
          <cell r="A12853" t="str">
            <v>5126</v>
          </cell>
        </row>
        <row r="12854">
          <cell r="A12854" t="str">
            <v>5129</v>
          </cell>
        </row>
        <row r="12855">
          <cell r="A12855" t="str">
            <v>5121</v>
          </cell>
        </row>
        <row r="12856">
          <cell r="A12856" t="str">
            <v>5123</v>
          </cell>
        </row>
        <row r="12857">
          <cell r="A12857" t="str">
            <v>5126</v>
          </cell>
        </row>
        <row r="12858">
          <cell r="A12858" t="str">
            <v>5129</v>
          </cell>
        </row>
        <row r="12859">
          <cell r="A12859" t="str">
            <v>5121</v>
          </cell>
        </row>
        <row r="12860">
          <cell r="A12860" t="str">
            <v>5123</v>
          </cell>
        </row>
        <row r="12861">
          <cell r="A12861" t="str">
            <v>5126</v>
          </cell>
        </row>
        <row r="12862">
          <cell r="A12862" t="str">
            <v>5129</v>
          </cell>
        </row>
        <row r="12863">
          <cell r="A12863" t="str">
            <v>5139</v>
          </cell>
        </row>
        <row r="12864">
          <cell r="A12864" t="str">
            <v>5133</v>
          </cell>
        </row>
        <row r="12865">
          <cell r="A12865" t="str">
            <v>5121</v>
          </cell>
        </row>
        <row r="12866">
          <cell r="A12866" t="str">
            <v>5123</v>
          </cell>
        </row>
        <row r="12867">
          <cell r="A12867" t="str">
            <v>5126</v>
          </cell>
        </row>
        <row r="12868">
          <cell r="A12868" t="str">
            <v>5129</v>
          </cell>
        </row>
        <row r="12869">
          <cell r="A12869" t="str">
            <v>5139</v>
          </cell>
        </row>
        <row r="12870">
          <cell r="A12870" t="str">
            <v>5121</v>
          </cell>
        </row>
        <row r="12871">
          <cell r="A12871" t="str">
            <v>5123</v>
          </cell>
        </row>
        <row r="12872">
          <cell r="A12872" t="str">
            <v>5129</v>
          </cell>
        </row>
        <row r="12873">
          <cell r="A12873" t="str">
            <v>5133</v>
          </cell>
        </row>
        <row r="12874">
          <cell r="A12874" t="str">
            <v>5121</v>
          </cell>
        </row>
        <row r="12875">
          <cell r="A12875" t="str">
            <v>5123</v>
          </cell>
        </row>
        <row r="12876">
          <cell r="A12876" t="str">
            <v>5126</v>
          </cell>
        </row>
        <row r="12877">
          <cell r="A12877" t="str">
            <v>5129</v>
          </cell>
        </row>
        <row r="12878">
          <cell r="A12878" t="str">
            <v>5139</v>
          </cell>
        </row>
        <row r="12879">
          <cell r="A12879" t="str">
            <v>5121</v>
          </cell>
        </row>
        <row r="12880">
          <cell r="A12880" t="str">
            <v>5123</v>
          </cell>
        </row>
        <row r="12881">
          <cell r="A12881" t="str">
            <v>5126</v>
          </cell>
        </row>
        <row r="12882">
          <cell r="A12882" t="str">
            <v>5129</v>
          </cell>
        </row>
        <row r="12883">
          <cell r="A12883" t="str">
            <v>5141</v>
          </cell>
        </row>
        <row r="12884">
          <cell r="A12884" t="str">
            <v>5151</v>
          </cell>
        </row>
        <row r="12885">
          <cell r="A12885" t="str">
            <v>5151</v>
          </cell>
        </row>
        <row r="12886">
          <cell r="A12886" t="str">
            <v>5151</v>
          </cell>
        </row>
        <row r="12887">
          <cell r="A12887" t="str">
            <v>5151</v>
          </cell>
        </row>
        <row r="12888">
          <cell r="A12888" t="str">
            <v>5151</v>
          </cell>
        </row>
        <row r="12889">
          <cell r="A12889" t="str">
            <v>5151</v>
          </cell>
        </row>
        <row r="12890">
          <cell r="A12890" t="str">
            <v>5151</v>
          </cell>
        </row>
        <row r="12891">
          <cell r="A12891" t="str">
            <v>5151</v>
          </cell>
        </row>
        <row r="12892">
          <cell r="A12892" t="str">
            <v>5156</v>
          </cell>
        </row>
        <row r="12893">
          <cell r="A12893" t="str">
            <v>5156</v>
          </cell>
        </row>
        <row r="12894">
          <cell r="A12894" t="str">
            <v>5156</v>
          </cell>
        </row>
        <row r="12895">
          <cell r="A12895" t="str">
            <v>5161</v>
          </cell>
        </row>
        <row r="12896">
          <cell r="A12896" t="str">
            <v>5161</v>
          </cell>
        </row>
        <row r="12897">
          <cell r="A12897" t="str">
            <v>5161</v>
          </cell>
        </row>
        <row r="12898">
          <cell r="A12898" t="str">
            <v>5161</v>
          </cell>
        </row>
        <row r="12899">
          <cell r="A12899" t="str">
            <v>5161</v>
          </cell>
        </row>
        <row r="12900">
          <cell r="A12900" t="str">
            <v>5161</v>
          </cell>
        </row>
        <row r="12901">
          <cell r="A12901" t="str">
            <v>5161</v>
          </cell>
        </row>
        <row r="12902">
          <cell r="A12902" t="str">
            <v>5161</v>
          </cell>
        </row>
        <row r="12903">
          <cell r="A12903" t="str">
            <v>5161</v>
          </cell>
        </row>
        <row r="12904">
          <cell r="A12904" t="str">
            <v>5166</v>
          </cell>
        </row>
        <row r="12905">
          <cell r="A12905" t="str">
            <v>5166</v>
          </cell>
        </row>
        <row r="12906">
          <cell r="A12906" t="str">
            <v>5166</v>
          </cell>
        </row>
        <row r="12907">
          <cell r="A12907" t="str">
            <v>5166</v>
          </cell>
        </row>
        <row r="12908">
          <cell r="A12908" t="str">
            <v>5166</v>
          </cell>
        </row>
        <row r="12909">
          <cell r="A12909" t="str">
            <v>5166</v>
          </cell>
        </row>
        <row r="12910">
          <cell r="A12910" t="str">
            <v>5166</v>
          </cell>
        </row>
        <row r="12911">
          <cell r="A12911" t="str">
            <v>5166</v>
          </cell>
        </row>
        <row r="12912">
          <cell r="A12912" t="str">
            <v>5166</v>
          </cell>
        </row>
        <row r="12913">
          <cell r="A12913" t="str">
            <v>5166</v>
          </cell>
        </row>
        <row r="12914">
          <cell r="A12914" t="str">
            <v>5166</v>
          </cell>
        </row>
        <row r="12915">
          <cell r="A12915" t="str">
            <v>5166</v>
          </cell>
        </row>
        <row r="12916">
          <cell r="A12916" t="str">
            <v>5166</v>
          </cell>
        </row>
        <row r="12917">
          <cell r="A12917" t="str">
            <v>5166</v>
          </cell>
        </row>
        <row r="12918">
          <cell r="A12918" t="str">
            <v>5166</v>
          </cell>
        </row>
        <row r="12919">
          <cell r="A12919" t="str">
            <v>5166</v>
          </cell>
        </row>
        <row r="12920">
          <cell r="A12920" t="str">
            <v>5166</v>
          </cell>
        </row>
        <row r="12921">
          <cell r="A12921" t="str">
            <v>5166</v>
          </cell>
        </row>
        <row r="12922">
          <cell r="A12922" t="str">
            <v>5166</v>
          </cell>
        </row>
        <row r="12923">
          <cell r="A12923" t="str">
            <v>5166</v>
          </cell>
        </row>
        <row r="12924">
          <cell r="A12924" t="str">
            <v>5166</v>
          </cell>
        </row>
        <row r="12925">
          <cell r="A12925" t="str">
            <v>5166</v>
          </cell>
        </row>
        <row r="12926">
          <cell r="A12926" t="str">
            <v>5166</v>
          </cell>
        </row>
        <row r="12927">
          <cell r="A12927" t="str">
            <v>5166</v>
          </cell>
        </row>
        <row r="12928">
          <cell r="A12928" t="str">
            <v>5166</v>
          </cell>
        </row>
        <row r="12929">
          <cell r="A12929" t="str">
            <v>5166</v>
          </cell>
        </row>
        <row r="12930">
          <cell r="A12930" t="str">
            <v>5166</v>
          </cell>
        </row>
        <row r="12931">
          <cell r="A12931" t="str">
            <v>5166</v>
          </cell>
        </row>
        <row r="12932">
          <cell r="A12932" t="str">
            <v>5132</v>
          </cell>
        </row>
        <row r="12933">
          <cell r="A12933" t="str">
            <v>5171</v>
          </cell>
        </row>
        <row r="12934">
          <cell r="A12934" t="str">
            <v>5176</v>
          </cell>
        </row>
        <row r="12935">
          <cell r="A12935" t="str">
            <v>5132</v>
          </cell>
        </row>
        <row r="12936">
          <cell r="A12936" t="str">
            <v>5132</v>
          </cell>
        </row>
        <row r="12937">
          <cell r="A12937" t="str">
            <v>5176</v>
          </cell>
        </row>
        <row r="12938">
          <cell r="A12938" t="str">
            <v>5132</v>
          </cell>
        </row>
        <row r="12939">
          <cell r="A12939" t="str">
            <v>5176</v>
          </cell>
        </row>
        <row r="12940">
          <cell r="A12940" t="str">
            <v>5191</v>
          </cell>
        </row>
        <row r="12941">
          <cell r="A12941" t="str">
            <v>5132</v>
          </cell>
        </row>
        <row r="12942">
          <cell r="A12942" t="str">
            <v>5176</v>
          </cell>
        </row>
        <row r="12943">
          <cell r="A12943" t="str">
            <v>5132</v>
          </cell>
        </row>
        <row r="12944">
          <cell r="A12944" t="str">
            <v>5176</v>
          </cell>
        </row>
        <row r="12945">
          <cell r="A12945" t="str">
            <v>5132</v>
          </cell>
        </row>
        <row r="12946">
          <cell r="A12946" t="str">
            <v>5132</v>
          </cell>
        </row>
        <row r="12947">
          <cell r="A12947" t="str">
            <v>5176</v>
          </cell>
        </row>
        <row r="12948">
          <cell r="A12948" t="str">
            <v>5132</v>
          </cell>
        </row>
        <row r="12949">
          <cell r="A12949" t="str">
            <v>5132</v>
          </cell>
        </row>
        <row r="12950">
          <cell r="A12950" t="str">
            <v>5171</v>
          </cell>
        </row>
        <row r="12951">
          <cell r="A12951" t="str">
            <v>5176</v>
          </cell>
        </row>
        <row r="12952">
          <cell r="A12952" t="str">
            <v>5132</v>
          </cell>
        </row>
        <row r="12953">
          <cell r="A12953" t="str">
            <v>5176</v>
          </cell>
        </row>
        <row r="12954">
          <cell r="A12954" t="str">
            <v>5132</v>
          </cell>
        </row>
        <row r="12955">
          <cell r="A12955" t="str">
            <v>5176</v>
          </cell>
        </row>
        <row r="12956">
          <cell r="A12956" t="str">
            <v>5132</v>
          </cell>
        </row>
        <row r="12957">
          <cell r="A12957" t="str">
            <v>5176</v>
          </cell>
        </row>
        <row r="12958">
          <cell r="A12958" t="str">
            <v>5181</v>
          </cell>
        </row>
        <row r="12959">
          <cell r="A12959" t="str">
            <v>5132</v>
          </cell>
        </row>
        <row r="12960">
          <cell r="A12960" t="str">
            <v>5176</v>
          </cell>
        </row>
        <row r="12961">
          <cell r="A12961" t="str">
            <v>5132</v>
          </cell>
        </row>
        <row r="12962">
          <cell r="A12962" t="str">
            <v>5176</v>
          </cell>
        </row>
        <row r="12963">
          <cell r="A12963" t="str">
            <v>5132</v>
          </cell>
        </row>
        <row r="12964">
          <cell r="A12964" t="str">
            <v>5176</v>
          </cell>
        </row>
        <row r="12965">
          <cell r="A12965" t="str">
            <v>5132</v>
          </cell>
        </row>
        <row r="12966">
          <cell r="A12966" t="str">
            <v>5176</v>
          </cell>
        </row>
        <row r="12967">
          <cell r="A12967" t="str">
            <v>5132</v>
          </cell>
        </row>
        <row r="12968">
          <cell r="A12968" t="str">
            <v>5176</v>
          </cell>
        </row>
        <row r="12969">
          <cell r="A12969" t="str">
            <v>5132</v>
          </cell>
        </row>
        <row r="12970">
          <cell r="A12970" t="str">
            <v>5176</v>
          </cell>
        </row>
        <row r="12971">
          <cell r="A12971" t="str">
            <v>5132</v>
          </cell>
        </row>
        <row r="12972">
          <cell r="A12972" t="str">
            <v>5176</v>
          </cell>
        </row>
        <row r="12973">
          <cell r="A12973" t="str">
            <v>5132</v>
          </cell>
        </row>
        <row r="12974">
          <cell r="A12974" t="str">
            <v>5132</v>
          </cell>
        </row>
        <row r="12975">
          <cell r="A12975" t="str">
            <v>5176</v>
          </cell>
        </row>
        <row r="12976">
          <cell r="A12976" t="str">
            <v>5201</v>
          </cell>
        </row>
        <row r="12977">
          <cell r="A12977" t="str">
            <v>5201</v>
          </cell>
        </row>
        <row r="12978">
          <cell r="A12978" t="str">
            <v>5201</v>
          </cell>
        </row>
        <row r="12979">
          <cell r="A12979" t="str">
            <v>5201</v>
          </cell>
        </row>
        <row r="12980">
          <cell r="A12980" t="str">
            <v>5201</v>
          </cell>
        </row>
        <row r="12981">
          <cell r="A12981" t="str">
            <v>5201</v>
          </cell>
        </row>
        <row r="12982">
          <cell r="A12982" t="str">
            <v>5201</v>
          </cell>
        </row>
        <row r="12983">
          <cell r="A12983" t="str">
            <v>5201</v>
          </cell>
        </row>
        <row r="12984">
          <cell r="A12984" t="str">
            <v>5201</v>
          </cell>
        </row>
        <row r="12985">
          <cell r="A12985" t="str">
            <v>5201</v>
          </cell>
        </row>
        <row r="12986">
          <cell r="A12986" t="str">
            <v>5201</v>
          </cell>
        </row>
        <row r="12987">
          <cell r="A12987" t="str">
            <v>5201</v>
          </cell>
        </row>
        <row r="12988">
          <cell r="A12988" t="str">
            <v>5201</v>
          </cell>
        </row>
        <row r="12989">
          <cell r="A12989" t="str">
            <v>5201</v>
          </cell>
        </row>
        <row r="12990">
          <cell r="A12990" t="str">
            <v>5201</v>
          </cell>
        </row>
        <row r="12991">
          <cell r="A12991" t="str">
            <v>5201</v>
          </cell>
        </row>
        <row r="12992">
          <cell r="A12992" t="str">
            <v>5201</v>
          </cell>
        </row>
        <row r="12993">
          <cell r="A12993" t="str">
            <v>5201</v>
          </cell>
        </row>
        <row r="12994">
          <cell r="A12994" t="str">
            <v>5201</v>
          </cell>
        </row>
        <row r="12995">
          <cell r="A12995" t="str">
            <v>5201</v>
          </cell>
        </row>
        <row r="12996">
          <cell r="A12996" t="str">
            <v>5211</v>
          </cell>
        </row>
        <row r="12997">
          <cell r="A12997" t="str">
            <v>5211</v>
          </cell>
        </row>
        <row r="12998">
          <cell r="A12998" t="str">
            <v>5211</v>
          </cell>
        </row>
        <row r="12999">
          <cell r="A12999" t="str">
            <v>5301</v>
          </cell>
        </row>
        <row r="13000">
          <cell r="A13000" t="str">
            <v>5301</v>
          </cell>
        </row>
        <row r="13001">
          <cell r="A13001" t="str">
            <v>5301</v>
          </cell>
        </row>
        <row r="13002">
          <cell r="A13002" t="str">
            <v>5301</v>
          </cell>
        </row>
        <row r="13003">
          <cell r="A13003" t="str">
            <v>5301</v>
          </cell>
        </row>
        <row r="13004">
          <cell r="A13004" t="str">
            <v>5301</v>
          </cell>
        </row>
        <row r="13005">
          <cell r="A13005" t="str">
            <v>5301</v>
          </cell>
        </row>
        <row r="13006">
          <cell r="A13006" t="str">
            <v>5301</v>
          </cell>
        </row>
        <row r="13007">
          <cell r="A13007" t="str">
            <v>5301</v>
          </cell>
        </row>
        <row r="13008">
          <cell r="A13008" t="str">
            <v>5301</v>
          </cell>
        </row>
        <row r="13009">
          <cell r="A13009" t="str">
            <v>5301</v>
          </cell>
        </row>
        <row r="13010">
          <cell r="A13010" t="str">
            <v>5301</v>
          </cell>
        </row>
        <row r="13011">
          <cell r="A13011" t="str">
            <v>5301</v>
          </cell>
        </row>
        <row r="13012">
          <cell r="A13012" t="str">
            <v>5301</v>
          </cell>
        </row>
        <row r="13013">
          <cell r="A13013" t="str">
            <v>5301</v>
          </cell>
        </row>
        <row r="13014">
          <cell r="A13014" t="str">
            <v>5301</v>
          </cell>
        </row>
        <row r="13015">
          <cell r="A13015" t="str">
            <v>5301</v>
          </cell>
        </row>
        <row r="13016">
          <cell r="A13016" t="str">
            <v>5301</v>
          </cell>
        </row>
        <row r="13017">
          <cell r="A13017" t="str">
            <v>5301</v>
          </cell>
        </row>
        <row r="13018">
          <cell r="A13018" t="str">
            <v>5301</v>
          </cell>
        </row>
        <row r="13019">
          <cell r="A13019" t="str">
            <v>5301</v>
          </cell>
        </row>
        <row r="13020">
          <cell r="A13020" t="str">
            <v>5301</v>
          </cell>
        </row>
        <row r="13021">
          <cell r="A13021" t="str">
            <v>5301</v>
          </cell>
        </row>
        <row r="13022">
          <cell r="A13022" t="str">
            <v>5301</v>
          </cell>
        </row>
        <row r="13023">
          <cell r="A13023" t="str">
            <v>5301</v>
          </cell>
        </row>
        <row r="13024">
          <cell r="A13024" t="str">
            <v>5301</v>
          </cell>
        </row>
        <row r="13025">
          <cell r="A13025" t="str">
            <v>5301</v>
          </cell>
        </row>
        <row r="13026">
          <cell r="A13026" t="str">
            <v>5301</v>
          </cell>
        </row>
        <row r="13027">
          <cell r="A13027" t="str">
            <v>5301</v>
          </cell>
        </row>
        <row r="13028">
          <cell r="A13028" t="str">
            <v>5301</v>
          </cell>
        </row>
        <row r="13029">
          <cell r="A13029" t="str">
            <v>5301</v>
          </cell>
        </row>
        <row r="13030">
          <cell r="A13030" t="str">
            <v>5301</v>
          </cell>
        </row>
        <row r="13031">
          <cell r="A13031" t="str">
            <v>5301</v>
          </cell>
        </row>
        <row r="13032">
          <cell r="A13032" t="str">
            <v>5301</v>
          </cell>
        </row>
        <row r="13033">
          <cell r="A13033" t="str">
            <v>5311</v>
          </cell>
        </row>
        <row r="13034">
          <cell r="A13034" t="str">
            <v>5311</v>
          </cell>
        </row>
        <row r="13035">
          <cell r="A13035" t="str">
            <v>5311</v>
          </cell>
        </row>
        <row r="13036">
          <cell r="A13036" t="str">
            <v>5311</v>
          </cell>
        </row>
        <row r="13037">
          <cell r="A13037" t="str">
            <v>5311</v>
          </cell>
        </row>
        <row r="13038">
          <cell r="A13038" t="str">
            <v>5311</v>
          </cell>
        </row>
        <row r="13039">
          <cell r="A13039" t="str">
            <v>5311</v>
          </cell>
        </row>
        <row r="13040">
          <cell r="A13040" t="str">
            <v>5311</v>
          </cell>
        </row>
        <row r="13041">
          <cell r="A13041" t="str">
            <v>5311</v>
          </cell>
        </row>
        <row r="13042">
          <cell r="A13042" t="str">
            <v>5311</v>
          </cell>
        </row>
        <row r="13043">
          <cell r="A13043" t="str">
            <v>5311</v>
          </cell>
        </row>
        <row r="13044">
          <cell r="A13044" t="str">
            <v>5311</v>
          </cell>
        </row>
        <row r="13045">
          <cell r="A13045" t="str">
            <v>5311</v>
          </cell>
        </row>
        <row r="13046">
          <cell r="A13046" t="str">
            <v>5311</v>
          </cell>
        </row>
        <row r="13047">
          <cell r="A13047" t="str">
            <v>5311</v>
          </cell>
        </row>
        <row r="13048">
          <cell r="A13048" t="str">
            <v>5311</v>
          </cell>
        </row>
        <row r="13049">
          <cell r="A13049" t="str">
            <v>5311</v>
          </cell>
        </row>
        <row r="13050">
          <cell r="A13050" t="str">
            <v>5311</v>
          </cell>
        </row>
        <row r="13051">
          <cell r="A13051" t="str">
            <v>5311</v>
          </cell>
        </row>
        <row r="13052">
          <cell r="A13052" t="str">
            <v>5311</v>
          </cell>
        </row>
        <row r="13053">
          <cell r="A13053" t="str">
            <v>5311</v>
          </cell>
        </row>
        <row r="13054">
          <cell r="A13054" t="str">
            <v>5311</v>
          </cell>
        </row>
        <row r="13055">
          <cell r="A13055" t="str">
            <v>5311</v>
          </cell>
        </row>
        <row r="13056">
          <cell r="A13056" t="str">
            <v>5311</v>
          </cell>
        </row>
        <row r="13057">
          <cell r="A13057" t="str">
            <v>5311</v>
          </cell>
        </row>
        <row r="13058">
          <cell r="A13058" t="str">
            <v>5311</v>
          </cell>
        </row>
        <row r="13059">
          <cell r="A13059" t="str">
            <v>5311</v>
          </cell>
        </row>
        <row r="13060">
          <cell r="A13060" t="str">
            <v>5311</v>
          </cell>
        </row>
        <row r="13061">
          <cell r="A13061" t="str">
            <v>5311</v>
          </cell>
        </row>
        <row r="13062">
          <cell r="A13062" t="str">
            <v>5311</v>
          </cell>
        </row>
        <row r="13063">
          <cell r="A13063" t="str">
            <v>5311</v>
          </cell>
        </row>
        <row r="13064">
          <cell r="A13064" t="str">
            <v>5311</v>
          </cell>
        </row>
        <row r="13065">
          <cell r="A13065" t="str">
            <v>5321</v>
          </cell>
        </row>
        <row r="13066">
          <cell r="A13066" t="str">
            <v>5321</v>
          </cell>
        </row>
        <row r="13067">
          <cell r="A13067" t="str">
            <v>5321</v>
          </cell>
        </row>
        <row r="13068">
          <cell r="A13068" t="str">
            <v>5321</v>
          </cell>
        </row>
        <row r="13069">
          <cell r="A13069" t="str">
            <v>5321</v>
          </cell>
        </row>
        <row r="13070">
          <cell r="A13070" t="str">
            <v>5321</v>
          </cell>
        </row>
        <row r="13071">
          <cell r="A13071" t="str">
            <v>5321</v>
          </cell>
        </row>
        <row r="13072">
          <cell r="A13072" t="str">
            <v>5321</v>
          </cell>
        </row>
        <row r="13073">
          <cell r="A13073" t="str">
            <v>5321</v>
          </cell>
        </row>
        <row r="13074">
          <cell r="A13074" t="str">
            <v>5321</v>
          </cell>
        </row>
        <row r="13075">
          <cell r="A13075" t="str">
            <v>5321</v>
          </cell>
        </row>
        <row r="13076">
          <cell r="A13076" t="str">
            <v>5321</v>
          </cell>
        </row>
        <row r="13077">
          <cell r="A13077" t="str">
            <v>5321</v>
          </cell>
        </row>
        <row r="13078">
          <cell r="A13078" t="str">
            <v>5321</v>
          </cell>
        </row>
        <row r="13079">
          <cell r="A13079" t="str">
            <v>5321</v>
          </cell>
        </row>
        <row r="13080">
          <cell r="A13080" t="str">
            <v>5321</v>
          </cell>
        </row>
        <row r="13081">
          <cell r="A13081" t="str">
            <v>5321</v>
          </cell>
        </row>
        <row r="13082">
          <cell r="A13082" t="str">
            <v>5321</v>
          </cell>
        </row>
        <row r="13083">
          <cell r="A13083" t="str">
            <v>5321</v>
          </cell>
        </row>
        <row r="13084">
          <cell r="A13084" t="str">
            <v>5321</v>
          </cell>
        </row>
        <row r="13085">
          <cell r="A13085" t="str">
            <v>5321</v>
          </cell>
        </row>
        <row r="13086">
          <cell r="A13086" t="str">
            <v>5321</v>
          </cell>
        </row>
        <row r="13087">
          <cell r="A13087" t="str">
            <v>5321</v>
          </cell>
        </row>
        <row r="13088">
          <cell r="A13088" t="str">
            <v>5321</v>
          </cell>
        </row>
        <row r="13089">
          <cell r="A13089" t="str">
            <v>5321</v>
          </cell>
        </row>
        <row r="13090">
          <cell r="A13090" t="str">
            <v>5321</v>
          </cell>
        </row>
        <row r="13091">
          <cell r="A13091" t="str">
            <v>5321</v>
          </cell>
        </row>
        <row r="13092">
          <cell r="A13092" t="str">
            <v>5321</v>
          </cell>
        </row>
        <row r="13093">
          <cell r="A13093" t="str">
            <v>5321</v>
          </cell>
        </row>
        <row r="13094">
          <cell r="A13094" t="str">
            <v>5321</v>
          </cell>
        </row>
        <row r="13095">
          <cell r="A13095" t="str">
            <v>5321</v>
          </cell>
        </row>
        <row r="13096">
          <cell r="A13096" t="str">
            <v>5331</v>
          </cell>
        </row>
        <row r="13097">
          <cell r="A13097" t="str">
            <v>5331</v>
          </cell>
        </row>
        <row r="13098">
          <cell r="A13098" t="str">
            <v>5331</v>
          </cell>
        </row>
        <row r="13099">
          <cell r="A13099" t="str">
            <v>5331</v>
          </cell>
        </row>
        <row r="13100">
          <cell r="A13100" t="str">
            <v>5331</v>
          </cell>
        </row>
        <row r="13101">
          <cell r="A13101" t="str">
            <v>5331</v>
          </cell>
        </row>
        <row r="13102">
          <cell r="A13102" t="str">
            <v>5331</v>
          </cell>
        </row>
        <row r="13103">
          <cell r="A13103" t="str">
            <v>5331</v>
          </cell>
        </row>
        <row r="13104">
          <cell r="A13104" t="str">
            <v>5331</v>
          </cell>
        </row>
        <row r="13105">
          <cell r="A13105" t="str">
            <v>5331</v>
          </cell>
        </row>
        <row r="13106">
          <cell r="A13106" t="str">
            <v>5331</v>
          </cell>
        </row>
        <row r="13107">
          <cell r="A13107" t="str">
            <v>5331</v>
          </cell>
        </row>
        <row r="13108">
          <cell r="A13108" t="str">
            <v>5331</v>
          </cell>
        </row>
        <row r="13109">
          <cell r="A13109" t="str">
            <v>5331</v>
          </cell>
        </row>
        <row r="13110">
          <cell r="A13110" t="str">
            <v>5331</v>
          </cell>
        </row>
        <row r="13111">
          <cell r="A13111" t="str">
            <v>5331</v>
          </cell>
        </row>
        <row r="13112">
          <cell r="A13112" t="str">
            <v>5331</v>
          </cell>
        </row>
        <row r="13113">
          <cell r="A13113" t="str">
            <v>5331</v>
          </cell>
        </row>
        <row r="13114">
          <cell r="A13114" t="str">
            <v>5331</v>
          </cell>
        </row>
        <row r="13115">
          <cell r="A13115" t="str">
            <v>5331</v>
          </cell>
        </row>
        <row r="13116">
          <cell r="A13116" t="str">
            <v>5331</v>
          </cell>
        </row>
        <row r="13117">
          <cell r="A13117" t="str">
            <v>5331</v>
          </cell>
        </row>
        <row r="13118">
          <cell r="A13118" t="str">
            <v>5331</v>
          </cell>
        </row>
        <row r="13119">
          <cell r="A13119" t="str">
            <v>5331</v>
          </cell>
        </row>
        <row r="13120">
          <cell r="A13120" t="str">
            <v>5331</v>
          </cell>
        </row>
        <row r="13121">
          <cell r="A13121" t="str">
            <v>5331</v>
          </cell>
        </row>
        <row r="13122">
          <cell r="A13122" t="str">
            <v>5331</v>
          </cell>
        </row>
        <row r="13123">
          <cell r="A13123" t="str">
            <v>5331</v>
          </cell>
        </row>
        <row r="13124">
          <cell r="A13124" t="str">
            <v>5331</v>
          </cell>
        </row>
        <row r="13125">
          <cell r="A13125" t="str">
            <v>5331</v>
          </cell>
        </row>
        <row r="13126">
          <cell r="A13126" t="str">
            <v>5331</v>
          </cell>
        </row>
        <row r="13127">
          <cell r="A13127" t="str">
            <v>5331</v>
          </cell>
        </row>
        <row r="13128">
          <cell r="A13128" t="str">
            <v>5331</v>
          </cell>
        </row>
        <row r="13129">
          <cell r="A13129" t="str">
            <v>5331</v>
          </cell>
        </row>
        <row r="13130">
          <cell r="A13130" t="str">
            <v>5331</v>
          </cell>
        </row>
        <row r="13131">
          <cell r="A13131" t="str">
            <v>5331</v>
          </cell>
        </row>
        <row r="13132">
          <cell r="A13132" t="str">
            <v>5331</v>
          </cell>
        </row>
        <row r="13133">
          <cell r="A13133" t="str">
            <v>5331</v>
          </cell>
        </row>
        <row r="13134">
          <cell r="A13134" t="str">
            <v>5331</v>
          </cell>
        </row>
        <row r="13135">
          <cell r="A13135" t="str">
            <v>5331</v>
          </cell>
        </row>
        <row r="13136">
          <cell r="A13136" t="str">
            <v>5331</v>
          </cell>
        </row>
        <row r="13137">
          <cell r="A13137" t="str">
            <v>5341</v>
          </cell>
        </row>
        <row r="13138">
          <cell r="A13138" t="str">
            <v>5341</v>
          </cell>
        </row>
        <row r="13139">
          <cell r="A13139" t="str">
            <v>5341</v>
          </cell>
        </row>
        <row r="13140">
          <cell r="A13140" t="str">
            <v>5341</v>
          </cell>
        </row>
        <row r="13141">
          <cell r="A13141" t="str">
            <v>5341</v>
          </cell>
        </row>
        <row r="13142">
          <cell r="A13142" t="str">
            <v>5341</v>
          </cell>
        </row>
        <row r="13143">
          <cell r="A13143" t="str">
            <v>5341</v>
          </cell>
        </row>
        <row r="13144">
          <cell r="A13144" t="str">
            <v>5341</v>
          </cell>
        </row>
        <row r="13145">
          <cell r="A13145" t="str">
            <v>5341</v>
          </cell>
        </row>
        <row r="13146">
          <cell r="A13146" t="str">
            <v>5341</v>
          </cell>
        </row>
        <row r="13147">
          <cell r="A13147" t="str">
            <v>5341</v>
          </cell>
        </row>
        <row r="13148">
          <cell r="A13148" t="str">
            <v>5341</v>
          </cell>
        </row>
        <row r="13149">
          <cell r="A13149" t="str">
            <v>5341</v>
          </cell>
        </row>
        <row r="13150">
          <cell r="A13150" t="str">
            <v>5341</v>
          </cell>
        </row>
        <row r="13151">
          <cell r="A13151" t="str">
            <v>5341</v>
          </cell>
        </row>
        <row r="13152">
          <cell r="A13152" t="str">
            <v>5341</v>
          </cell>
        </row>
        <row r="13153">
          <cell r="A13153" t="str">
            <v>5341</v>
          </cell>
        </row>
        <row r="13154">
          <cell r="A13154" t="str">
            <v>5341</v>
          </cell>
        </row>
        <row r="13155">
          <cell r="A13155" t="str">
            <v>5341</v>
          </cell>
        </row>
        <row r="13156">
          <cell r="A13156" t="str">
            <v>5341</v>
          </cell>
        </row>
        <row r="13157">
          <cell r="A13157" t="str">
            <v>5391</v>
          </cell>
        </row>
        <row r="13158">
          <cell r="A13158" t="str">
            <v>6392</v>
          </cell>
        </row>
        <row r="13159">
          <cell r="A13159" t="str">
            <v>5391</v>
          </cell>
        </row>
        <row r="13160">
          <cell r="A13160" t="str">
            <v>5391</v>
          </cell>
        </row>
        <row r="13161">
          <cell r="A13161" t="str">
            <v>5391</v>
          </cell>
        </row>
        <row r="13162">
          <cell r="A13162" t="str">
            <v>5391</v>
          </cell>
        </row>
        <row r="13163">
          <cell r="A13163" t="str">
            <v>6392</v>
          </cell>
        </row>
        <row r="13164">
          <cell r="A13164" t="str">
            <v>5391</v>
          </cell>
        </row>
        <row r="13165">
          <cell r="A13165" t="str">
            <v>6392</v>
          </cell>
        </row>
        <row r="13166">
          <cell r="A13166" t="str">
            <v>5391</v>
          </cell>
        </row>
        <row r="13167">
          <cell r="A13167" t="str">
            <v>5391</v>
          </cell>
        </row>
        <row r="13168">
          <cell r="A13168" t="str">
            <v>5391</v>
          </cell>
        </row>
        <row r="13169">
          <cell r="A13169" t="str">
            <v>5391</v>
          </cell>
        </row>
        <row r="13170">
          <cell r="A13170" t="str">
            <v>5391</v>
          </cell>
        </row>
        <row r="13171">
          <cell r="A13171" t="str">
            <v>5391</v>
          </cell>
        </row>
        <row r="13172">
          <cell r="A13172" t="str">
            <v>6392</v>
          </cell>
        </row>
        <row r="13173">
          <cell r="A13173" t="str">
            <v>5391</v>
          </cell>
        </row>
        <row r="13174">
          <cell r="A13174" t="str">
            <v>6392</v>
          </cell>
        </row>
        <row r="13175">
          <cell r="A13175" t="str">
            <v>5391</v>
          </cell>
        </row>
        <row r="13176">
          <cell r="A13176" t="str">
            <v>5391</v>
          </cell>
        </row>
        <row r="13177">
          <cell r="A13177" t="str">
            <v>5391</v>
          </cell>
        </row>
        <row r="13178">
          <cell r="A13178" t="str">
            <v>5391</v>
          </cell>
        </row>
        <row r="13179">
          <cell r="A13179" t="str">
            <v>6392</v>
          </cell>
        </row>
        <row r="13180">
          <cell r="A13180" t="str">
            <v>5391</v>
          </cell>
        </row>
        <row r="13181">
          <cell r="A13181" t="str">
            <v>6392</v>
          </cell>
        </row>
        <row r="13182">
          <cell r="A13182" t="str">
            <v>5391</v>
          </cell>
        </row>
        <row r="13183">
          <cell r="A13183" t="str">
            <v>5391</v>
          </cell>
        </row>
        <row r="13184">
          <cell r="A13184" t="str">
            <v>6392</v>
          </cell>
        </row>
        <row r="13185">
          <cell r="A13185" t="str">
            <v>5391</v>
          </cell>
        </row>
        <row r="13186">
          <cell r="A13186" t="str">
            <v>5391</v>
          </cell>
        </row>
        <row r="13187">
          <cell r="A13187" t="str">
            <v>6392</v>
          </cell>
        </row>
        <row r="13188">
          <cell r="A13188" t="str">
            <v>5391</v>
          </cell>
        </row>
        <row r="13189">
          <cell r="A13189" t="str">
            <v>6392</v>
          </cell>
        </row>
        <row r="13190">
          <cell r="A13190" t="str">
            <v>6392</v>
          </cell>
        </row>
        <row r="13191">
          <cell r="A13191" t="str">
            <v>5391</v>
          </cell>
        </row>
        <row r="13192">
          <cell r="A13192" t="str">
            <v>6392</v>
          </cell>
        </row>
        <row r="13193">
          <cell r="A13193" t="str">
            <v>5391</v>
          </cell>
        </row>
        <row r="13194">
          <cell r="A13194" t="str">
            <v>6392</v>
          </cell>
        </row>
        <row r="13195">
          <cell r="A13195" t="str">
            <v>5391</v>
          </cell>
        </row>
        <row r="13196">
          <cell r="A13196" t="str">
            <v>5391</v>
          </cell>
        </row>
        <row r="13197">
          <cell r="A13197" t="str">
            <v>5391</v>
          </cell>
        </row>
        <row r="13198">
          <cell r="A13198" t="str">
            <v>5391</v>
          </cell>
        </row>
        <row r="13199">
          <cell r="A13199" t="str">
            <v>5401</v>
          </cell>
        </row>
        <row r="13200">
          <cell r="A13200" t="str">
            <v>5401</v>
          </cell>
        </row>
        <row r="13201">
          <cell r="A13201" t="str">
            <v>5401</v>
          </cell>
        </row>
        <row r="13202">
          <cell r="A13202" t="str">
            <v>5401</v>
          </cell>
        </row>
        <row r="13203">
          <cell r="A13203" t="str">
            <v>5401</v>
          </cell>
        </row>
        <row r="13204">
          <cell r="A13204" t="str">
            <v>5406</v>
          </cell>
        </row>
        <row r="13205">
          <cell r="A13205" t="str">
            <v>5406</v>
          </cell>
        </row>
        <row r="13206">
          <cell r="A13206" t="str">
            <v>5406</v>
          </cell>
        </row>
        <row r="13207">
          <cell r="A13207" t="str">
            <v>5406</v>
          </cell>
        </row>
        <row r="13208">
          <cell r="A13208" t="str">
            <v>5411</v>
          </cell>
        </row>
        <row r="13209">
          <cell r="A13209" t="str">
            <v>5416</v>
          </cell>
        </row>
        <row r="13210">
          <cell r="A13210" t="str">
            <v>5416</v>
          </cell>
        </row>
        <row r="13211">
          <cell r="A13211" t="str">
            <v>5416</v>
          </cell>
        </row>
        <row r="13212">
          <cell r="A13212" t="str">
            <v>5421</v>
          </cell>
        </row>
        <row r="13213">
          <cell r="A13213" t="str">
            <v>5421</v>
          </cell>
        </row>
        <row r="13214">
          <cell r="A13214" t="str">
            <v>5421</v>
          </cell>
        </row>
        <row r="13215">
          <cell r="A13215" t="str">
            <v>5421</v>
          </cell>
        </row>
        <row r="13216">
          <cell r="A13216" t="str">
            <v>5421</v>
          </cell>
        </row>
        <row r="13217">
          <cell r="A13217" t="str">
            <v>5421</v>
          </cell>
        </row>
        <row r="13218">
          <cell r="A13218" t="str">
            <v>5426</v>
          </cell>
        </row>
        <row r="13219">
          <cell r="A13219" t="str">
            <v>5426</v>
          </cell>
        </row>
        <row r="13220">
          <cell r="A13220" t="str">
            <v>5426</v>
          </cell>
        </row>
        <row r="13221">
          <cell r="A13221" t="str">
            <v>5426</v>
          </cell>
        </row>
        <row r="13222">
          <cell r="A13222" t="str">
            <v>5431</v>
          </cell>
        </row>
        <row r="13223">
          <cell r="A13223" t="str">
            <v>5431</v>
          </cell>
        </row>
        <row r="13224">
          <cell r="A13224" t="str">
            <v>5431</v>
          </cell>
        </row>
        <row r="13225">
          <cell r="A13225" t="str">
            <v>5436</v>
          </cell>
        </row>
        <row r="13226">
          <cell r="A13226" t="str">
            <v>5436</v>
          </cell>
        </row>
        <row r="13227">
          <cell r="A13227" t="str">
            <v>5437</v>
          </cell>
        </row>
        <row r="13228">
          <cell r="A13228" t="str">
            <v>5437</v>
          </cell>
        </row>
        <row r="13229">
          <cell r="A13229" t="str">
            <v>5437</v>
          </cell>
        </row>
        <row r="13230">
          <cell r="A13230" t="str">
            <v>5437</v>
          </cell>
        </row>
        <row r="13231">
          <cell r="A13231" t="str">
            <v>5441</v>
          </cell>
        </row>
        <row r="13232">
          <cell r="A13232" t="str">
            <v>5441</v>
          </cell>
        </row>
        <row r="13233">
          <cell r="A13233" t="str">
            <v>5441</v>
          </cell>
        </row>
        <row r="13234">
          <cell r="A13234" t="str">
            <v>5441</v>
          </cell>
        </row>
        <row r="13235">
          <cell r="A13235" t="str">
            <v>5438</v>
          </cell>
        </row>
        <row r="13236">
          <cell r="A13236" t="str">
            <v>5438</v>
          </cell>
        </row>
        <row r="13237">
          <cell r="A13237" t="str">
            <v>5438</v>
          </cell>
        </row>
        <row r="13238">
          <cell r="A13238" t="str">
            <v>5438</v>
          </cell>
        </row>
        <row r="13239">
          <cell r="A13239" t="str">
            <v>5438</v>
          </cell>
        </row>
        <row r="13240">
          <cell r="A13240" t="str">
            <v>5438</v>
          </cell>
        </row>
        <row r="13241">
          <cell r="A13241" t="str">
            <v>5438</v>
          </cell>
        </row>
        <row r="13242">
          <cell r="A13242" t="str">
            <v>5438</v>
          </cell>
        </row>
        <row r="13243">
          <cell r="A13243" t="str">
            <v>5438</v>
          </cell>
        </row>
        <row r="13244">
          <cell r="A13244" t="str">
            <v>5438</v>
          </cell>
        </row>
        <row r="13245">
          <cell r="A13245" t="str">
            <v>5451</v>
          </cell>
        </row>
        <row r="13246">
          <cell r="A13246" t="str">
            <v>5451</v>
          </cell>
        </row>
        <row r="13247">
          <cell r="A13247" t="str">
            <v>5451</v>
          </cell>
        </row>
        <row r="13248">
          <cell r="A13248" t="str">
            <v>5451</v>
          </cell>
        </row>
        <row r="13249">
          <cell r="A13249" t="str">
            <v>5452</v>
          </cell>
        </row>
        <row r="13250">
          <cell r="A13250" t="str">
            <v>5452</v>
          </cell>
        </row>
        <row r="13251">
          <cell r="A13251" t="str">
            <v>5452</v>
          </cell>
        </row>
        <row r="13252">
          <cell r="A13252" t="str">
            <v>5452</v>
          </cell>
        </row>
        <row r="13253">
          <cell r="A13253" t="str">
            <v>5456</v>
          </cell>
        </row>
        <row r="13254">
          <cell r="A13254" t="str">
            <v>5456</v>
          </cell>
        </row>
        <row r="13255">
          <cell r="A13255" t="str">
            <v>5462</v>
          </cell>
        </row>
        <row r="13256">
          <cell r="A13256" t="str">
            <v>5462</v>
          </cell>
        </row>
        <row r="13257">
          <cell r="A13257" t="str">
            <v>5462</v>
          </cell>
        </row>
        <row r="13258">
          <cell r="A13258" t="str">
            <v>5462</v>
          </cell>
        </row>
        <row r="13259">
          <cell r="A13259" t="str">
            <v>5462</v>
          </cell>
        </row>
        <row r="13260">
          <cell r="A13260" t="str">
            <v>5531</v>
          </cell>
        </row>
        <row r="13261">
          <cell r="A13261" t="str">
            <v>5462</v>
          </cell>
        </row>
        <row r="13262">
          <cell r="A13262" t="str">
            <v>5461</v>
          </cell>
        </row>
        <row r="13263">
          <cell r="A13263" t="str">
            <v>5461</v>
          </cell>
        </row>
        <row r="13264">
          <cell r="A13264" t="str">
            <v>5461</v>
          </cell>
        </row>
        <row r="13265">
          <cell r="A13265" t="str">
            <v>5461</v>
          </cell>
        </row>
        <row r="13266">
          <cell r="A13266" t="str">
            <v>5465</v>
          </cell>
        </row>
        <row r="13267">
          <cell r="A13267" t="str">
            <v>5465</v>
          </cell>
        </row>
        <row r="13268">
          <cell r="A13268" t="str">
            <v>5465</v>
          </cell>
        </row>
        <row r="13269">
          <cell r="A13269" t="str">
            <v>5466</v>
          </cell>
        </row>
        <row r="13270">
          <cell r="A13270" t="str">
            <v>5466</v>
          </cell>
        </row>
        <row r="13271">
          <cell r="A13271" t="str">
            <v>5466</v>
          </cell>
        </row>
        <row r="13272">
          <cell r="A13272" t="str">
            <v>5466</v>
          </cell>
        </row>
        <row r="13273">
          <cell r="A13273" t="str">
            <v>5466</v>
          </cell>
        </row>
        <row r="13274">
          <cell r="A13274" t="str">
            <v>5466</v>
          </cell>
        </row>
        <row r="13275">
          <cell r="A13275" t="str">
            <v>5471</v>
          </cell>
        </row>
        <row r="13276">
          <cell r="A13276" t="str">
            <v>5471</v>
          </cell>
        </row>
        <row r="13277">
          <cell r="A13277" t="str">
            <v>5476</v>
          </cell>
        </row>
        <row r="13278">
          <cell r="A13278" t="str">
            <v>5481</v>
          </cell>
        </row>
        <row r="13279">
          <cell r="A13279" t="str">
            <v>5483</v>
          </cell>
        </row>
        <row r="13280">
          <cell r="A13280" t="str">
            <v>5483</v>
          </cell>
        </row>
        <row r="13281">
          <cell r="A13281" t="str">
            <v>5483</v>
          </cell>
        </row>
        <row r="13282">
          <cell r="A13282" t="str">
            <v>5486</v>
          </cell>
        </row>
        <row r="13283">
          <cell r="A13283" t="str">
            <v>5483</v>
          </cell>
        </row>
        <row r="13284">
          <cell r="A13284" t="str">
            <v>5483</v>
          </cell>
        </row>
        <row r="13285">
          <cell r="A13285" t="str">
            <v>5483</v>
          </cell>
        </row>
        <row r="13286">
          <cell r="A13286" t="str">
            <v>5483</v>
          </cell>
        </row>
        <row r="13287">
          <cell r="A13287" t="str">
            <v>5491</v>
          </cell>
        </row>
        <row r="13288">
          <cell r="A13288" t="str">
            <v>5491</v>
          </cell>
        </row>
        <row r="13289">
          <cell r="A13289" t="str">
            <v>5496</v>
          </cell>
        </row>
        <row r="13290">
          <cell r="A13290" t="str">
            <v>5496</v>
          </cell>
        </row>
        <row r="13291">
          <cell r="A13291" t="str">
            <v>5496</v>
          </cell>
        </row>
        <row r="13292">
          <cell r="A13292" t="str">
            <v>5496</v>
          </cell>
        </row>
        <row r="13293">
          <cell r="A13293" t="str">
            <v>5496</v>
          </cell>
        </row>
        <row r="13294">
          <cell r="A13294" t="str">
            <v>5496</v>
          </cell>
        </row>
        <row r="13295">
          <cell r="A13295" t="str">
            <v>5496</v>
          </cell>
        </row>
        <row r="13296">
          <cell r="A13296" t="str">
            <v>5496</v>
          </cell>
        </row>
        <row r="13297">
          <cell r="A13297" t="str">
            <v>5496</v>
          </cell>
        </row>
        <row r="13298">
          <cell r="A13298" t="str">
            <v>5496</v>
          </cell>
        </row>
        <row r="13299">
          <cell r="A13299" t="str">
            <v>5496</v>
          </cell>
        </row>
        <row r="13300">
          <cell r="A13300" t="str">
            <v>5496</v>
          </cell>
        </row>
        <row r="13301">
          <cell r="A13301" t="str">
            <v>5496</v>
          </cell>
        </row>
        <row r="13302">
          <cell r="A13302" t="str">
            <v>5496</v>
          </cell>
        </row>
        <row r="13303">
          <cell r="A13303" t="str">
            <v>5496</v>
          </cell>
        </row>
        <row r="13304">
          <cell r="A13304" t="str">
            <v>5496</v>
          </cell>
        </row>
        <row r="13305">
          <cell r="A13305" t="str">
            <v>5496</v>
          </cell>
        </row>
        <row r="13306">
          <cell r="A13306" t="str">
            <v>5496</v>
          </cell>
        </row>
        <row r="13307">
          <cell r="A13307" t="str">
            <v>5496</v>
          </cell>
        </row>
        <row r="13308">
          <cell r="A13308" t="str">
            <v>5496</v>
          </cell>
        </row>
        <row r="13309">
          <cell r="A13309" t="str">
            <v>5496</v>
          </cell>
        </row>
        <row r="13310">
          <cell r="A13310" t="str">
            <v>5496</v>
          </cell>
        </row>
        <row r="13311">
          <cell r="A13311" t="str">
            <v>5496</v>
          </cell>
        </row>
        <row r="13312">
          <cell r="A13312" t="str">
            <v>5496</v>
          </cell>
        </row>
        <row r="13313">
          <cell r="A13313" t="str">
            <v>5496</v>
          </cell>
        </row>
        <row r="13314">
          <cell r="A13314" t="str">
            <v>5496</v>
          </cell>
        </row>
        <row r="13315">
          <cell r="A13315" t="str">
            <v>5496</v>
          </cell>
        </row>
        <row r="13316">
          <cell r="A13316" t="str">
            <v>5496</v>
          </cell>
        </row>
        <row r="13317">
          <cell r="A13317" t="str">
            <v>5496</v>
          </cell>
        </row>
        <row r="13318">
          <cell r="A13318" t="str">
            <v>5496</v>
          </cell>
        </row>
        <row r="13319">
          <cell r="A13319" t="str">
            <v>5496</v>
          </cell>
        </row>
        <row r="13320">
          <cell r="A13320" t="str">
            <v>5496</v>
          </cell>
        </row>
        <row r="13321">
          <cell r="A13321" t="str">
            <v>5496</v>
          </cell>
        </row>
        <row r="13322">
          <cell r="A13322" t="str">
            <v>5496</v>
          </cell>
        </row>
        <row r="13323">
          <cell r="A13323" t="str">
            <v>5496</v>
          </cell>
        </row>
        <row r="13324">
          <cell r="A13324" t="str">
            <v>5501</v>
          </cell>
        </row>
        <row r="13325">
          <cell r="A13325" t="str">
            <v>5511</v>
          </cell>
        </row>
        <row r="13326">
          <cell r="A13326" t="str">
            <v>5516</v>
          </cell>
        </row>
        <row r="13327">
          <cell r="A13327" t="str">
            <v>5516</v>
          </cell>
        </row>
        <row r="13328">
          <cell r="A13328" t="str">
            <v>5521</v>
          </cell>
        </row>
        <row r="13329">
          <cell r="A13329" t="str">
            <v>5521</v>
          </cell>
        </row>
        <row r="13330">
          <cell r="A13330" t="str">
            <v>5521</v>
          </cell>
        </row>
        <row r="13331">
          <cell r="A13331" t="str">
            <v>5521</v>
          </cell>
        </row>
        <row r="13332">
          <cell r="A13332" t="str">
            <v>5521</v>
          </cell>
        </row>
        <row r="13333">
          <cell r="A13333" t="str">
            <v>5521</v>
          </cell>
        </row>
        <row r="13334">
          <cell r="A13334" t="str">
            <v>5526</v>
          </cell>
        </row>
        <row r="13335">
          <cell r="A13335" t="str">
            <v>5526</v>
          </cell>
        </row>
        <row r="13336">
          <cell r="A13336" t="str">
            <v>5526</v>
          </cell>
        </row>
        <row r="13337">
          <cell r="A13337" t="str">
            <v>5536</v>
          </cell>
        </row>
        <row r="13338">
          <cell r="A13338" t="str">
            <v>5536</v>
          </cell>
        </row>
        <row r="13339">
          <cell r="A13339" t="str">
            <v>5536</v>
          </cell>
        </row>
        <row r="13340">
          <cell r="A13340" t="str">
            <v>5536</v>
          </cell>
        </row>
        <row r="13341">
          <cell r="A13341" t="str">
            <v>5541</v>
          </cell>
        </row>
        <row r="13342">
          <cell r="A13342" t="str">
            <v>5541</v>
          </cell>
        </row>
        <row r="13343">
          <cell r="A13343" t="str">
            <v>5541</v>
          </cell>
        </row>
        <row r="13344">
          <cell r="A13344" t="str">
            <v>5541</v>
          </cell>
        </row>
        <row r="13345">
          <cell r="A13345" t="str">
            <v>5546</v>
          </cell>
        </row>
        <row r="13346">
          <cell r="A13346" t="str">
            <v>5546</v>
          </cell>
        </row>
        <row r="13347">
          <cell r="A13347" t="str">
            <v>5546</v>
          </cell>
        </row>
        <row r="13348">
          <cell r="A13348" t="str">
            <v>5546</v>
          </cell>
        </row>
        <row r="13349">
          <cell r="A13349" t="str">
            <v>5546</v>
          </cell>
        </row>
        <row r="13350">
          <cell r="A13350" t="str">
            <v>5546</v>
          </cell>
        </row>
        <row r="13351">
          <cell r="A13351" t="str">
            <v>5546</v>
          </cell>
        </row>
        <row r="13352">
          <cell r="A13352" t="str">
            <v>5551</v>
          </cell>
        </row>
        <row r="13353">
          <cell r="A13353" t="str">
            <v>5551</v>
          </cell>
        </row>
        <row r="13354">
          <cell r="A13354" t="str">
            <v>5551</v>
          </cell>
        </row>
        <row r="13355">
          <cell r="A13355" t="str">
            <v>5551</v>
          </cell>
        </row>
        <row r="13356">
          <cell r="A13356" t="str">
            <v>5551</v>
          </cell>
        </row>
        <row r="13357">
          <cell r="A13357" t="str">
            <v>5556</v>
          </cell>
        </row>
        <row r="13358">
          <cell r="A13358" t="str">
            <v>5556</v>
          </cell>
        </row>
        <row r="13359">
          <cell r="A13359" t="str">
            <v>5556</v>
          </cell>
        </row>
        <row r="13360">
          <cell r="A13360" t="str">
            <v>5566</v>
          </cell>
        </row>
        <row r="13361">
          <cell r="A13361" t="str">
            <v>5571</v>
          </cell>
        </row>
        <row r="13362">
          <cell r="A13362" t="str">
            <v>5576</v>
          </cell>
        </row>
        <row r="13363">
          <cell r="A13363" t="str">
            <v>5596</v>
          </cell>
        </row>
        <row r="13364">
          <cell r="A13364" t="str">
            <v>5596</v>
          </cell>
        </row>
        <row r="13365">
          <cell r="A13365" t="str">
            <v>5596</v>
          </cell>
        </row>
        <row r="13366">
          <cell r="A13366" t="str">
            <v>5596</v>
          </cell>
        </row>
        <row r="13367">
          <cell r="A13367" t="str">
            <v>5596</v>
          </cell>
        </row>
        <row r="13368">
          <cell r="A13368" t="str">
            <v>5596</v>
          </cell>
        </row>
        <row r="13369">
          <cell r="A13369" t="str">
            <v>5596</v>
          </cell>
        </row>
        <row r="13370">
          <cell r="A13370" t="str">
            <v>5596</v>
          </cell>
        </row>
        <row r="13371">
          <cell r="A13371" t="str">
            <v>5596</v>
          </cell>
        </row>
        <row r="13372">
          <cell r="A13372" t="str">
            <v>5596</v>
          </cell>
        </row>
        <row r="13373">
          <cell r="A13373" t="str">
            <v>5596</v>
          </cell>
        </row>
        <row r="13374">
          <cell r="A13374" t="str">
            <v>5596</v>
          </cell>
        </row>
        <row r="13375">
          <cell r="A13375" t="str">
            <v>5596</v>
          </cell>
        </row>
        <row r="13376">
          <cell r="A13376" t="str">
            <v>5596</v>
          </cell>
        </row>
        <row r="13377">
          <cell r="A13377" t="str">
            <v>5596</v>
          </cell>
        </row>
        <row r="13378">
          <cell r="A13378" t="str">
            <v>5596</v>
          </cell>
        </row>
        <row r="13379">
          <cell r="A13379" t="str">
            <v>5596</v>
          </cell>
        </row>
        <row r="13380">
          <cell r="A13380" t="str">
            <v>5596</v>
          </cell>
        </row>
        <row r="13381">
          <cell r="A13381" t="str">
            <v>5596</v>
          </cell>
        </row>
        <row r="13382">
          <cell r="A13382" t="str">
            <v>5596</v>
          </cell>
        </row>
        <row r="13383">
          <cell r="A13383" t="str">
            <v>5596</v>
          </cell>
        </row>
        <row r="13384">
          <cell r="A13384" t="str">
            <v>5596</v>
          </cell>
        </row>
        <row r="13385">
          <cell r="A13385" t="str">
            <v>5596</v>
          </cell>
        </row>
        <row r="13386">
          <cell r="A13386" t="str">
            <v>5596</v>
          </cell>
        </row>
        <row r="13387">
          <cell r="A13387" t="str">
            <v>5596</v>
          </cell>
        </row>
        <row r="13388">
          <cell r="A13388" t="str">
            <v>5596</v>
          </cell>
        </row>
        <row r="13389">
          <cell r="A13389" t="str">
            <v>5596</v>
          </cell>
        </row>
        <row r="13390">
          <cell r="A13390" t="str">
            <v>5596</v>
          </cell>
        </row>
        <row r="13391">
          <cell r="A13391" t="str">
            <v>5596</v>
          </cell>
        </row>
        <row r="13392">
          <cell r="A13392" t="str">
            <v>5596</v>
          </cell>
        </row>
        <row r="13393">
          <cell r="A13393" t="str">
            <v>5596</v>
          </cell>
        </row>
        <row r="13394">
          <cell r="A13394" t="str">
            <v>5596</v>
          </cell>
        </row>
        <row r="13395">
          <cell r="A13395" t="str">
            <v>5596</v>
          </cell>
        </row>
        <row r="13396">
          <cell r="A13396" t="str">
            <v>5596</v>
          </cell>
        </row>
        <row r="13397">
          <cell r="A13397" t="str">
            <v>5596</v>
          </cell>
        </row>
        <row r="13398">
          <cell r="A13398" t="str">
            <v>5596</v>
          </cell>
        </row>
        <row r="13399">
          <cell r="A13399" t="str">
            <v>5591</v>
          </cell>
        </row>
        <row r="13400">
          <cell r="A13400" t="str">
            <v>5601</v>
          </cell>
        </row>
        <row r="13401">
          <cell r="A13401" t="str">
            <v>5601</v>
          </cell>
        </row>
        <row r="13402">
          <cell r="A13402" t="str">
            <v>5601</v>
          </cell>
        </row>
        <row r="13403">
          <cell r="A13403" t="str">
            <v>5601</v>
          </cell>
        </row>
        <row r="13404">
          <cell r="A13404" t="str">
            <v>5611</v>
          </cell>
        </row>
        <row r="13405">
          <cell r="A13405" t="str">
            <v>5611</v>
          </cell>
        </row>
        <row r="13406">
          <cell r="A13406" t="str">
            <v>5611</v>
          </cell>
        </row>
        <row r="13407">
          <cell r="A13407" t="str">
            <v>5631</v>
          </cell>
        </row>
        <row r="13408">
          <cell r="A13408" t="str">
            <v>5631</v>
          </cell>
        </row>
        <row r="13409">
          <cell r="A13409" t="str">
            <v>5631</v>
          </cell>
        </row>
        <row r="13410">
          <cell r="A13410" t="str">
            <v>5631</v>
          </cell>
        </row>
        <row r="13411">
          <cell r="A13411" t="str">
            <v>5631</v>
          </cell>
        </row>
        <row r="13412">
          <cell r="A13412" t="str">
            <v>5661</v>
          </cell>
        </row>
        <row r="13413">
          <cell r="A13413" t="str">
            <v>5661</v>
          </cell>
        </row>
        <row r="13414">
          <cell r="A13414" t="str">
            <v>5661</v>
          </cell>
        </row>
        <row r="13415">
          <cell r="A13415" t="str">
            <v>5661</v>
          </cell>
        </row>
        <row r="13416">
          <cell r="A13416" t="str">
            <v>5661</v>
          </cell>
        </row>
        <row r="13417">
          <cell r="A13417" t="str">
            <v>5661</v>
          </cell>
        </row>
        <row r="13418">
          <cell r="A13418" t="str">
            <v>5661</v>
          </cell>
        </row>
        <row r="13419">
          <cell r="A13419" t="str">
            <v>5661</v>
          </cell>
        </row>
        <row r="13420">
          <cell r="A13420" t="str">
            <v>5661</v>
          </cell>
        </row>
        <row r="13421">
          <cell r="A13421" t="str">
            <v>5661</v>
          </cell>
        </row>
        <row r="13422">
          <cell r="A13422" t="str">
            <v>5661</v>
          </cell>
        </row>
        <row r="13423">
          <cell r="A13423" t="str">
            <v>5661</v>
          </cell>
        </row>
        <row r="13424">
          <cell r="A13424" t="str">
            <v>5661</v>
          </cell>
        </row>
        <row r="13425">
          <cell r="A13425" t="str">
            <v>5661</v>
          </cell>
        </row>
        <row r="13426">
          <cell r="A13426" t="str">
            <v>5661</v>
          </cell>
        </row>
        <row r="13427">
          <cell r="A13427" t="str">
            <v>5661</v>
          </cell>
        </row>
        <row r="13428">
          <cell r="A13428" t="str">
            <v>5661</v>
          </cell>
        </row>
        <row r="13429">
          <cell r="A13429" t="str">
            <v>5661</v>
          </cell>
        </row>
        <row r="13430">
          <cell r="A13430" t="str">
            <v>5661</v>
          </cell>
        </row>
        <row r="13431">
          <cell r="A13431" t="str">
            <v>5661</v>
          </cell>
        </row>
        <row r="13432">
          <cell r="A13432" t="str">
            <v>5661</v>
          </cell>
        </row>
        <row r="13433">
          <cell r="A13433" t="str">
            <v>5661</v>
          </cell>
        </row>
        <row r="13434">
          <cell r="A13434" t="str">
            <v>5671</v>
          </cell>
        </row>
        <row r="13435">
          <cell r="A13435" t="str">
            <v>5671</v>
          </cell>
        </row>
        <row r="13436">
          <cell r="A13436" t="str">
            <v>5671</v>
          </cell>
        </row>
        <row r="13437">
          <cell r="A13437" t="str">
            <v>5701</v>
          </cell>
        </row>
        <row r="13438">
          <cell r="A13438" t="str">
            <v>5706</v>
          </cell>
        </row>
        <row r="13439">
          <cell r="A13439" t="str">
            <v>5711</v>
          </cell>
        </row>
        <row r="13440">
          <cell r="A13440" t="str">
            <v>5726</v>
          </cell>
        </row>
        <row r="13441">
          <cell r="A13441" t="str">
            <v>5731</v>
          </cell>
        </row>
        <row r="13442">
          <cell r="A13442" t="str">
            <v>5736</v>
          </cell>
        </row>
        <row r="13443">
          <cell r="A13443" t="str">
            <v>5736</v>
          </cell>
        </row>
        <row r="13444">
          <cell r="A13444" t="str">
            <v>5741</v>
          </cell>
        </row>
        <row r="13445">
          <cell r="A13445" t="str">
            <v>5746</v>
          </cell>
        </row>
        <row r="13446">
          <cell r="A13446" t="str">
            <v>5746</v>
          </cell>
        </row>
        <row r="13447">
          <cell r="A13447" t="str">
            <v>5751</v>
          </cell>
        </row>
        <row r="13448">
          <cell r="A13448" t="str">
            <v>5756</v>
          </cell>
        </row>
        <row r="13449">
          <cell r="A13449" t="str">
            <v>5756</v>
          </cell>
        </row>
        <row r="13450">
          <cell r="A13450" t="str">
            <v>5791</v>
          </cell>
        </row>
        <row r="13451">
          <cell r="A13451" t="str">
            <v>5791</v>
          </cell>
        </row>
        <row r="13452">
          <cell r="A13452" t="str">
            <v>5791</v>
          </cell>
        </row>
        <row r="13453">
          <cell r="A13453" t="str">
            <v>5791</v>
          </cell>
        </row>
        <row r="13454">
          <cell r="A13454" t="str">
            <v>5766</v>
          </cell>
        </row>
        <row r="13455">
          <cell r="A13455" t="str">
            <v>5802</v>
          </cell>
        </row>
        <row r="13456">
          <cell r="A13456" t="str">
            <v>5801</v>
          </cell>
        </row>
        <row r="13457">
          <cell r="A13457" t="str">
            <v>5801</v>
          </cell>
        </row>
        <row r="13458">
          <cell r="A13458" t="str">
            <v>5801</v>
          </cell>
        </row>
        <row r="13459">
          <cell r="A13459" t="str">
            <v>5801</v>
          </cell>
        </row>
        <row r="13460">
          <cell r="A13460" t="str">
            <v>5851</v>
          </cell>
        </row>
        <row r="13461">
          <cell r="A13461" t="str">
            <v>5861</v>
          </cell>
        </row>
        <row r="13462">
          <cell r="A13462" t="str">
            <v>5861</v>
          </cell>
        </row>
        <row r="13463">
          <cell r="A13463" t="str">
            <v>5861</v>
          </cell>
        </row>
        <row r="13464">
          <cell r="A13464" t="str">
            <v>5861</v>
          </cell>
        </row>
        <row r="13465">
          <cell r="A13465" t="str">
            <v>5861</v>
          </cell>
        </row>
        <row r="13466">
          <cell r="A13466" t="str">
            <v>5861</v>
          </cell>
        </row>
        <row r="13467">
          <cell r="A13467" t="str">
            <v>5881</v>
          </cell>
        </row>
        <row r="13468">
          <cell r="A13468" t="str">
            <v>5916</v>
          </cell>
        </row>
        <row r="13469">
          <cell r="A13469" t="str">
            <v>5921</v>
          </cell>
        </row>
        <row r="13470">
          <cell r="A13470" t="str">
            <v>5924</v>
          </cell>
        </row>
        <row r="13471">
          <cell r="A13471" t="str">
            <v>5928</v>
          </cell>
        </row>
        <row r="13472">
          <cell r="A13472" t="str">
            <v>5971</v>
          </cell>
        </row>
        <row r="13473">
          <cell r="A13473" t="str">
            <v>5971</v>
          </cell>
        </row>
        <row r="13474">
          <cell r="A13474" t="str">
            <v>6001</v>
          </cell>
        </row>
        <row r="13475">
          <cell r="A13475" t="str">
            <v>6001</v>
          </cell>
        </row>
        <row r="13476">
          <cell r="A13476" t="str">
            <v>6001</v>
          </cell>
        </row>
        <row r="13477">
          <cell r="A13477" t="str">
            <v>6001</v>
          </cell>
        </row>
        <row r="13478">
          <cell r="A13478" t="str">
            <v>6102</v>
          </cell>
        </row>
        <row r="13479">
          <cell r="A13479" t="str">
            <v>6102</v>
          </cell>
        </row>
      </sheetData>
      <sheetData sheetId="1">
        <row r="3">
          <cell r="B3" t="str">
            <v>1001</v>
          </cell>
          <cell r="C3" t="str">
            <v>Cash</v>
          </cell>
          <cell r="E3" t="str">
            <v>00</v>
          </cell>
          <cell r="F3" t="str">
            <v>BS</v>
          </cell>
          <cell r="H3" t="str">
            <v>11</v>
          </cell>
          <cell r="I3" t="str">
            <v>UAE</v>
          </cell>
        </row>
        <row r="4">
          <cell r="B4" t="str">
            <v>1002</v>
          </cell>
          <cell r="C4" t="str">
            <v>Cash</v>
          </cell>
          <cell r="E4" t="str">
            <v>03</v>
          </cell>
          <cell r="F4" t="str">
            <v>Direct Sales</v>
          </cell>
          <cell r="H4" t="str">
            <v>12</v>
          </cell>
          <cell r="I4" t="str">
            <v>UAE</v>
          </cell>
        </row>
        <row r="5">
          <cell r="B5" t="str">
            <v>1005</v>
          </cell>
          <cell r="C5" t="str">
            <v>Cash</v>
          </cell>
          <cell r="E5" t="str">
            <v>06</v>
          </cell>
          <cell r="F5" t="str">
            <v>HQ</v>
          </cell>
          <cell r="H5" t="str">
            <v>21</v>
          </cell>
          <cell r="I5" t="str">
            <v>Saudi Arabia</v>
          </cell>
        </row>
        <row r="6">
          <cell r="B6" t="str">
            <v>1006</v>
          </cell>
          <cell r="C6" t="str">
            <v>Cash</v>
          </cell>
          <cell r="E6" t="str">
            <v>11</v>
          </cell>
          <cell r="F6" t="str">
            <v>Education</v>
          </cell>
          <cell r="H6" t="str">
            <v>31</v>
          </cell>
          <cell r="I6" t="str">
            <v>Kuwait</v>
          </cell>
        </row>
        <row r="7">
          <cell r="B7" t="str">
            <v>1007</v>
          </cell>
          <cell r="C7" t="str">
            <v>Cash</v>
          </cell>
          <cell r="E7" t="str">
            <v>12</v>
          </cell>
          <cell r="F7" t="str">
            <v>Services</v>
          </cell>
          <cell r="H7" t="str">
            <v>41</v>
          </cell>
          <cell r="I7" t="str">
            <v>Bahrain</v>
          </cell>
        </row>
        <row r="8">
          <cell r="B8" t="str">
            <v>1008</v>
          </cell>
          <cell r="C8" t="str">
            <v>Cash</v>
          </cell>
          <cell r="E8" t="str">
            <v>13</v>
          </cell>
          <cell r="F8" t="str">
            <v>Presales</v>
          </cell>
          <cell r="H8" t="str">
            <v>51</v>
          </cell>
          <cell r="I8" t="str">
            <v>Lebanon</v>
          </cell>
        </row>
        <row r="9">
          <cell r="B9" t="str">
            <v>1009</v>
          </cell>
          <cell r="C9" t="str">
            <v>Cash</v>
          </cell>
          <cell r="E9" t="str">
            <v>14</v>
          </cell>
          <cell r="F9" t="str">
            <v>GAS/Facilities</v>
          </cell>
          <cell r="H9" t="str">
            <v>61</v>
          </cell>
          <cell r="I9" t="str">
            <v>Pakistan</v>
          </cell>
        </row>
        <row r="10">
          <cell r="B10" t="str">
            <v>1010</v>
          </cell>
          <cell r="C10" t="str">
            <v>Cash</v>
          </cell>
          <cell r="E10" t="str">
            <v>16</v>
          </cell>
          <cell r="F10" t="str">
            <v>Direct Marketing</v>
          </cell>
          <cell r="H10" t="str">
            <v>71</v>
          </cell>
          <cell r="I10" t="str">
            <v>CER</v>
          </cell>
        </row>
        <row r="11">
          <cell r="B11" t="str">
            <v>1021</v>
          </cell>
          <cell r="C11" t="str">
            <v>Cash</v>
          </cell>
          <cell r="E11" t="str">
            <v>18</v>
          </cell>
          <cell r="F11" t="str">
            <v>Legal</v>
          </cell>
        </row>
        <row r="12">
          <cell r="B12" t="str">
            <v>1022</v>
          </cell>
          <cell r="C12" t="str">
            <v>Cash</v>
          </cell>
          <cell r="E12" t="str">
            <v>17</v>
          </cell>
          <cell r="F12" t="str">
            <v>GIS</v>
          </cell>
        </row>
        <row r="13">
          <cell r="B13" t="str">
            <v>1031</v>
          </cell>
          <cell r="C13" t="str">
            <v>Cash</v>
          </cell>
          <cell r="E13" t="str">
            <v>19</v>
          </cell>
          <cell r="F13" t="str">
            <v>Finance</v>
          </cell>
        </row>
        <row r="14">
          <cell r="B14" t="str">
            <v>1032</v>
          </cell>
          <cell r="C14" t="str">
            <v>Cash</v>
          </cell>
          <cell r="E14" t="str">
            <v>20</v>
          </cell>
          <cell r="F14" t="str">
            <v>HR</v>
          </cell>
        </row>
        <row r="15">
          <cell r="B15" t="str">
            <v>1041</v>
          </cell>
          <cell r="C15" t="str">
            <v>Cash</v>
          </cell>
          <cell r="E15" t="str">
            <v>22</v>
          </cell>
          <cell r="F15" t="str">
            <v>CS Support</v>
          </cell>
        </row>
        <row r="16">
          <cell r="B16" t="str">
            <v>1043</v>
          </cell>
          <cell r="C16" t="str">
            <v>Cash</v>
          </cell>
          <cell r="E16" t="str">
            <v>25</v>
          </cell>
          <cell r="F16" t="str">
            <v>Indirect Sales</v>
          </cell>
        </row>
        <row r="17">
          <cell r="B17" t="str">
            <v>1045</v>
          </cell>
          <cell r="C17" t="str">
            <v>Cash</v>
          </cell>
          <cell r="E17" t="str">
            <v>26</v>
          </cell>
          <cell r="F17" t="str">
            <v>Customer Advocacy</v>
          </cell>
        </row>
        <row r="18">
          <cell r="B18" t="str">
            <v>1046</v>
          </cell>
          <cell r="C18" t="str">
            <v>Cash</v>
          </cell>
          <cell r="E18" t="str">
            <v>28</v>
          </cell>
          <cell r="F18" t="str">
            <v>Indirect Marketing</v>
          </cell>
        </row>
        <row r="19">
          <cell r="B19" t="str">
            <v>1047</v>
          </cell>
          <cell r="C19" t="str">
            <v>Cash</v>
          </cell>
          <cell r="E19" t="str">
            <v>32</v>
          </cell>
          <cell r="F19" t="str">
            <v>CIC</v>
          </cell>
        </row>
        <row r="20">
          <cell r="B20" t="str">
            <v>1048</v>
          </cell>
          <cell r="C20" t="str">
            <v>Cash</v>
          </cell>
          <cell r="E20" t="str">
            <v>33</v>
          </cell>
          <cell r="F20" t="str">
            <v>MF Support</v>
          </cell>
        </row>
        <row r="21">
          <cell r="B21" t="str">
            <v>1049</v>
          </cell>
          <cell r="C21" t="str">
            <v>Cash</v>
          </cell>
          <cell r="E21" t="str">
            <v>49</v>
          </cell>
          <cell r="F21" t="str">
            <v>Communications</v>
          </cell>
        </row>
        <row r="22">
          <cell r="B22" t="str">
            <v>1051</v>
          </cell>
          <cell r="C22" t="str">
            <v>Cash</v>
          </cell>
          <cell r="E22" t="str">
            <v>99</v>
          </cell>
          <cell r="F22" t="str">
            <v>Consol</v>
          </cell>
        </row>
        <row r="23">
          <cell r="B23" t="str">
            <v>1052</v>
          </cell>
          <cell r="C23" t="str">
            <v>Cash</v>
          </cell>
        </row>
        <row r="24">
          <cell r="B24" t="str">
            <v>1101</v>
          </cell>
          <cell r="C24" t="str">
            <v>Debtors</v>
          </cell>
        </row>
        <row r="25">
          <cell r="B25" t="str">
            <v>1105</v>
          </cell>
          <cell r="C25" t="str">
            <v>Debtors</v>
          </cell>
        </row>
        <row r="26">
          <cell r="B26" t="str">
            <v>1121</v>
          </cell>
          <cell r="C26" t="str">
            <v>Inst ST - New</v>
          </cell>
        </row>
        <row r="27">
          <cell r="B27" t="str">
            <v>1126</v>
          </cell>
          <cell r="C27" t="str">
            <v>Resi Val-Current</v>
          </cell>
        </row>
        <row r="28">
          <cell r="B28" t="str">
            <v>1141</v>
          </cell>
          <cell r="C28" t="str">
            <v>Allow DD</v>
          </cell>
        </row>
        <row r="29">
          <cell r="B29" t="str">
            <v>1150</v>
          </cell>
          <cell r="C29" t="str">
            <v>Other Rec</v>
          </cell>
        </row>
        <row r="30">
          <cell r="B30" t="str">
            <v>1151</v>
          </cell>
          <cell r="C30" t="str">
            <v>Other Rec</v>
          </cell>
        </row>
        <row r="31">
          <cell r="B31" t="str">
            <v>1152</v>
          </cell>
          <cell r="C31" t="str">
            <v>Other Rec</v>
          </cell>
        </row>
        <row r="32">
          <cell r="B32" t="str">
            <v>1154</v>
          </cell>
          <cell r="C32" t="str">
            <v>Other Rec</v>
          </cell>
        </row>
        <row r="33">
          <cell r="B33" t="str">
            <v>1161</v>
          </cell>
          <cell r="C33" t="str">
            <v>Other Rec</v>
          </cell>
        </row>
        <row r="34">
          <cell r="B34" t="str">
            <v>1156</v>
          </cell>
          <cell r="C34" t="str">
            <v>Other Rec</v>
          </cell>
        </row>
        <row r="35">
          <cell r="B35" t="str">
            <v>1300</v>
          </cell>
          <cell r="C35" t="str">
            <v>Prepaid</v>
          </cell>
        </row>
        <row r="36">
          <cell r="B36" t="str">
            <v>1301</v>
          </cell>
          <cell r="C36" t="str">
            <v>Prepaid</v>
          </cell>
        </row>
        <row r="37">
          <cell r="B37" t="str">
            <v>1302</v>
          </cell>
          <cell r="C37" t="str">
            <v>Prepaid</v>
          </cell>
        </row>
        <row r="38">
          <cell r="B38" t="str">
            <v>1306</v>
          </cell>
          <cell r="C38" t="str">
            <v>Prepaid</v>
          </cell>
        </row>
        <row r="39">
          <cell r="B39" t="str">
            <v>1305</v>
          </cell>
          <cell r="C39" t="str">
            <v>Prepaid</v>
          </cell>
        </row>
        <row r="40">
          <cell r="B40" t="str">
            <v>1310</v>
          </cell>
          <cell r="C40" t="str">
            <v>Prepaid</v>
          </cell>
        </row>
        <row r="41">
          <cell r="B41" t="str">
            <v>1420</v>
          </cell>
          <cell r="C41" t="str">
            <v>Prepaid</v>
          </cell>
        </row>
        <row r="42">
          <cell r="B42" t="str">
            <v>1521</v>
          </cell>
          <cell r="C42" t="str">
            <v>Inst LT - New</v>
          </cell>
        </row>
        <row r="43">
          <cell r="B43" t="str">
            <v>1526</v>
          </cell>
          <cell r="C43" t="str">
            <v>Resi Val-NCurrent</v>
          </cell>
        </row>
        <row r="44">
          <cell r="B44" t="str">
            <v>1600</v>
          </cell>
          <cell r="C44" t="str">
            <v>Comp Equip</v>
          </cell>
        </row>
        <row r="45">
          <cell r="B45" t="str">
            <v>1601</v>
          </cell>
          <cell r="C45" t="str">
            <v>Comp Equip</v>
          </cell>
        </row>
        <row r="46">
          <cell r="B46" t="str">
            <v>1602</v>
          </cell>
          <cell r="C46" t="str">
            <v>Comp Equip</v>
          </cell>
        </row>
        <row r="47">
          <cell r="B47" t="str">
            <v>1604</v>
          </cell>
          <cell r="C47" t="str">
            <v>Comp Equip</v>
          </cell>
        </row>
        <row r="48">
          <cell r="B48" t="str">
            <v>1603</v>
          </cell>
          <cell r="C48" t="str">
            <v>Comp Equip</v>
          </cell>
        </row>
        <row r="49">
          <cell r="B49" t="str">
            <v>1621</v>
          </cell>
          <cell r="C49" t="str">
            <v>F &amp; F</v>
          </cell>
        </row>
        <row r="50">
          <cell r="B50" t="str">
            <v>1622</v>
          </cell>
          <cell r="C50" t="str">
            <v>F &amp; F</v>
          </cell>
        </row>
        <row r="51">
          <cell r="B51" t="str">
            <v>1624</v>
          </cell>
          <cell r="C51" t="str">
            <v>F &amp; F</v>
          </cell>
        </row>
        <row r="52">
          <cell r="B52" t="str">
            <v>1626</v>
          </cell>
          <cell r="C52" t="str">
            <v>F &amp; F</v>
          </cell>
        </row>
        <row r="53">
          <cell r="B53" t="str">
            <v>1628</v>
          </cell>
          <cell r="C53" t="str">
            <v>F &amp; F</v>
          </cell>
        </row>
        <row r="54">
          <cell r="B54" t="str">
            <v>1629</v>
          </cell>
          <cell r="C54" t="str">
            <v>F &amp; F</v>
          </cell>
        </row>
        <row r="55">
          <cell r="B55" t="str">
            <v>1630</v>
          </cell>
          <cell r="C55" t="str">
            <v>F &amp; F</v>
          </cell>
        </row>
        <row r="56">
          <cell r="B56" t="str">
            <v>1632</v>
          </cell>
          <cell r="C56" t="str">
            <v>F &amp; F</v>
          </cell>
        </row>
        <row r="57">
          <cell r="B57" t="str">
            <v>1641</v>
          </cell>
          <cell r="C57" t="str">
            <v>F &amp; F</v>
          </cell>
        </row>
        <row r="58">
          <cell r="B58" t="str">
            <v>1642</v>
          </cell>
          <cell r="C58" t="str">
            <v>F &amp; F</v>
          </cell>
        </row>
        <row r="59">
          <cell r="B59" t="str">
            <v>1649</v>
          </cell>
          <cell r="C59" t="str">
            <v>F &amp; F</v>
          </cell>
        </row>
        <row r="60">
          <cell r="B60" t="str">
            <v>1661</v>
          </cell>
          <cell r="C60" t="str">
            <v>Leasehold</v>
          </cell>
        </row>
        <row r="61">
          <cell r="B61" t="str">
            <v>1662</v>
          </cell>
          <cell r="C61" t="str">
            <v>Leasehold</v>
          </cell>
        </row>
        <row r="62">
          <cell r="B62" t="str">
            <v>1669</v>
          </cell>
          <cell r="C62" t="str">
            <v>Leasehold</v>
          </cell>
        </row>
        <row r="63">
          <cell r="B63" t="str">
            <v>1701</v>
          </cell>
          <cell r="C63" t="str">
            <v>Acc Depr</v>
          </cell>
        </row>
        <row r="64">
          <cell r="B64" t="str">
            <v>1704</v>
          </cell>
          <cell r="C64" t="str">
            <v>Acc Depr</v>
          </cell>
        </row>
        <row r="65">
          <cell r="B65" t="str">
            <v>1709</v>
          </cell>
          <cell r="C65" t="str">
            <v>Acc Depr</v>
          </cell>
        </row>
        <row r="66">
          <cell r="B66" t="str">
            <v>1721</v>
          </cell>
          <cell r="C66" t="str">
            <v>Acc Depr</v>
          </cell>
        </row>
        <row r="67">
          <cell r="B67" t="str">
            <v>1722</v>
          </cell>
          <cell r="C67" t="str">
            <v>Acc Depr</v>
          </cell>
        </row>
        <row r="68">
          <cell r="B68" t="str">
            <v>1729</v>
          </cell>
          <cell r="C68" t="str">
            <v>Acc Depr</v>
          </cell>
        </row>
        <row r="69">
          <cell r="B69" t="str">
            <v>1730</v>
          </cell>
          <cell r="C69" t="str">
            <v>Acc Depr</v>
          </cell>
        </row>
        <row r="70">
          <cell r="B70" t="str">
            <v>1739</v>
          </cell>
          <cell r="C70" t="str">
            <v>Acc Depr</v>
          </cell>
        </row>
        <row r="71">
          <cell r="B71" t="str">
            <v>1741</v>
          </cell>
          <cell r="C71" t="str">
            <v>Acc Depr</v>
          </cell>
        </row>
        <row r="72">
          <cell r="B72" t="str">
            <v>1761</v>
          </cell>
          <cell r="C72" t="str">
            <v>Acc Depr</v>
          </cell>
        </row>
        <row r="73">
          <cell r="B73" t="str">
            <v>1769</v>
          </cell>
          <cell r="C73" t="str">
            <v>Acc Depr</v>
          </cell>
        </row>
        <row r="74">
          <cell r="B74" t="str">
            <v>1861</v>
          </cell>
          <cell r="C74" t="str">
            <v>Other Assets</v>
          </cell>
        </row>
        <row r="75">
          <cell r="B75" t="str">
            <v>2011</v>
          </cell>
          <cell r="C75" t="str">
            <v>Creditors</v>
          </cell>
        </row>
        <row r="76">
          <cell r="B76" t="str">
            <v>2111</v>
          </cell>
          <cell r="C76" t="str">
            <v>Comms Due</v>
          </cell>
        </row>
        <row r="77">
          <cell r="B77" t="str">
            <v>2121</v>
          </cell>
          <cell r="C77" t="str">
            <v>Comms Due</v>
          </cell>
        </row>
        <row r="78">
          <cell r="B78" t="str">
            <v>2131</v>
          </cell>
          <cell r="C78" t="str">
            <v>Other Liab</v>
          </cell>
        </row>
        <row r="79">
          <cell r="B79" t="str">
            <v>2141</v>
          </cell>
          <cell r="C79" t="str">
            <v>Comms Due</v>
          </cell>
        </row>
        <row r="80">
          <cell r="B80" t="str">
            <v>2151</v>
          </cell>
          <cell r="C80" t="str">
            <v>Comms Due</v>
          </cell>
        </row>
        <row r="81">
          <cell r="B81" t="str">
            <v>2161</v>
          </cell>
          <cell r="C81" t="str">
            <v>Comms Due</v>
          </cell>
        </row>
        <row r="82">
          <cell r="B82" t="str">
            <v>2211</v>
          </cell>
          <cell r="C82" t="str">
            <v>Other Liab</v>
          </cell>
        </row>
        <row r="83">
          <cell r="B83" t="str">
            <v>2210</v>
          </cell>
          <cell r="C83" t="str">
            <v>Other Liab</v>
          </cell>
        </row>
        <row r="84">
          <cell r="B84" t="str">
            <v>2215</v>
          </cell>
          <cell r="C84" t="str">
            <v>Other Liab</v>
          </cell>
        </row>
        <row r="85">
          <cell r="B85" t="str">
            <v>2221</v>
          </cell>
          <cell r="C85" t="str">
            <v>Other Liab</v>
          </cell>
        </row>
        <row r="86">
          <cell r="B86" t="str">
            <v>2225</v>
          </cell>
          <cell r="C86" t="str">
            <v>Other Liab</v>
          </cell>
        </row>
        <row r="87">
          <cell r="B87" t="str">
            <v>2281</v>
          </cell>
          <cell r="C87" t="str">
            <v>PIARRST</v>
          </cell>
        </row>
        <row r="88">
          <cell r="B88" t="str">
            <v>2290</v>
          </cell>
          <cell r="C88" t="str">
            <v>Def Serv</v>
          </cell>
        </row>
        <row r="89">
          <cell r="B89" t="str">
            <v>2295</v>
          </cell>
          <cell r="C89" t="str">
            <v>Def Serv</v>
          </cell>
        </row>
        <row r="90">
          <cell r="B90" t="str">
            <v>2311</v>
          </cell>
          <cell r="C90" t="str">
            <v>Other Tax</v>
          </cell>
        </row>
        <row r="91">
          <cell r="B91" t="str">
            <v>2321</v>
          </cell>
          <cell r="C91" t="str">
            <v>Other Tax</v>
          </cell>
        </row>
        <row r="92">
          <cell r="B92" t="str">
            <v>2361</v>
          </cell>
          <cell r="C92" t="str">
            <v>VAT</v>
          </cell>
        </row>
        <row r="93">
          <cell r="B93" t="str">
            <v>2363</v>
          </cell>
          <cell r="C93" t="str">
            <v>VAT</v>
          </cell>
        </row>
        <row r="94">
          <cell r="B94" t="str">
            <v>2362</v>
          </cell>
          <cell r="C94" t="str">
            <v>VAT</v>
          </cell>
        </row>
        <row r="95">
          <cell r="B95" t="str">
            <v>2411</v>
          </cell>
          <cell r="C95" t="str">
            <v>Accrd IncTax-KSA</v>
          </cell>
        </row>
        <row r="96">
          <cell r="B96" t="str">
            <v>2415</v>
          </cell>
          <cell r="C96" t="str">
            <v>Accrd IncTax-Kwt</v>
          </cell>
        </row>
        <row r="97">
          <cell r="B97" t="str">
            <v>2440</v>
          </cell>
          <cell r="C97" t="str">
            <v>Def Tax</v>
          </cell>
        </row>
        <row r="98">
          <cell r="B98" t="str">
            <v>2500</v>
          </cell>
          <cell r="C98" t="str">
            <v>ST LTD</v>
          </cell>
        </row>
        <row r="99">
          <cell r="B99" t="str">
            <v>2611</v>
          </cell>
          <cell r="C99" t="str">
            <v>IC - Royal</v>
          </cell>
        </row>
        <row r="100">
          <cell r="B100" t="str">
            <v>2621</v>
          </cell>
          <cell r="C100" t="str">
            <v>IC</v>
          </cell>
        </row>
        <row r="101">
          <cell r="B101" t="str">
            <v>2631</v>
          </cell>
          <cell r="C101" t="str">
            <v>IC2</v>
          </cell>
        </row>
        <row r="102">
          <cell r="B102" t="str">
            <v>2641</v>
          </cell>
          <cell r="C102" t="str">
            <v>IC - Rest</v>
          </cell>
        </row>
        <row r="103">
          <cell r="B103" t="str">
            <v>2651</v>
          </cell>
          <cell r="C103" t="str">
            <v>IC L</v>
          </cell>
        </row>
        <row r="104">
          <cell r="B104" t="str">
            <v>2710</v>
          </cell>
          <cell r="C104" t="str">
            <v>LT LTD</v>
          </cell>
        </row>
        <row r="105">
          <cell r="B105" t="str">
            <v>2841</v>
          </cell>
          <cell r="C105" t="str">
            <v>Def IncTax LT</v>
          </cell>
        </row>
        <row r="106">
          <cell r="B106" t="str">
            <v>2901</v>
          </cell>
          <cell r="C106" t="str">
            <v>Def Maint - Pure</v>
          </cell>
        </row>
        <row r="107">
          <cell r="B107" t="str">
            <v>2981</v>
          </cell>
          <cell r="C107" t="str">
            <v>PIARRLT</v>
          </cell>
        </row>
        <row r="108">
          <cell r="B108" t="str">
            <v>3001</v>
          </cell>
          <cell r="C108" t="str">
            <v>Stock</v>
          </cell>
        </row>
        <row r="109">
          <cell r="B109" t="str">
            <v>3201</v>
          </cell>
          <cell r="C109" t="str">
            <v>APIC</v>
          </cell>
        </row>
        <row r="110">
          <cell r="B110" t="str">
            <v>3301</v>
          </cell>
          <cell r="C110" t="str">
            <v>RE beg</v>
          </cell>
        </row>
        <row r="111">
          <cell r="B111" t="str">
            <v>4001</v>
          </cell>
          <cell r="C111" t="str">
            <v>New</v>
          </cell>
        </row>
        <row r="112">
          <cell r="B112" t="str">
            <v>4101</v>
          </cell>
          <cell r="C112" t="str">
            <v>Old - New</v>
          </cell>
        </row>
        <row r="113">
          <cell r="B113" t="str">
            <v>4201</v>
          </cell>
          <cell r="C113" t="str">
            <v>Maint</v>
          </cell>
        </row>
        <row r="114">
          <cell r="B114" t="str">
            <v>4035</v>
          </cell>
          <cell r="C114" t="str">
            <v>Maint (Monthly)</v>
          </cell>
        </row>
        <row r="115">
          <cell r="B115" t="str">
            <v>4501</v>
          </cell>
          <cell r="C115" t="str">
            <v>Education</v>
          </cell>
        </row>
        <row r="116">
          <cell r="B116" t="str">
            <v>4401</v>
          </cell>
          <cell r="C116" t="str">
            <v>Serv Ext</v>
          </cell>
        </row>
        <row r="117">
          <cell r="B117" t="str">
            <v>4080</v>
          </cell>
          <cell r="C117" t="str">
            <v>Ind Rev</v>
          </cell>
        </row>
        <row r="118">
          <cell r="B118" t="str">
            <v>4801</v>
          </cell>
          <cell r="C118" t="str">
            <v>Other Rev</v>
          </cell>
        </row>
        <row r="119">
          <cell r="B119" t="str">
            <v>4501</v>
          </cell>
        </row>
        <row r="120">
          <cell r="B120" t="str">
            <v>4901</v>
          </cell>
          <cell r="C120" t="str">
            <v>Ratable</v>
          </cell>
        </row>
        <row r="121">
          <cell r="B121" t="str">
            <v>4520</v>
          </cell>
          <cell r="C121" t="str">
            <v>Ratable -py</v>
          </cell>
        </row>
        <row r="122">
          <cell r="B122" t="str">
            <v>4530</v>
          </cell>
          <cell r="C122" t="str">
            <v>Int Rev</v>
          </cell>
        </row>
        <row r="123">
          <cell r="B123" t="str">
            <v>4540</v>
          </cell>
          <cell r="C123" t="str">
            <v>Adj Rev-Prior Yr</v>
          </cell>
        </row>
        <row r="124">
          <cell r="B124" t="str">
            <v>4601</v>
          </cell>
          <cell r="C124" t="str">
            <v>Ind Rev</v>
          </cell>
        </row>
        <row r="125">
          <cell r="B125" t="str">
            <v>4911</v>
          </cell>
          <cell r="C125" t="str">
            <v>Ratable -py</v>
          </cell>
        </row>
        <row r="126">
          <cell r="B126" t="str">
            <v>4921</v>
          </cell>
          <cell r="C126" t="str">
            <v>Adj Rev- Cuur Year</v>
          </cell>
        </row>
        <row r="127">
          <cell r="B127" t="str">
            <v>4931</v>
          </cell>
          <cell r="C127" t="str">
            <v>Adj Rev-Prior Yr</v>
          </cell>
        </row>
        <row r="128">
          <cell r="B128" t="str">
            <v>4941</v>
          </cell>
          <cell r="C128" t="str">
            <v>Pure Amort</v>
          </cell>
        </row>
        <row r="129">
          <cell r="B129" t="str">
            <v>4951</v>
          </cell>
          <cell r="C129" t="str">
            <v>Maint Def</v>
          </cell>
        </row>
        <row r="130">
          <cell r="B130" t="str">
            <v>4961</v>
          </cell>
          <cell r="C130" t="str">
            <v>Allocations</v>
          </cell>
        </row>
        <row r="131">
          <cell r="B131" t="str">
            <v>4971</v>
          </cell>
          <cell r="C131" t="str">
            <v>B/Off New</v>
          </cell>
        </row>
        <row r="132">
          <cell r="B132" t="str">
            <v>4981</v>
          </cell>
          <cell r="C132" t="str">
            <v>B/Old New</v>
          </cell>
        </row>
        <row r="133">
          <cell r="B133" t="str">
            <v>4590</v>
          </cell>
          <cell r="C133" t="str">
            <v xml:space="preserve">B/off Old </v>
          </cell>
        </row>
        <row r="134">
          <cell r="B134" t="str">
            <v>5101</v>
          </cell>
          <cell r="C134" t="str">
            <v>Pers</v>
          </cell>
        </row>
        <row r="135">
          <cell r="B135" t="str">
            <v>5111</v>
          </cell>
          <cell r="C135" t="str">
            <v>Pers</v>
          </cell>
        </row>
        <row r="136">
          <cell r="B136" t="str">
            <v>5116</v>
          </cell>
          <cell r="C136" t="str">
            <v>Pers</v>
          </cell>
        </row>
        <row r="137">
          <cell r="B137" t="str">
            <v>5120</v>
          </cell>
          <cell r="C137" t="str">
            <v>Pers</v>
          </cell>
        </row>
        <row r="138">
          <cell r="B138" t="str">
            <v>5121</v>
          </cell>
          <cell r="C138" t="str">
            <v>Pers</v>
          </cell>
        </row>
        <row r="139">
          <cell r="B139" t="str">
            <v>5123</v>
          </cell>
          <cell r="C139" t="str">
            <v>Pers</v>
          </cell>
        </row>
        <row r="140">
          <cell r="B140" t="str">
            <v>5126</v>
          </cell>
          <cell r="C140" t="str">
            <v>Pers</v>
          </cell>
        </row>
        <row r="141">
          <cell r="B141" t="str">
            <v>5129</v>
          </cell>
          <cell r="C141" t="str">
            <v>Pers</v>
          </cell>
        </row>
        <row r="142">
          <cell r="B142" t="str">
            <v>5132</v>
          </cell>
          <cell r="C142" t="str">
            <v>Pers</v>
          </cell>
        </row>
        <row r="143">
          <cell r="B143" t="str">
            <v>5133</v>
          </cell>
          <cell r="C143" t="str">
            <v>Pers</v>
          </cell>
        </row>
        <row r="144">
          <cell r="B144" t="str">
            <v>5139</v>
          </cell>
          <cell r="C144" t="str">
            <v>Pers</v>
          </cell>
        </row>
        <row r="145">
          <cell r="B145" t="str">
            <v>5140</v>
          </cell>
          <cell r="C145" t="str">
            <v>Pers</v>
          </cell>
        </row>
        <row r="146">
          <cell r="B146" t="str">
            <v>5141</v>
          </cell>
          <cell r="C146" t="str">
            <v>Pers</v>
          </cell>
        </row>
        <row r="147">
          <cell r="B147" t="str">
            <v>5145</v>
          </cell>
          <cell r="C147" t="str">
            <v>Pers</v>
          </cell>
        </row>
        <row r="148">
          <cell r="B148" t="str">
            <v>5150</v>
          </cell>
          <cell r="C148" t="str">
            <v>Pers</v>
          </cell>
        </row>
        <row r="149">
          <cell r="B149" t="str">
            <v>5151</v>
          </cell>
          <cell r="C149" t="str">
            <v>Pers</v>
          </cell>
        </row>
        <row r="150">
          <cell r="B150" t="str">
            <v>5155</v>
          </cell>
          <cell r="C150" t="str">
            <v>Pers</v>
          </cell>
        </row>
        <row r="151">
          <cell r="B151" t="str">
            <v>5156</v>
          </cell>
          <cell r="C151" t="str">
            <v>Pers</v>
          </cell>
        </row>
        <row r="152">
          <cell r="B152" t="str">
            <v>5160</v>
          </cell>
          <cell r="C152" t="str">
            <v>Pers</v>
          </cell>
        </row>
        <row r="153">
          <cell r="B153" t="str">
            <v>5161</v>
          </cell>
          <cell r="C153" t="str">
            <v>Pers</v>
          </cell>
        </row>
        <row r="154">
          <cell r="B154" t="str">
            <v>5165</v>
          </cell>
          <cell r="C154" t="str">
            <v>Pers</v>
          </cell>
        </row>
        <row r="155">
          <cell r="B155" t="str">
            <v>5166</v>
          </cell>
          <cell r="C155" t="str">
            <v>Pers</v>
          </cell>
        </row>
        <row r="156">
          <cell r="B156" t="str">
            <v>5171</v>
          </cell>
          <cell r="C156" t="str">
            <v>Pers</v>
          </cell>
        </row>
        <row r="157">
          <cell r="B157" t="str">
            <v>5175</v>
          </cell>
          <cell r="C157" t="str">
            <v>Pers</v>
          </cell>
        </row>
        <row r="158">
          <cell r="B158" t="str">
            <v>5176</v>
          </cell>
          <cell r="C158" t="str">
            <v>Pers</v>
          </cell>
        </row>
        <row r="159">
          <cell r="B159" t="str">
            <v>5181</v>
          </cell>
          <cell r="C159" t="str">
            <v>Pers</v>
          </cell>
        </row>
        <row r="160">
          <cell r="B160" t="str">
            <v>5191</v>
          </cell>
          <cell r="C160" t="str">
            <v>Pers</v>
          </cell>
        </row>
        <row r="161">
          <cell r="B161" t="str">
            <v>5201</v>
          </cell>
          <cell r="C161" t="str">
            <v>Comm</v>
          </cell>
        </row>
        <row r="162">
          <cell r="B162" t="str">
            <v>5210</v>
          </cell>
          <cell r="C162" t="str">
            <v>Comm</v>
          </cell>
        </row>
        <row r="163">
          <cell r="B163" t="str">
            <v>5211</v>
          </cell>
          <cell r="C163" t="str">
            <v>Comm</v>
          </cell>
        </row>
        <row r="164">
          <cell r="B164" t="str">
            <v>5220</v>
          </cell>
          <cell r="C164" t="str">
            <v>Comm</v>
          </cell>
        </row>
        <row r="165">
          <cell r="B165" t="str">
            <v>5230</v>
          </cell>
          <cell r="C165" t="str">
            <v>Comm</v>
          </cell>
        </row>
        <row r="166">
          <cell r="B166" t="str">
            <v>5301</v>
          </cell>
          <cell r="C166" t="str">
            <v>Trav</v>
          </cell>
        </row>
        <row r="167">
          <cell r="B167" t="str">
            <v>5310</v>
          </cell>
          <cell r="C167" t="str">
            <v>Trav</v>
          </cell>
        </row>
        <row r="168">
          <cell r="B168" t="str">
            <v>5311</v>
          </cell>
          <cell r="C168" t="str">
            <v>Trav</v>
          </cell>
        </row>
        <row r="169">
          <cell r="B169" t="str">
            <v>5320</v>
          </cell>
          <cell r="C169" t="str">
            <v>Trav</v>
          </cell>
        </row>
        <row r="170">
          <cell r="B170" t="str">
            <v>5321</v>
          </cell>
          <cell r="C170" t="str">
            <v>Trav</v>
          </cell>
        </row>
        <row r="171">
          <cell r="B171" t="str">
            <v>5330</v>
          </cell>
          <cell r="C171" t="str">
            <v>Trav</v>
          </cell>
        </row>
        <row r="172">
          <cell r="B172" t="str">
            <v>5331</v>
          </cell>
          <cell r="C172" t="str">
            <v>Trav</v>
          </cell>
        </row>
        <row r="173">
          <cell r="B173" t="str">
            <v>5340</v>
          </cell>
          <cell r="C173" t="str">
            <v>Trav</v>
          </cell>
        </row>
        <row r="174">
          <cell r="B174" t="str">
            <v>5341</v>
          </cell>
          <cell r="C174" t="str">
            <v>Trav</v>
          </cell>
        </row>
        <row r="175">
          <cell r="B175" t="str">
            <v>5391</v>
          </cell>
          <cell r="C175" t="str">
            <v>Trav</v>
          </cell>
        </row>
        <row r="176">
          <cell r="B176" t="str">
            <v>5401</v>
          </cell>
          <cell r="C176" t="str">
            <v>Office</v>
          </cell>
        </row>
        <row r="177">
          <cell r="B177" t="str">
            <v>5405</v>
          </cell>
          <cell r="C177" t="str">
            <v>Office</v>
          </cell>
        </row>
        <row r="178">
          <cell r="B178" t="str">
            <v>5406</v>
          </cell>
          <cell r="C178" t="str">
            <v>Office</v>
          </cell>
        </row>
        <row r="179">
          <cell r="B179" t="str">
            <v>5411</v>
          </cell>
          <cell r="C179" t="str">
            <v>Office</v>
          </cell>
        </row>
        <row r="180">
          <cell r="B180" t="str">
            <v>5415</v>
          </cell>
          <cell r="C180" t="str">
            <v>Office</v>
          </cell>
        </row>
        <row r="181">
          <cell r="B181" t="str">
            <v>5416</v>
          </cell>
          <cell r="C181" t="str">
            <v>Office</v>
          </cell>
        </row>
        <row r="182">
          <cell r="B182" t="str">
            <v>5421</v>
          </cell>
          <cell r="C182" t="str">
            <v>Office</v>
          </cell>
        </row>
        <row r="183">
          <cell r="B183" t="str">
            <v>5425</v>
          </cell>
          <cell r="C183" t="str">
            <v>Office</v>
          </cell>
        </row>
        <row r="184">
          <cell r="B184" t="str">
            <v>5426</v>
          </cell>
          <cell r="C184" t="str">
            <v>Office</v>
          </cell>
        </row>
        <row r="185">
          <cell r="B185" t="str">
            <v>5431</v>
          </cell>
          <cell r="C185" t="str">
            <v>Office</v>
          </cell>
        </row>
        <row r="186">
          <cell r="B186" t="str">
            <v>5436</v>
          </cell>
          <cell r="C186" t="str">
            <v>Office</v>
          </cell>
        </row>
        <row r="187">
          <cell r="B187" t="str">
            <v>5437</v>
          </cell>
          <cell r="C187" t="str">
            <v>Office</v>
          </cell>
        </row>
        <row r="188">
          <cell r="B188" t="str">
            <v>5438</v>
          </cell>
          <cell r="C188" t="str">
            <v>Office</v>
          </cell>
        </row>
        <row r="189">
          <cell r="B189" t="str">
            <v>5441</v>
          </cell>
          <cell r="C189" t="str">
            <v>Office</v>
          </cell>
        </row>
        <row r="190">
          <cell r="B190" t="str">
            <v>5450</v>
          </cell>
          <cell r="C190" t="str">
            <v>Office</v>
          </cell>
        </row>
        <row r="191">
          <cell r="B191" t="str">
            <v>5451</v>
          </cell>
          <cell r="C191" t="str">
            <v>Office</v>
          </cell>
        </row>
        <row r="192">
          <cell r="B192" t="str">
            <v>5452</v>
          </cell>
          <cell r="C192" t="str">
            <v>Office</v>
          </cell>
        </row>
        <row r="193">
          <cell r="B193" t="str">
            <v>5456</v>
          </cell>
          <cell r="C193" t="str">
            <v>Office</v>
          </cell>
        </row>
        <row r="194">
          <cell r="B194" t="str">
            <v>5460</v>
          </cell>
          <cell r="C194" t="str">
            <v>Office</v>
          </cell>
        </row>
        <row r="195">
          <cell r="B195" t="str">
            <v>5461</v>
          </cell>
          <cell r="C195" t="str">
            <v>Office</v>
          </cell>
        </row>
        <row r="196">
          <cell r="B196" t="str">
            <v>5462</v>
          </cell>
          <cell r="C196" t="str">
            <v>Office</v>
          </cell>
        </row>
        <row r="197">
          <cell r="B197" t="str">
            <v>5465</v>
          </cell>
          <cell r="C197" t="str">
            <v>Office</v>
          </cell>
        </row>
        <row r="198">
          <cell r="B198" t="str">
            <v>5466</v>
          </cell>
          <cell r="C198" t="str">
            <v>Office</v>
          </cell>
        </row>
        <row r="199">
          <cell r="B199" t="str">
            <v>5471</v>
          </cell>
          <cell r="C199" t="str">
            <v>Office</v>
          </cell>
        </row>
        <row r="200">
          <cell r="B200" t="str">
            <v>5476</v>
          </cell>
          <cell r="C200" t="str">
            <v>Office</v>
          </cell>
        </row>
        <row r="201">
          <cell r="B201" t="str">
            <v>5481</v>
          </cell>
          <cell r="C201" t="str">
            <v>Office</v>
          </cell>
        </row>
        <row r="202">
          <cell r="B202" t="str">
            <v>5483</v>
          </cell>
          <cell r="C202" t="str">
            <v>Office</v>
          </cell>
        </row>
        <row r="203">
          <cell r="B203" t="str">
            <v>5485</v>
          </cell>
          <cell r="C203" t="str">
            <v>Office</v>
          </cell>
        </row>
        <row r="204">
          <cell r="B204" t="str">
            <v>5486</v>
          </cell>
          <cell r="C204" t="str">
            <v>Office</v>
          </cell>
        </row>
        <row r="205">
          <cell r="B205" t="str">
            <v>5491</v>
          </cell>
          <cell r="C205" t="str">
            <v>Office</v>
          </cell>
        </row>
        <row r="206">
          <cell r="B206" t="str">
            <v>5495</v>
          </cell>
          <cell r="C206" t="str">
            <v>Office</v>
          </cell>
        </row>
        <row r="207">
          <cell r="B207" t="str">
            <v>5496</v>
          </cell>
          <cell r="C207" t="str">
            <v>Office</v>
          </cell>
        </row>
        <row r="208">
          <cell r="B208" t="str">
            <v>5501</v>
          </cell>
          <cell r="C208" t="str">
            <v>IT</v>
          </cell>
        </row>
        <row r="209">
          <cell r="B209" t="str">
            <v>5505</v>
          </cell>
          <cell r="C209" t="str">
            <v>IT</v>
          </cell>
        </row>
        <row r="210">
          <cell r="B210" t="str">
            <v>5510</v>
          </cell>
          <cell r="C210" t="str">
            <v>IT</v>
          </cell>
        </row>
        <row r="211">
          <cell r="B211" t="str">
            <v>5511</v>
          </cell>
          <cell r="C211" t="str">
            <v>IT</v>
          </cell>
        </row>
        <row r="212">
          <cell r="B212" t="str">
            <v>5516</v>
          </cell>
          <cell r="C212" t="str">
            <v>IT</v>
          </cell>
        </row>
        <row r="213">
          <cell r="B213" t="str">
            <v>5521</v>
          </cell>
          <cell r="C213" t="str">
            <v>IT</v>
          </cell>
        </row>
        <row r="214">
          <cell r="B214" t="str">
            <v>5526</v>
          </cell>
          <cell r="C214" t="str">
            <v>IT</v>
          </cell>
        </row>
        <row r="215">
          <cell r="B215" t="str">
            <v>5531</v>
          </cell>
          <cell r="C215" t="str">
            <v>Office</v>
          </cell>
        </row>
        <row r="216">
          <cell r="B216" t="str">
            <v>5535</v>
          </cell>
          <cell r="C216" t="str">
            <v>IT</v>
          </cell>
        </row>
        <row r="217">
          <cell r="B217" t="str">
            <v>5536</v>
          </cell>
          <cell r="C217" t="str">
            <v>IT</v>
          </cell>
        </row>
        <row r="218">
          <cell r="B218" t="str">
            <v>5541</v>
          </cell>
          <cell r="C218" t="str">
            <v>IT</v>
          </cell>
        </row>
        <row r="219">
          <cell r="B219" t="str">
            <v>5545</v>
          </cell>
          <cell r="C219" t="str">
            <v>IT</v>
          </cell>
        </row>
        <row r="220">
          <cell r="B220" t="str">
            <v>5546</v>
          </cell>
          <cell r="C220" t="str">
            <v>IT</v>
          </cell>
        </row>
        <row r="221">
          <cell r="B221" t="str">
            <v>5550</v>
          </cell>
          <cell r="C221" t="str">
            <v>IT</v>
          </cell>
        </row>
        <row r="222">
          <cell r="B222" t="str">
            <v>5551</v>
          </cell>
          <cell r="C222" t="str">
            <v>IT</v>
          </cell>
        </row>
        <row r="223">
          <cell r="B223" t="str">
            <v>5555</v>
          </cell>
          <cell r="C223" t="str">
            <v>IT</v>
          </cell>
        </row>
        <row r="224">
          <cell r="B224" t="str">
            <v>5556</v>
          </cell>
          <cell r="C224" t="str">
            <v>IT</v>
          </cell>
        </row>
        <row r="225">
          <cell r="B225" t="str">
            <v>5560</v>
          </cell>
          <cell r="C225" t="str">
            <v>IT</v>
          </cell>
        </row>
        <row r="226">
          <cell r="B226" t="str">
            <v>5565</v>
          </cell>
          <cell r="C226" t="str">
            <v>IT</v>
          </cell>
        </row>
        <row r="227">
          <cell r="B227" t="str">
            <v>5566</v>
          </cell>
          <cell r="C227" t="str">
            <v>IT</v>
          </cell>
        </row>
        <row r="228">
          <cell r="B228" t="str">
            <v>5571</v>
          </cell>
          <cell r="C228" t="str">
            <v>IT</v>
          </cell>
        </row>
        <row r="229">
          <cell r="B229" t="str">
            <v>5575</v>
          </cell>
          <cell r="C229" t="str">
            <v>IT</v>
          </cell>
        </row>
        <row r="230">
          <cell r="B230" t="str">
            <v>5576</v>
          </cell>
          <cell r="C230" t="str">
            <v>IT</v>
          </cell>
        </row>
        <row r="231">
          <cell r="B231" t="str">
            <v>5591</v>
          </cell>
          <cell r="C231" t="str">
            <v>IT</v>
          </cell>
        </row>
        <row r="232">
          <cell r="B232" t="str">
            <v>5595</v>
          </cell>
          <cell r="C232" t="str">
            <v>IT</v>
          </cell>
        </row>
        <row r="233">
          <cell r="B233" t="str">
            <v>5596</v>
          </cell>
          <cell r="C233" t="str">
            <v>IT</v>
          </cell>
        </row>
        <row r="234">
          <cell r="B234" t="str">
            <v>5601</v>
          </cell>
          <cell r="C234" t="str">
            <v>Cons</v>
          </cell>
        </row>
        <row r="235">
          <cell r="B235" t="str">
            <v>5611</v>
          </cell>
          <cell r="C235" t="str">
            <v>Cons</v>
          </cell>
        </row>
        <row r="236">
          <cell r="B236" t="str">
            <v>5620</v>
          </cell>
          <cell r="C236" t="str">
            <v>Cons</v>
          </cell>
        </row>
        <row r="237">
          <cell r="B237" t="str">
            <v>5630</v>
          </cell>
          <cell r="C237" t="str">
            <v>Cons</v>
          </cell>
        </row>
        <row r="238">
          <cell r="B238" t="str">
            <v>5631</v>
          </cell>
          <cell r="C238" t="str">
            <v>Cons</v>
          </cell>
        </row>
        <row r="239">
          <cell r="B239" t="str">
            <v>5640</v>
          </cell>
          <cell r="C239" t="str">
            <v>Cons</v>
          </cell>
        </row>
        <row r="240">
          <cell r="B240" t="str">
            <v>5650</v>
          </cell>
          <cell r="C240" t="str">
            <v>Cons</v>
          </cell>
        </row>
        <row r="241">
          <cell r="B241" t="str">
            <v>5660</v>
          </cell>
          <cell r="C241" t="str">
            <v>COS - Int</v>
          </cell>
        </row>
        <row r="242">
          <cell r="B242" t="str">
            <v>5660</v>
          </cell>
          <cell r="C242" t="str">
            <v>Cons</v>
          </cell>
        </row>
        <row r="243">
          <cell r="B243" t="str">
            <v>5661</v>
          </cell>
          <cell r="C243" t="str">
            <v>Cons</v>
          </cell>
        </row>
        <row r="244">
          <cell r="B244" t="str">
            <v>5671</v>
          </cell>
          <cell r="C244" t="str">
            <v>COS - Ext</v>
          </cell>
        </row>
        <row r="245">
          <cell r="B245" t="str">
            <v>5701</v>
          </cell>
          <cell r="C245" t="str">
            <v>Promo</v>
          </cell>
        </row>
        <row r="246">
          <cell r="B246" t="str">
            <v>5705</v>
          </cell>
          <cell r="C246" t="str">
            <v>Promo</v>
          </cell>
        </row>
        <row r="247">
          <cell r="B247" t="str">
            <v>5706</v>
          </cell>
          <cell r="C247" t="str">
            <v>Promo</v>
          </cell>
        </row>
        <row r="248">
          <cell r="B248" t="str">
            <v>5710</v>
          </cell>
          <cell r="C248" t="str">
            <v>Promo</v>
          </cell>
        </row>
        <row r="249">
          <cell r="B249" t="str">
            <v>5711</v>
          </cell>
          <cell r="C249" t="str">
            <v>Promo</v>
          </cell>
        </row>
        <row r="250">
          <cell r="B250" t="str">
            <v>5715</v>
          </cell>
          <cell r="C250" t="str">
            <v>Promo</v>
          </cell>
        </row>
        <row r="251">
          <cell r="B251" t="str">
            <v>5720</v>
          </cell>
          <cell r="C251" t="str">
            <v>Promo</v>
          </cell>
        </row>
        <row r="252">
          <cell r="B252" t="str">
            <v>5721</v>
          </cell>
          <cell r="C252" t="str">
            <v>Promo</v>
          </cell>
        </row>
        <row r="253">
          <cell r="B253" t="str">
            <v>5725</v>
          </cell>
          <cell r="C253" t="str">
            <v>Promo</v>
          </cell>
        </row>
        <row r="254">
          <cell r="B254" t="str">
            <v>5726</v>
          </cell>
          <cell r="C254" t="str">
            <v>Promo</v>
          </cell>
        </row>
        <row r="255">
          <cell r="B255" t="str">
            <v>5730</v>
          </cell>
          <cell r="C255" t="str">
            <v>Promo</v>
          </cell>
        </row>
        <row r="256">
          <cell r="B256" t="str">
            <v>5731</v>
          </cell>
          <cell r="C256" t="str">
            <v>Promo</v>
          </cell>
        </row>
        <row r="257">
          <cell r="B257" t="str">
            <v>5736</v>
          </cell>
          <cell r="C257" t="str">
            <v>Promo</v>
          </cell>
        </row>
        <row r="258">
          <cell r="B258" t="str">
            <v>5740</v>
          </cell>
          <cell r="C258" t="str">
            <v>Promo</v>
          </cell>
        </row>
        <row r="259">
          <cell r="B259" t="str">
            <v>5741</v>
          </cell>
          <cell r="C259" t="str">
            <v>Promo</v>
          </cell>
        </row>
        <row r="260">
          <cell r="B260" t="str">
            <v>5746</v>
          </cell>
          <cell r="C260" t="str">
            <v>Promo</v>
          </cell>
        </row>
        <row r="261">
          <cell r="B261" t="str">
            <v>5751</v>
          </cell>
          <cell r="C261" t="str">
            <v>Promo</v>
          </cell>
        </row>
        <row r="262">
          <cell r="B262" t="str">
            <v>5755</v>
          </cell>
          <cell r="C262" t="str">
            <v>Promo</v>
          </cell>
        </row>
        <row r="263">
          <cell r="B263" t="str">
            <v>5756</v>
          </cell>
          <cell r="C263" t="str">
            <v>Promo</v>
          </cell>
        </row>
        <row r="264">
          <cell r="B264" t="str">
            <v>5766</v>
          </cell>
          <cell r="C264" t="str">
            <v>Promo</v>
          </cell>
        </row>
        <row r="265">
          <cell r="B265" t="str">
            <v>5790</v>
          </cell>
          <cell r="C265" t="str">
            <v>Promo</v>
          </cell>
        </row>
        <row r="266">
          <cell r="B266" t="str">
            <v>5791</v>
          </cell>
          <cell r="C266" t="str">
            <v>Promo</v>
          </cell>
        </row>
        <row r="267">
          <cell r="B267" t="str">
            <v>5801</v>
          </cell>
          <cell r="C267" t="str">
            <v>Ext Roy</v>
          </cell>
        </row>
        <row r="268">
          <cell r="B268" t="str">
            <v>5802</v>
          </cell>
          <cell r="C268" t="str">
            <v>Ext Roy</v>
          </cell>
        </row>
        <row r="269">
          <cell r="B269" t="str">
            <v>5851</v>
          </cell>
          <cell r="C269" t="str">
            <v>Prov</v>
          </cell>
        </row>
        <row r="270">
          <cell r="B270" t="str">
            <v>5860</v>
          </cell>
          <cell r="C270" t="str">
            <v>Depr</v>
          </cell>
        </row>
        <row r="271">
          <cell r="B271" t="str">
            <v>5861</v>
          </cell>
          <cell r="C271" t="str">
            <v>Depr</v>
          </cell>
        </row>
        <row r="272">
          <cell r="B272" t="str">
            <v>5881</v>
          </cell>
          <cell r="C272" t="str">
            <v>Other</v>
          </cell>
        </row>
        <row r="273">
          <cell r="B273" t="str">
            <v>5901</v>
          </cell>
          <cell r="C273" t="str">
            <v>Charge</v>
          </cell>
        </row>
        <row r="274">
          <cell r="B274" t="str">
            <v>5910</v>
          </cell>
          <cell r="C274" t="str">
            <v>Exchange</v>
          </cell>
        </row>
        <row r="275">
          <cell r="B275" t="str">
            <v>5916</v>
          </cell>
          <cell r="C275" t="str">
            <v>FA chrg</v>
          </cell>
        </row>
        <row r="276">
          <cell r="B276" t="str">
            <v>5921</v>
          </cell>
          <cell r="C276" t="str">
            <v>Fin</v>
          </cell>
        </row>
        <row r="277">
          <cell r="B277" t="str">
            <v>5924</v>
          </cell>
          <cell r="C277" t="str">
            <v>Fin</v>
          </cell>
        </row>
        <row r="278">
          <cell r="B278" t="str">
            <v>5928</v>
          </cell>
          <cell r="C278" t="str">
            <v>Fin</v>
          </cell>
        </row>
        <row r="279">
          <cell r="B279" t="str">
            <v>5941</v>
          </cell>
          <cell r="C279" t="str">
            <v>Allocation-Cost</v>
          </cell>
        </row>
        <row r="280">
          <cell r="B280" t="str">
            <v>5950</v>
          </cell>
          <cell r="C280" t="str">
            <v>Add</v>
          </cell>
        </row>
        <row r="281">
          <cell r="B281" t="str">
            <v>5961</v>
          </cell>
          <cell r="C281" t="str">
            <v>Int - All</v>
          </cell>
        </row>
        <row r="282">
          <cell r="B282" t="str">
            <v>5971</v>
          </cell>
          <cell r="C282" t="str">
            <v>Exchange</v>
          </cell>
        </row>
        <row r="283">
          <cell r="B283" t="str">
            <v>6001</v>
          </cell>
          <cell r="C283" t="str">
            <v>Inter</v>
          </cell>
        </row>
        <row r="284">
          <cell r="B284" t="str">
            <v>6101</v>
          </cell>
          <cell r="C284" t="str">
            <v>Tax</v>
          </cell>
        </row>
        <row r="285">
          <cell r="B285" t="str">
            <v>6102</v>
          </cell>
          <cell r="C285" t="str">
            <v>Tax</v>
          </cell>
        </row>
        <row r="286">
          <cell r="B286" t="str">
            <v>6392</v>
          </cell>
          <cell r="C286" t="str">
            <v>Trav</v>
          </cell>
        </row>
        <row r="288">
          <cell r="B288" t="str">
            <v>7000</v>
          </cell>
          <cell r="C288" t="str">
            <v>CapEx</v>
          </cell>
        </row>
      </sheetData>
      <sheetData sheetId="2">
        <row r="6">
          <cell r="A6" t="str">
            <v>EMIRATES BANK CURRENT ACCOUNT</v>
          </cell>
          <cell r="B6" t="str">
            <v>1001</v>
          </cell>
        </row>
        <row r="7">
          <cell r="A7" t="str">
            <v>NBD CURRENT ACCOUNT</v>
          </cell>
        </row>
        <row r="8">
          <cell r="A8" t="str">
            <v>NBD US DOLLAR CALL ACCOUNT</v>
          </cell>
        </row>
        <row r="9">
          <cell r="A9" t="str">
            <v>CITY BANK UAE-CURR AED</v>
          </cell>
        </row>
        <row r="10">
          <cell r="A10" t="str">
            <v>CITY BANK UAE-CURR $</v>
          </cell>
        </row>
        <row r="11">
          <cell r="A11" t="str">
            <v>CITY BANK UAE-CURR SAR</v>
          </cell>
        </row>
        <row r="12">
          <cell r="A12" t="str">
            <v>SAUDI BANK CURRENT ACCOUNT</v>
          </cell>
        </row>
        <row r="13">
          <cell r="A13" t="str">
            <v>BAHRAIN BANK CURRENT ACCOUNT</v>
          </cell>
        </row>
        <row r="14">
          <cell r="A14" t="str">
            <v>PETTY CASH DUBAI</v>
          </cell>
        </row>
        <row r="15">
          <cell r="A15" t="str">
            <v>PETTY CASH RIYADH</v>
          </cell>
        </row>
        <row r="16">
          <cell r="A16" t="str">
            <v>PETTY CASH BAHRAIN</v>
          </cell>
        </row>
        <row r="17">
          <cell r="A17" t="str">
            <v>PETTY CASH PRO</v>
          </cell>
        </row>
        <row r="18">
          <cell r="A18" t="str">
            <v>PETTY CASH BEIRUT</v>
          </cell>
        </row>
        <row r="19">
          <cell r="A19" t="str">
            <v>CITY BANK BEIRUT-CURR $</v>
          </cell>
        </row>
        <row r="20">
          <cell r="A20" t="str">
            <v>ACCOUNTS RECEIVABLE</v>
          </cell>
        </row>
        <row r="21">
          <cell r="A21" t="str">
            <v>INSTALLMENT ACCTS CURRENT</v>
          </cell>
        </row>
        <row r="22">
          <cell r="A22" t="str">
            <v>RESIDUAL VALUE-CURRENT</v>
          </cell>
        </row>
        <row r="23">
          <cell r="A23" t="str">
            <v>ALLOWANCE FOR DOUBTFUL DEBTS</v>
          </cell>
        </row>
        <row r="24">
          <cell r="A24" t="str">
            <v>STAFF ADVANCES GENERAL</v>
          </cell>
        </row>
        <row r="25">
          <cell r="A25" t="str">
            <v>STAFF ADVANCES HOUSING</v>
          </cell>
        </row>
        <row r="26">
          <cell r="A26" t="str">
            <v>RECEIVABLE (UNRECOGN. REVENUE)</v>
          </cell>
        </row>
        <row r="27">
          <cell r="A27" t="str">
            <v>PREPAID GENERAL</v>
          </cell>
        </row>
        <row r="28">
          <cell r="A28" t="str">
            <v>PREPAID RENT</v>
          </cell>
        </row>
        <row r="29">
          <cell r="A29" t="str">
            <v>ADVANCE TO SUPPLIERS</v>
          </cell>
        </row>
        <row r="30">
          <cell r="A30" t="str">
            <v>DEPOSITS GENERAL</v>
          </cell>
        </row>
        <row r="31">
          <cell r="A31" t="str">
            <v>DEPOSITS STAFF SPONSORSHIP</v>
          </cell>
        </row>
        <row r="32">
          <cell r="A32" t="str">
            <v>INSTALLMENT ACCTS - NON-CURR</v>
          </cell>
        </row>
        <row r="33">
          <cell r="A33" t="str">
            <v>RESIDUAL VALUE-NON CURRENT</v>
          </cell>
        </row>
        <row r="34">
          <cell r="A34" t="str">
            <v>COMPUTER EQUIPMENT</v>
          </cell>
        </row>
        <row r="35">
          <cell r="A35" t="str">
            <v>PC PURCHASES</v>
          </cell>
        </row>
        <row r="36">
          <cell r="A36" t="str">
            <v>COMPUTER HARDWARE PURCHASES</v>
          </cell>
        </row>
        <row r="37">
          <cell r="A37" t="str">
            <v>NETWORK EQUIPMENT PURCHASES</v>
          </cell>
        </row>
        <row r="38">
          <cell r="A38" t="str">
            <v>OFFICE EQUIPMENT</v>
          </cell>
        </row>
        <row r="39">
          <cell r="A39" t="str">
            <v>OFFICE EQUIPMENT PURCHASES</v>
          </cell>
        </row>
        <row r="40">
          <cell r="A40" t="str">
            <v>OFFICE EQUIPMENT DISPOSALS</v>
          </cell>
        </row>
        <row r="41">
          <cell r="A41" t="str">
            <v>TRANSPORTATION PURCHASES</v>
          </cell>
        </row>
        <row r="42">
          <cell r="A42" t="str">
            <v>OFFICE FURNITURE</v>
          </cell>
        </row>
        <row r="43">
          <cell r="A43" t="str">
            <v>OFFICE FURNITURE PURCHASES</v>
          </cell>
        </row>
        <row r="44">
          <cell r="A44" t="str">
            <v>LEASEHOLD  IMPROVEMENTS</v>
          </cell>
        </row>
        <row r="45">
          <cell r="A45" t="str">
            <v>LEASEHOLD  IMPR PURCHASES</v>
          </cell>
        </row>
        <row r="46">
          <cell r="A46" t="str">
            <v>ACC DEPR COMPUTER EQUIPMENT</v>
          </cell>
        </row>
        <row r="47">
          <cell r="A47" t="str">
            <v>ACC DEPR COMPUTER NETWRK EQUIP</v>
          </cell>
        </row>
        <row r="48">
          <cell r="A48" t="str">
            <v>ACC DEPR OFFICE EQUIPMENT</v>
          </cell>
        </row>
        <row r="49">
          <cell r="A49" t="str">
            <v>ACC DEPR TRANSPORTATION EQUIPM</v>
          </cell>
        </row>
        <row r="50">
          <cell r="A50" t="str">
            <v>ACC DEPR OFF EQUIP DISPOSALS</v>
          </cell>
        </row>
        <row r="51">
          <cell r="A51" t="str">
            <v>ACC DEPR OFFICE FURNITURE</v>
          </cell>
        </row>
        <row r="52">
          <cell r="A52" t="str">
            <v>ACC DEPR LEASEHOLD IMPR</v>
          </cell>
        </row>
        <row r="53">
          <cell r="A53" t="str">
            <v>OTHER ASSETS</v>
          </cell>
        </row>
        <row r="54">
          <cell r="A54" t="str">
            <v>ACCOUNTS PAYABLE</v>
          </cell>
        </row>
        <row r="55">
          <cell r="A55" t="str">
            <v>END OF SERVICE ACCRUAL</v>
          </cell>
        </row>
        <row r="56">
          <cell r="A56" t="str">
            <v>VACATION ACCRUAL</v>
          </cell>
        </row>
        <row r="57">
          <cell r="A57" t="str">
            <v>STOCK PURCHASE PLAN ACCRUAL</v>
          </cell>
        </row>
        <row r="58">
          <cell r="A58" t="str">
            <v>COMMISSIONS DUE</v>
          </cell>
        </row>
        <row r="59">
          <cell r="A59" t="str">
            <v>BONUSES DUE</v>
          </cell>
        </row>
        <row r="60">
          <cell r="A60" t="str">
            <v>ACCRUED SALARIES</v>
          </cell>
        </row>
        <row r="61">
          <cell r="A61" t="str">
            <v>ACCRUALS GENERAL</v>
          </cell>
        </row>
        <row r="62">
          <cell r="A62" t="str">
            <v>ACCRUALS RESELLER COMMISSIONS</v>
          </cell>
        </row>
        <row r="63">
          <cell r="A63" t="str">
            <v>ACCRUAL AL RUMAIZAN</v>
          </cell>
        </row>
        <row r="64">
          <cell r="A64" t="str">
            <v>ACCRUAL DEBTORS</v>
          </cell>
        </row>
        <row r="65">
          <cell r="A65" t="str">
            <v>PAYMENTS IN ADV OF RATABLE ST</v>
          </cell>
        </row>
        <row r="66">
          <cell r="A66" t="str">
            <v>DEFERRED EDUCATION REVENUE</v>
          </cell>
        </row>
        <row r="67">
          <cell r="A67" t="str">
            <v>WITHHOLDING TAX</v>
          </cell>
        </row>
        <row r="68">
          <cell r="A68" t="str">
            <v>GOSI PAYABLE</v>
          </cell>
        </row>
        <row r="69">
          <cell r="A69" t="str">
            <v>VAT PAYABLE</v>
          </cell>
        </row>
        <row r="70">
          <cell r="A70" t="str">
            <v>INPUT TAX</v>
          </cell>
        </row>
        <row r="71">
          <cell r="A71" t="str">
            <v>OUTPUT TAX</v>
          </cell>
        </row>
        <row r="72">
          <cell r="A72" t="str">
            <v>ACCRUED INCOME TAXES KSA</v>
          </cell>
        </row>
        <row r="73">
          <cell r="A73" t="str">
            <v>INTERCOMPANY ROYALTIES</v>
          </cell>
        </row>
        <row r="74">
          <cell r="A74" t="str">
            <v>INTERCOMPANY INTERNATIONAL</v>
          </cell>
        </row>
        <row r="75">
          <cell r="A75" t="str">
            <v>INTERCOMPANY CAI</v>
          </cell>
        </row>
        <row r="76">
          <cell r="A76" t="str">
            <v>REGIONAL INTERCOMPANY ACCOUNT</v>
          </cell>
        </row>
        <row r="77">
          <cell r="A77" t="str">
            <v>INTERCOMPANY LOAN-SWISS BR</v>
          </cell>
        </row>
        <row r="78">
          <cell r="A78" t="str">
            <v>DEFERRED MAINTENANCE PURE</v>
          </cell>
        </row>
        <row r="79">
          <cell r="A79" t="str">
            <v>PAYMENTS IN ADV OF RATABLE LT</v>
          </cell>
        </row>
        <row r="80">
          <cell r="A80" t="str">
            <v>COMMON STOCK</v>
          </cell>
        </row>
        <row r="81">
          <cell r="A81" t="str">
            <v>ADDITIONAL PAID IN CAPITAL</v>
          </cell>
        </row>
        <row r="82">
          <cell r="A82" t="str">
            <v>RETAINED EARNINGS BEGINNING</v>
          </cell>
        </row>
        <row r="83">
          <cell r="A83" t="str">
            <v>BILLING  NEW REVENUE           CONSOL</v>
          </cell>
        </row>
        <row r="84">
          <cell r="A84" t="str">
            <v>BILL OLD (NEW MODEL)           CONSOL</v>
          </cell>
        </row>
        <row r="85">
          <cell r="A85" t="str">
            <v>MAINTENANCE REVENUE            CONSOL</v>
          </cell>
        </row>
        <row r="86">
          <cell r="A86" t="str">
            <v>PROFESSIONAL SERVICES REVENUE  SERV</v>
          </cell>
        </row>
        <row r="87">
          <cell r="A87" t="str">
            <v>EDUCATION/TRAINING  REVENUE    EDU</v>
          </cell>
        </row>
        <row r="88">
          <cell r="A88" t="str">
            <v>INDIRECT REVENUE               INDIRECT</v>
          </cell>
        </row>
        <row r="89">
          <cell r="A89" t="str">
            <v>OTHER REVENUE                  CONSOL</v>
          </cell>
        </row>
        <row r="90">
          <cell r="A90" t="str">
            <v>RATABLE REVENUE-CY             CONSOL</v>
          </cell>
        </row>
        <row r="91">
          <cell r="A91" t="str">
            <v>RATABLE REVENUE -PY            CONSOL</v>
          </cell>
        </row>
        <row r="92">
          <cell r="A92" t="str">
            <v>ADJUSTMENT REVENUE-CY          CONSOL</v>
          </cell>
        </row>
        <row r="93">
          <cell r="A93" t="str">
            <v>ADJUSTMENT REVENUE-PY          CONSOL</v>
          </cell>
        </row>
        <row r="94">
          <cell r="A94" t="str">
            <v>PURE MAINT AMORT               CONSOL</v>
          </cell>
        </row>
        <row r="95">
          <cell r="A95" t="str">
            <v>PURE MAINT DEFERRAL            CONSOL</v>
          </cell>
        </row>
        <row r="96">
          <cell r="A96" t="str">
            <v>ALLOCATIONS                    INDIRECT</v>
          </cell>
        </row>
        <row r="97">
          <cell r="A97" t="str">
            <v>BACKOFF NEW                    CONSOL</v>
          </cell>
        </row>
        <row r="98">
          <cell r="A98" t="str">
            <v>BACKOFF OLD (NEW MODEL)        CONSOL</v>
          </cell>
        </row>
        <row r="99">
          <cell r="A99" t="str">
            <v>SALARIES                       CONSOL</v>
          </cell>
        </row>
        <row r="100">
          <cell r="A100" t="str">
            <v>SEVERANCE                      HR</v>
          </cell>
        </row>
        <row r="101">
          <cell r="A101" t="str">
            <v>END OF SERVICE                 HR</v>
          </cell>
        </row>
        <row r="102">
          <cell r="A102" t="str">
            <v>MEDICAL COVER                  CONSOL</v>
          </cell>
        </row>
        <row r="103">
          <cell r="A103" t="str">
            <v>LIFE AND DISABILITY COVER      DIRECT</v>
          </cell>
        </row>
        <row r="104">
          <cell r="A104" t="str">
            <v>VACATION TICKETS               FIN</v>
          </cell>
        </row>
        <row r="105">
          <cell r="A105" t="str">
            <v>VACATION PAY                   DIRECT</v>
          </cell>
        </row>
        <row r="106">
          <cell r="A106" t="str">
            <v>HOUSING ALLOWANCES             PRES</v>
          </cell>
        </row>
        <row r="107">
          <cell r="A107" t="str">
            <v>GOSI CONTRIBUTION              DIRECT</v>
          </cell>
        </row>
        <row r="108">
          <cell r="A108" t="str">
            <v>OTHER ALLOWANCES               DIRECT</v>
          </cell>
        </row>
        <row r="109">
          <cell r="A109" t="str">
            <v>RELOCATION                     HR</v>
          </cell>
        </row>
        <row r="110">
          <cell r="A110" t="str">
            <v>TRAINING                       PRES</v>
          </cell>
        </row>
        <row r="111">
          <cell r="A111" t="str">
            <v>RECRUITMENT                    HR</v>
          </cell>
        </row>
        <row r="112">
          <cell r="A112" t="str">
            <v>TEMPORARY STAFF                GAS/FAC</v>
          </cell>
        </row>
        <row r="113">
          <cell r="A113" t="str">
            <v>CAR ALLOWANCE                  PRES</v>
          </cell>
        </row>
        <row r="114">
          <cell r="A114" t="str">
            <v>STAFF AWARDS                   PRES</v>
          </cell>
        </row>
        <row r="115">
          <cell r="A115" t="str">
            <v>VISA CHARGES                   FIN</v>
          </cell>
        </row>
        <row r="116">
          <cell r="A116" t="str">
            <v>WORKMANS COMPENSATION          GAS/FAC</v>
          </cell>
        </row>
        <row r="117">
          <cell r="A117" t="str">
            <v>PERSONNEL OTHER                FIN</v>
          </cell>
        </row>
        <row r="118">
          <cell r="A118" t="str">
            <v>COMMISSION                     PRES</v>
          </cell>
        </row>
        <row r="119">
          <cell r="A119" t="str">
            <v>BONUS                          GAS/FAC</v>
          </cell>
        </row>
        <row r="120">
          <cell r="A120" t="str">
            <v>LODGING                        CONSOL</v>
          </cell>
        </row>
        <row r="121">
          <cell r="A121" t="str">
            <v>EMPLOYEE MEALS                 CONSOL</v>
          </cell>
        </row>
        <row r="122">
          <cell r="A122" t="str">
            <v>TRANSPORTATION                 CONSOL</v>
          </cell>
        </row>
        <row r="123">
          <cell r="A123" t="str">
            <v>AIR TRAVEL                     CONSOL</v>
          </cell>
        </row>
        <row r="124">
          <cell r="A124" t="str">
            <v>CLIENT ENTERTAINMENT           CONSOL</v>
          </cell>
        </row>
        <row r="125">
          <cell r="A125" t="str">
            <v>TRAVEL OTHER                   DIRECT</v>
          </cell>
        </row>
        <row r="126">
          <cell r="A126" t="str">
            <v>RENT                           GAS/FAC</v>
          </cell>
        </row>
        <row r="127">
          <cell r="A127" t="str">
            <v>UTILITIES                      GAS/FAC</v>
          </cell>
        </row>
        <row r="128">
          <cell r="A128" t="str">
            <v>SUBLEASE INCOME                GAS/FAC</v>
          </cell>
        </row>
        <row r="129">
          <cell r="A129" t="str">
            <v>BUILDING MAINTENANCE           GAS/FAC</v>
          </cell>
        </row>
        <row r="130">
          <cell r="A130" t="str">
            <v>SECURITY                       GAS/FAC</v>
          </cell>
        </row>
        <row r="131">
          <cell r="A131" t="str">
            <v>OFFICE CLEANING                GAS/FAC</v>
          </cell>
        </row>
        <row r="132">
          <cell r="A132" t="str">
            <v>OFFICE MOVES                   GAS/FAC</v>
          </cell>
        </row>
        <row r="133">
          <cell r="A133" t="str">
            <v>EMPLOYEE RELATIONS             GAS/FAC</v>
          </cell>
        </row>
        <row r="134">
          <cell r="A134" t="str">
            <v>TRAINING ROOM RENT             DIRECT</v>
          </cell>
        </row>
        <row r="135">
          <cell r="A135" t="str">
            <v>CATERING                       INDIRECT</v>
          </cell>
        </row>
        <row r="136">
          <cell r="A136" t="str">
            <v>MEALS PROGRAM                  GAS/FAC</v>
          </cell>
        </row>
        <row r="137">
          <cell r="A137" t="str">
            <v>OFFICE EQUIP LEASE &amp; PURCHASE  GAS/FAC</v>
          </cell>
        </row>
        <row r="138">
          <cell r="A138" t="str">
            <v>OFFICE EQUIPMENT PURCHASES     GAS/FAC</v>
          </cell>
        </row>
        <row r="139">
          <cell r="A139" t="str">
            <v>OFFICE EQUIP MAINT &amp; REPAIRS   GAS/FAC</v>
          </cell>
        </row>
        <row r="140">
          <cell r="A140" t="str">
            <v>PRINTING &amp; STATIONARY          GAS/FAC</v>
          </cell>
        </row>
        <row r="141">
          <cell r="A141" t="str">
            <v>OFFICE SUPPLIES&amp;STATIONARY     GAS/FAC</v>
          </cell>
        </row>
        <row r="142">
          <cell r="A142" t="str">
            <v>POSTAGE                        GAS/FAC</v>
          </cell>
        </row>
        <row r="143">
          <cell r="A143" t="str">
            <v>COURIER &amp; POSTAGE              GAS/FAC</v>
          </cell>
        </row>
        <row r="144">
          <cell r="A144" t="str">
            <v>PROPERTY &amp; OTHER TAXES         GAS/FAC</v>
          </cell>
        </row>
        <row r="145">
          <cell r="A145" t="str">
            <v>INSURANCE                      GAS/FAC</v>
          </cell>
        </row>
        <row r="146">
          <cell r="A146" t="str">
            <v>COMMUNITY RELATIONS            HR</v>
          </cell>
        </row>
        <row r="147">
          <cell r="A147" t="str">
            <v>DUES &amp; SUBSCRIPTIONS           GAS/FAC</v>
          </cell>
        </row>
        <row r="148">
          <cell r="A148" t="str">
            <v>LICENSE FEES                   GAS/FAC</v>
          </cell>
        </row>
        <row r="149">
          <cell r="A149" t="str">
            <v>OFFICE OTHER                   GAS/FAC</v>
          </cell>
        </row>
        <row r="150">
          <cell r="A150" t="str">
            <v>OFFICE ALLOCATION              CONSOL</v>
          </cell>
        </row>
        <row r="151">
          <cell r="A151" t="str">
            <v>SOFTWARE LICENSES              GIS</v>
          </cell>
        </row>
        <row r="152">
          <cell r="A152" t="str">
            <v>HARDWARE LEASE                 GIS</v>
          </cell>
        </row>
        <row r="153">
          <cell r="A153" t="str">
            <v>HARDWARE MAINTENANCE           GIS</v>
          </cell>
        </row>
        <row r="154">
          <cell r="A154" t="str">
            <v>EQUIP PURCH (NON-CAP EX)       GIS</v>
          </cell>
        </row>
        <row r="155">
          <cell r="A155" t="str">
            <v>STORAGE MEDIA                  GIS</v>
          </cell>
        </row>
        <row r="156">
          <cell r="A156" t="str">
            <v>SUPPLIES                       GIS</v>
          </cell>
        </row>
        <row r="157">
          <cell r="A157" t="str">
            <v>NETWORK OTHER                  GIS</v>
          </cell>
        </row>
        <row r="158">
          <cell r="A158" t="str">
            <v>DATA CIRCUITS                  GIS</v>
          </cell>
        </row>
        <row r="159">
          <cell r="A159" t="str">
            <v>TELEPHONES                     GIS</v>
          </cell>
        </row>
        <row r="160">
          <cell r="A160" t="str">
            <v>CELL PHONES                    GIS</v>
          </cell>
        </row>
        <row r="161">
          <cell r="A161" t="str">
            <v>CABLING                        GIS</v>
          </cell>
        </row>
        <row r="162">
          <cell r="A162" t="str">
            <v>COMPUTER PURCHASES (CAPEX)     GIS</v>
          </cell>
        </row>
        <row r="163">
          <cell r="A163" t="str">
            <v>OTHER PURCHASES (CAPEX)        GIS</v>
          </cell>
        </row>
        <row r="164">
          <cell r="A164" t="str">
            <v>CAPEX REVERSAL                 CONSOL</v>
          </cell>
        </row>
        <row r="165">
          <cell r="A165" t="str">
            <v>IT OTHER                       GIS</v>
          </cell>
        </row>
        <row r="166">
          <cell r="A166" t="str">
            <v>IT ALLOCATION                  CONSOL</v>
          </cell>
        </row>
        <row r="167">
          <cell r="A167" t="str">
            <v>EXT CONS - AUDIT               FIN</v>
          </cell>
        </row>
        <row r="168">
          <cell r="A168" t="str">
            <v>EXT CONS - TAX PREPARATION     FIN</v>
          </cell>
        </row>
        <row r="169">
          <cell r="A169" t="str">
            <v>EXT CONS - LEGAL               LEGAL</v>
          </cell>
        </row>
        <row r="170">
          <cell r="A170" t="str">
            <v>EXT CONS - OTHER               CONSOL</v>
          </cell>
        </row>
        <row r="171">
          <cell r="A171" t="str">
            <v>COST OF SERVICES EXTERNAL      EDU</v>
          </cell>
        </row>
        <row r="172">
          <cell r="A172" t="str">
            <v>ADVERTISING - INTL             MKTG</v>
          </cell>
        </row>
        <row r="173">
          <cell r="A173" t="str">
            <v>SPONSORSHIP                    MKTG</v>
          </cell>
        </row>
        <row r="174">
          <cell r="A174" t="str">
            <v>PRINTING                       MKTG</v>
          </cell>
        </row>
        <row r="175">
          <cell r="A175" t="str">
            <v>USER GROUP                     MKTG</v>
          </cell>
        </row>
        <row r="176">
          <cell r="A176" t="str">
            <v>DIRECT MAIL                    MKTG</v>
          </cell>
        </row>
        <row r="177">
          <cell r="A177" t="str">
            <v>INDIRECT MARKETING</v>
          </cell>
        </row>
        <row r="178">
          <cell r="A178" t="str">
            <v>PUBLIC RELATIONS               MKTG</v>
          </cell>
        </row>
        <row r="179">
          <cell r="A179" t="str">
            <v>MARKET RESEARCH                MKTG</v>
          </cell>
        </row>
        <row r="180">
          <cell r="A180" t="str">
            <v>MARKETING PRIZES               MKTG</v>
          </cell>
        </row>
        <row r="181">
          <cell r="A181" t="str">
            <v>CONFERENCES                    MKTG</v>
          </cell>
        </row>
        <row r="182">
          <cell r="A182" t="str">
            <v>TRADE SHOWS                    MKTG</v>
          </cell>
        </row>
        <row r="183">
          <cell r="A183" t="str">
            <v>CA-WORLD                       MKTG</v>
          </cell>
        </row>
        <row r="184">
          <cell r="A184" t="str">
            <v>PROMOTIONAL  OTHER             MKTG</v>
          </cell>
        </row>
        <row r="185">
          <cell r="A185" t="str">
            <v>AL RUMAIZAN FEE                CONSOL</v>
          </cell>
        </row>
        <row r="186">
          <cell r="A186" t="str">
            <v>INTERNATIONAL CHARGES          SERV</v>
          </cell>
        </row>
        <row r="187">
          <cell r="A187" t="str">
            <v>PROVISION FOR UNCOLLECTIBLES   CONSOL</v>
          </cell>
        </row>
        <row r="188">
          <cell r="A188" t="str">
            <v>DEPRECIATION AND AMORTIZATION  CONSOL</v>
          </cell>
        </row>
        <row r="189">
          <cell r="A189" t="str">
            <v>OTHER COSTS                    GAS/FAC</v>
          </cell>
        </row>
        <row r="190">
          <cell r="A190" t="str">
            <v>CHARGEBACKS                    CONSOL</v>
          </cell>
        </row>
        <row r="191">
          <cell r="A191" t="str">
            <v>FIXED ASSET CHARGES            CONSOL</v>
          </cell>
        </row>
        <row r="192">
          <cell r="A192" t="str">
            <v>INTEREST EXPENSE               CONSOL</v>
          </cell>
        </row>
        <row r="193">
          <cell r="A193" t="str">
            <v>BANK CHARGES                   CONSOL</v>
          </cell>
        </row>
        <row r="194">
          <cell r="A194" t="str">
            <v>INTEREST INCOME                CONSOL</v>
          </cell>
        </row>
        <row r="195">
          <cell r="A195" t="str">
            <v>ALLOCATION-COST                INDIRECT</v>
          </cell>
        </row>
        <row r="196">
          <cell r="A196" t="str">
            <v>INTERCOMPANY ALLOCATION        INDIRECT</v>
          </cell>
        </row>
        <row r="197">
          <cell r="A197" t="str">
            <v>EXCHANGE GAIN OR LOSS          CONSOL</v>
          </cell>
        </row>
        <row r="198">
          <cell r="A198" t="str">
            <v>INTERNAL ROYALTIES             CONSOL</v>
          </cell>
        </row>
        <row r="199">
          <cell r="A199" t="str">
            <v>WITHHOLDING TAX                CONSOL</v>
          </cell>
        </row>
      </sheetData>
      <sheetData sheetId="3">
        <row r="4">
          <cell r="B4" t="str">
            <v>Education</v>
          </cell>
          <cell r="C4" t="str">
            <v>Finance</v>
          </cell>
          <cell r="D4" t="str">
            <v>GIS</v>
          </cell>
          <cell r="E4" t="str">
            <v>HQ</v>
          </cell>
          <cell r="F4" t="str">
            <v>HR</v>
          </cell>
          <cell r="G4" t="str">
            <v>Services</v>
          </cell>
          <cell r="H4" t="str">
            <v>Direct Marketing</v>
          </cell>
          <cell r="I4" t="str">
            <v>Legal</v>
          </cell>
          <cell r="J4" t="str">
            <v>Indirect Marketing</v>
          </cell>
          <cell r="K4" t="str">
            <v>BS</v>
          </cell>
          <cell r="L4" t="str">
            <v>Consol</v>
          </cell>
          <cell r="M4" t="str">
            <v>Presales</v>
          </cell>
          <cell r="N4" t="str">
            <v>GAS/Facilities</v>
          </cell>
          <cell r="O4" t="str">
            <v>Indirect Sales</v>
          </cell>
          <cell r="P4" t="str">
            <v>Direct Sales</v>
          </cell>
          <cell r="Q4" t="str">
            <v>CS Support</v>
          </cell>
          <cell r="R4" t="str">
            <v>Customer Advocacy</v>
          </cell>
          <cell r="S4" t="str">
            <v>Communications</v>
          </cell>
          <cell r="T4" t="str">
            <v>CIC</v>
          </cell>
          <cell r="U4" t="str">
            <v>Grand Total</v>
          </cell>
        </row>
        <row r="5">
          <cell r="A5" t="str">
            <v>Acc Depr</v>
          </cell>
        </row>
        <row r="6">
          <cell r="A6" t="str">
            <v>Accrd IncTax-KSA</v>
          </cell>
        </row>
        <row r="7">
          <cell r="A7" t="str">
            <v>Adj Rev-Prior Yr</v>
          </cell>
        </row>
        <row r="8">
          <cell r="A8" t="str">
            <v>Allow DD</v>
          </cell>
        </row>
        <row r="9">
          <cell r="A9" t="str">
            <v>APIC</v>
          </cell>
        </row>
        <row r="10">
          <cell r="A10" t="str">
            <v>B/Off New</v>
          </cell>
        </row>
        <row r="11">
          <cell r="A11" t="str">
            <v>B/Old New</v>
          </cell>
        </row>
        <row r="12">
          <cell r="A12" t="str">
            <v>Cash</v>
          </cell>
        </row>
        <row r="13">
          <cell r="A13" t="str">
            <v>Comm</v>
          </cell>
        </row>
        <row r="14">
          <cell r="A14" t="str">
            <v>Comms Due</v>
          </cell>
        </row>
        <row r="15">
          <cell r="A15" t="str">
            <v>Comp Equip</v>
          </cell>
        </row>
        <row r="16">
          <cell r="A16" t="str">
            <v>Cons</v>
          </cell>
        </row>
        <row r="17">
          <cell r="A17" t="str">
            <v>COS - Ext</v>
          </cell>
        </row>
        <row r="18">
          <cell r="A18" t="str">
            <v>Creditors</v>
          </cell>
        </row>
        <row r="19">
          <cell r="A19" t="str">
            <v>Debtors</v>
          </cell>
        </row>
        <row r="20">
          <cell r="A20" t="str">
            <v>Def Maint - Pure</v>
          </cell>
        </row>
        <row r="21">
          <cell r="A21" t="str">
            <v>Def Serv</v>
          </cell>
        </row>
        <row r="22">
          <cell r="A22" t="str">
            <v>Depr</v>
          </cell>
        </row>
        <row r="23">
          <cell r="A23" t="str">
            <v>Education</v>
          </cell>
        </row>
        <row r="24">
          <cell r="A24" t="str">
            <v>Exchange</v>
          </cell>
        </row>
        <row r="25">
          <cell r="A25" t="str">
            <v>Ext Roy</v>
          </cell>
        </row>
        <row r="26">
          <cell r="A26" t="str">
            <v>F &amp; F</v>
          </cell>
        </row>
        <row r="27">
          <cell r="A27" t="str">
            <v>FA chrg</v>
          </cell>
        </row>
        <row r="28">
          <cell r="A28" t="str">
            <v>Fin</v>
          </cell>
        </row>
        <row r="29">
          <cell r="A29" t="str">
            <v>IC</v>
          </cell>
        </row>
        <row r="30">
          <cell r="A30" t="str">
            <v>IC - Rest</v>
          </cell>
        </row>
        <row r="31">
          <cell r="A31" t="str">
            <v>IC - Royal</v>
          </cell>
        </row>
        <row r="32">
          <cell r="A32" t="str">
            <v>IC L</v>
          </cell>
        </row>
        <row r="33">
          <cell r="A33" t="str">
            <v>IC2</v>
          </cell>
        </row>
        <row r="34">
          <cell r="A34" t="str">
            <v>Ind Rev</v>
          </cell>
        </row>
        <row r="35">
          <cell r="A35" t="str">
            <v>Inst LT - New</v>
          </cell>
        </row>
        <row r="36">
          <cell r="A36" t="str">
            <v>Inst ST - New</v>
          </cell>
        </row>
        <row r="37">
          <cell r="A37" t="str">
            <v>Inter</v>
          </cell>
        </row>
        <row r="38">
          <cell r="A38" t="str">
            <v>IT</v>
          </cell>
        </row>
        <row r="39">
          <cell r="A39" t="str">
            <v>Leasehold</v>
          </cell>
        </row>
        <row r="40">
          <cell r="A40" t="str">
            <v>Maint</v>
          </cell>
        </row>
        <row r="41">
          <cell r="A41" t="str">
            <v>Maint Def</v>
          </cell>
        </row>
        <row r="42">
          <cell r="A42" t="str">
            <v>New</v>
          </cell>
        </row>
        <row r="43">
          <cell r="A43" t="str">
            <v>Office</v>
          </cell>
        </row>
        <row r="44">
          <cell r="A44" t="str">
            <v>Old - New</v>
          </cell>
        </row>
        <row r="45">
          <cell r="A45" t="str">
            <v>Other</v>
          </cell>
        </row>
        <row r="46">
          <cell r="A46" t="str">
            <v>Other Assets</v>
          </cell>
        </row>
        <row r="47">
          <cell r="A47" t="str">
            <v>Other Liab</v>
          </cell>
        </row>
        <row r="48">
          <cell r="A48" t="str">
            <v>Other Rec</v>
          </cell>
        </row>
        <row r="49">
          <cell r="A49" t="str">
            <v>Other Tax</v>
          </cell>
        </row>
        <row r="50">
          <cell r="A50" t="str">
            <v>Pers</v>
          </cell>
        </row>
        <row r="51">
          <cell r="A51" t="str">
            <v>PIARRLT</v>
          </cell>
        </row>
        <row r="52">
          <cell r="A52" t="str">
            <v>PIARRST</v>
          </cell>
        </row>
        <row r="53">
          <cell r="A53" t="str">
            <v>Prepaid</v>
          </cell>
        </row>
        <row r="54">
          <cell r="A54" t="str">
            <v>Promo</v>
          </cell>
        </row>
        <row r="55">
          <cell r="A55" t="str">
            <v>Prov</v>
          </cell>
        </row>
        <row r="56">
          <cell r="A56" t="str">
            <v>Pure Amort</v>
          </cell>
        </row>
        <row r="57">
          <cell r="A57" t="str">
            <v>Ratable</v>
          </cell>
        </row>
        <row r="58">
          <cell r="A58" t="str">
            <v>Ratable -py</v>
          </cell>
        </row>
        <row r="59">
          <cell r="A59" t="str">
            <v>RE beg</v>
          </cell>
        </row>
        <row r="60">
          <cell r="A60" t="str">
            <v>Resi Val-Current</v>
          </cell>
        </row>
        <row r="61">
          <cell r="A61" t="str">
            <v>Resi Val-NCurrent</v>
          </cell>
        </row>
        <row r="62">
          <cell r="A62" t="str">
            <v>Serv Ext</v>
          </cell>
        </row>
        <row r="63">
          <cell r="A63" t="str">
            <v>Stock</v>
          </cell>
        </row>
        <row r="64">
          <cell r="A64" t="str">
            <v>Tax</v>
          </cell>
        </row>
        <row r="65">
          <cell r="A65" t="str">
            <v>Trav</v>
          </cell>
        </row>
        <row r="66">
          <cell r="A66" t="str">
            <v>VAT</v>
          </cell>
        </row>
        <row r="67">
          <cell r="A67" t="str">
            <v>Grand Total</v>
          </cell>
        </row>
      </sheetData>
      <sheetData sheetId="4">
        <row r="4">
          <cell r="B4" t="str">
            <v>Bahrain</v>
          </cell>
          <cell r="C4" t="str">
            <v>Lebanon</v>
          </cell>
          <cell r="D4" t="str">
            <v>Pakistan</v>
          </cell>
          <cell r="E4" t="str">
            <v>Saudi Arabia</v>
          </cell>
          <cell r="F4" t="str">
            <v>UAE</v>
          </cell>
          <cell r="G4" t="str">
            <v>CER</v>
          </cell>
          <cell r="H4" t="str">
            <v>Grand Total</v>
          </cell>
        </row>
        <row r="5">
          <cell r="A5" t="str">
            <v>Acc Depr</v>
          </cell>
        </row>
        <row r="6">
          <cell r="A6" t="str">
            <v>Accrd IncTax-KSA</v>
          </cell>
        </row>
        <row r="7">
          <cell r="A7" t="str">
            <v>Adj Rev-Prior Yr</v>
          </cell>
        </row>
        <row r="8">
          <cell r="A8" t="str">
            <v>Allow DD</v>
          </cell>
        </row>
        <row r="9">
          <cell r="A9" t="str">
            <v>APIC</v>
          </cell>
        </row>
        <row r="10">
          <cell r="A10" t="str">
            <v>B/Off New</v>
          </cell>
        </row>
        <row r="11">
          <cell r="A11" t="str">
            <v>B/Old New</v>
          </cell>
        </row>
        <row r="12">
          <cell r="A12" t="str">
            <v>Cash</v>
          </cell>
        </row>
        <row r="13">
          <cell r="A13" t="str">
            <v>Comm</v>
          </cell>
        </row>
        <row r="14">
          <cell r="A14" t="str">
            <v>Comms Due</v>
          </cell>
        </row>
        <row r="15">
          <cell r="A15" t="str">
            <v>Comp Equip</v>
          </cell>
        </row>
        <row r="16">
          <cell r="A16" t="str">
            <v>Cons</v>
          </cell>
        </row>
        <row r="17">
          <cell r="A17" t="str">
            <v>COS - Ext</v>
          </cell>
        </row>
        <row r="18">
          <cell r="A18" t="str">
            <v>Creditors</v>
          </cell>
        </row>
        <row r="19">
          <cell r="A19" t="str">
            <v>Debtors</v>
          </cell>
        </row>
        <row r="20">
          <cell r="A20" t="str">
            <v>Def Maint - Pure</v>
          </cell>
        </row>
        <row r="21">
          <cell r="A21" t="str">
            <v>Def Serv</v>
          </cell>
        </row>
        <row r="22">
          <cell r="A22" t="str">
            <v>Depr</v>
          </cell>
        </row>
        <row r="23">
          <cell r="A23" t="str">
            <v>Education</v>
          </cell>
        </row>
        <row r="24">
          <cell r="A24" t="str">
            <v>Exchange</v>
          </cell>
        </row>
        <row r="25">
          <cell r="A25" t="str">
            <v>Ext Roy</v>
          </cell>
        </row>
        <row r="26">
          <cell r="A26" t="str">
            <v>F &amp; F</v>
          </cell>
        </row>
        <row r="27">
          <cell r="A27" t="str">
            <v>FA chrg</v>
          </cell>
        </row>
        <row r="28">
          <cell r="A28" t="str">
            <v>Fin</v>
          </cell>
        </row>
        <row r="29">
          <cell r="A29" t="str">
            <v>IC</v>
          </cell>
        </row>
        <row r="30">
          <cell r="A30" t="str">
            <v>IC - Rest</v>
          </cell>
        </row>
        <row r="31">
          <cell r="A31" t="str">
            <v>IC - Royal</v>
          </cell>
        </row>
        <row r="32">
          <cell r="A32" t="str">
            <v>IC L</v>
          </cell>
        </row>
        <row r="33">
          <cell r="A33" t="str">
            <v>IC2</v>
          </cell>
        </row>
        <row r="34">
          <cell r="A34" t="str">
            <v>Ind Rev</v>
          </cell>
        </row>
        <row r="35">
          <cell r="A35" t="str">
            <v>Inst LT - New</v>
          </cell>
        </row>
        <row r="36">
          <cell r="A36" t="str">
            <v>Inst ST - New</v>
          </cell>
        </row>
        <row r="37">
          <cell r="A37" t="str">
            <v>Inter</v>
          </cell>
        </row>
        <row r="38">
          <cell r="A38" t="str">
            <v>IT</v>
          </cell>
        </row>
        <row r="39">
          <cell r="A39" t="str">
            <v>Leasehold</v>
          </cell>
        </row>
        <row r="40">
          <cell r="A40" t="str">
            <v>Maint</v>
          </cell>
        </row>
        <row r="41">
          <cell r="A41" t="str">
            <v>Maint Def</v>
          </cell>
        </row>
        <row r="42">
          <cell r="A42" t="str">
            <v>New</v>
          </cell>
        </row>
        <row r="43">
          <cell r="A43" t="str">
            <v>Office</v>
          </cell>
        </row>
        <row r="44">
          <cell r="A44" t="str">
            <v>Old - New</v>
          </cell>
        </row>
        <row r="45">
          <cell r="A45" t="str">
            <v>Other</v>
          </cell>
        </row>
        <row r="46">
          <cell r="A46" t="str">
            <v>Other Assets</v>
          </cell>
        </row>
        <row r="47">
          <cell r="A47" t="str">
            <v>Other Liab</v>
          </cell>
        </row>
        <row r="48">
          <cell r="A48" t="str">
            <v>Other Rec</v>
          </cell>
        </row>
        <row r="49">
          <cell r="A49" t="str">
            <v>Other Tax</v>
          </cell>
        </row>
        <row r="50">
          <cell r="A50" t="str">
            <v>Pers</v>
          </cell>
        </row>
        <row r="51">
          <cell r="A51" t="str">
            <v>PIARRLT</v>
          </cell>
        </row>
        <row r="52">
          <cell r="A52" t="str">
            <v>PIARRST</v>
          </cell>
        </row>
        <row r="53">
          <cell r="A53" t="str">
            <v>Prepaid</v>
          </cell>
        </row>
        <row r="54">
          <cell r="A54" t="str">
            <v>Promo</v>
          </cell>
        </row>
        <row r="55">
          <cell r="A55" t="str">
            <v>Prov</v>
          </cell>
        </row>
        <row r="56">
          <cell r="A56" t="str">
            <v>Pure Amort</v>
          </cell>
        </row>
        <row r="57">
          <cell r="A57" t="str">
            <v>Ratable</v>
          </cell>
        </row>
        <row r="58">
          <cell r="A58" t="str">
            <v>Ratable -py</v>
          </cell>
        </row>
        <row r="59">
          <cell r="A59" t="str">
            <v>RE beg</v>
          </cell>
        </row>
        <row r="60">
          <cell r="A60" t="str">
            <v>Resi Val-Current</v>
          </cell>
        </row>
        <row r="61">
          <cell r="A61" t="str">
            <v>Resi Val-NCurrent</v>
          </cell>
        </row>
        <row r="62">
          <cell r="A62" t="str">
            <v>Serv Ext</v>
          </cell>
        </row>
        <row r="63">
          <cell r="A63" t="str">
            <v>Stock</v>
          </cell>
        </row>
        <row r="64">
          <cell r="A64" t="str">
            <v>Tax</v>
          </cell>
        </row>
        <row r="65">
          <cell r="A65" t="str">
            <v>Trav</v>
          </cell>
        </row>
        <row r="66">
          <cell r="A66" t="str">
            <v>VAT</v>
          </cell>
        </row>
        <row r="67">
          <cell r="A67" t="str">
            <v>Grand Total</v>
          </cell>
        </row>
      </sheetData>
      <sheetData sheetId="5"/>
      <sheetData sheetId="6"/>
      <sheetData sheetId="7"/>
      <sheetData sheetId="8"/>
      <sheetData sheetId="9"/>
      <sheetData sheetId="10" refreshError="1"/>
      <sheetData sheetId="11">
        <row r="6">
          <cell r="A6" t="str">
            <v>EMIRATES BANK CURRENT ACCOUNT</v>
          </cell>
        </row>
      </sheetData>
      <sheetData sheetId="12">
        <row r="4">
          <cell r="B4" t="str">
            <v>Education</v>
          </cell>
        </row>
      </sheetData>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Revenues"/>
      <sheetName val="Income Exmpt"/>
      <sheetName val="Subcontractors"/>
      <sheetName val="Assets"/>
      <sheetName val="Insurance"/>
      <sheetName val="Proff Fees"/>
      <sheetName val="Rent"/>
      <sheetName val="Provisions"/>
      <sheetName val="Equip Rent"/>
      <sheetName val="Returns on Loans"/>
      <sheetName val="Donations"/>
      <sheetName val="Royalties"/>
      <sheetName val="Repair exp"/>
      <sheetName val="App A - Other Income"/>
      <sheetName val="App B -Indirect Exp"/>
      <sheetName val="App C -Non-Activation Exp "/>
      <sheetName val="Foreign Share - D"/>
      <sheetName val="App E - Saudi Share in FA"/>
      <sheetName val="App F - Share of income"/>
      <sheetName val="Lead"/>
      <sheetName val="App B - Direct Exp"/>
    </sheetNames>
    <sheetDataSet>
      <sheetData sheetId="0" refreshError="1"/>
      <sheetData sheetId="1" refreshError="1">
        <row r="41">
          <cell r="H41">
            <v>17395401.550000001</v>
          </cell>
        </row>
        <row r="44">
          <cell r="K44">
            <v>0.63249999999999995</v>
          </cell>
        </row>
        <row r="45">
          <cell r="K45">
            <v>0.36750000000000005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2">
          <cell r="F2" t="str">
            <v>Preliminary</v>
          </cell>
          <cell r="H2" t="str">
            <v>AJE</v>
          </cell>
          <cell r="I2" t="str">
            <v>Adjusted</v>
          </cell>
          <cell r="J2" t="str">
            <v>RJE</v>
          </cell>
          <cell r="K2">
            <v>2010</v>
          </cell>
          <cell r="M2">
            <v>2009</v>
          </cell>
          <cell r="N2">
            <v>0</v>
          </cell>
          <cell r="O2">
            <v>0</v>
          </cell>
        </row>
        <row r="4">
          <cell r="F4">
            <v>1283373</v>
          </cell>
          <cell r="H4">
            <v>0</v>
          </cell>
          <cell r="I4">
            <v>1283373</v>
          </cell>
          <cell r="J4">
            <v>0</v>
          </cell>
          <cell r="K4">
            <v>1283373</v>
          </cell>
          <cell r="M4">
            <v>1380909</v>
          </cell>
        </row>
        <row r="5">
          <cell r="F5">
            <v>700501</v>
          </cell>
          <cell r="H5">
            <v>0</v>
          </cell>
          <cell r="I5">
            <v>700501</v>
          </cell>
          <cell r="J5">
            <v>0</v>
          </cell>
          <cell r="K5">
            <v>700501</v>
          </cell>
          <cell r="M5">
            <v>700872</v>
          </cell>
        </row>
        <row r="6">
          <cell r="F6">
            <v>259281</v>
          </cell>
          <cell r="H6">
            <v>0</v>
          </cell>
          <cell r="I6">
            <v>259281</v>
          </cell>
          <cell r="J6">
            <v>0</v>
          </cell>
          <cell r="K6">
            <v>259281</v>
          </cell>
          <cell r="M6">
            <v>266386</v>
          </cell>
        </row>
        <row r="7">
          <cell r="F7">
            <v>29395</v>
          </cell>
          <cell r="H7">
            <v>0</v>
          </cell>
          <cell r="I7">
            <v>29395</v>
          </cell>
          <cell r="J7">
            <v>0</v>
          </cell>
          <cell r="K7">
            <v>29395</v>
          </cell>
          <cell r="M7">
            <v>36697</v>
          </cell>
        </row>
        <row r="8">
          <cell r="F8">
            <v>697720</v>
          </cell>
          <cell r="H8">
            <v>0</v>
          </cell>
          <cell r="I8">
            <v>697720</v>
          </cell>
          <cell r="J8">
            <v>0</v>
          </cell>
          <cell r="K8">
            <v>697720</v>
          </cell>
          <cell r="M8">
            <v>654893</v>
          </cell>
        </row>
        <row r="9">
          <cell r="F9">
            <v>410925</v>
          </cell>
          <cell r="H9">
            <v>0</v>
          </cell>
          <cell r="I9">
            <v>410925</v>
          </cell>
          <cell r="J9">
            <v>0</v>
          </cell>
          <cell r="K9">
            <v>410925</v>
          </cell>
          <cell r="M9">
            <v>393238</v>
          </cell>
        </row>
        <row r="10">
          <cell r="F10">
            <v>233274</v>
          </cell>
          <cell r="H10">
            <v>0</v>
          </cell>
          <cell r="I10">
            <v>233274</v>
          </cell>
          <cell r="J10">
            <v>0</v>
          </cell>
          <cell r="K10">
            <v>233274</v>
          </cell>
          <cell r="M10">
            <v>227336</v>
          </cell>
        </row>
        <row r="11">
          <cell r="F11">
            <v>3300</v>
          </cell>
          <cell r="H11">
            <v>0</v>
          </cell>
          <cell r="I11">
            <v>3300</v>
          </cell>
          <cell r="J11">
            <v>0</v>
          </cell>
          <cell r="K11">
            <v>3300</v>
          </cell>
          <cell r="M11">
            <v>0</v>
          </cell>
        </row>
        <row r="12">
          <cell r="F12">
            <v>114847</v>
          </cell>
          <cell r="H12">
            <v>0</v>
          </cell>
          <cell r="I12">
            <v>114847</v>
          </cell>
          <cell r="J12">
            <v>0</v>
          </cell>
          <cell r="K12">
            <v>114847</v>
          </cell>
          <cell r="M12">
            <v>73990</v>
          </cell>
        </row>
        <row r="13">
          <cell r="F13">
            <v>8474</v>
          </cell>
          <cell r="H13">
            <v>0</v>
          </cell>
          <cell r="I13">
            <v>8474</v>
          </cell>
          <cell r="J13">
            <v>0</v>
          </cell>
          <cell r="K13">
            <v>8474</v>
          </cell>
          <cell r="M13">
            <v>343</v>
          </cell>
        </row>
        <row r="14">
          <cell r="F14">
            <v>148451</v>
          </cell>
          <cell r="H14">
            <v>0</v>
          </cell>
          <cell r="I14">
            <v>148451</v>
          </cell>
          <cell r="J14">
            <v>0</v>
          </cell>
          <cell r="K14">
            <v>148451</v>
          </cell>
          <cell r="M14">
            <v>134923</v>
          </cell>
        </row>
        <row r="15">
          <cell r="F15">
            <v>7500</v>
          </cell>
          <cell r="H15">
            <v>0</v>
          </cell>
          <cell r="I15">
            <v>7500</v>
          </cell>
          <cell r="J15">
            <v>0</v>
          </cell>
          <cell r="K15">
            <v>7500</v>
          </cell>
          <cell r="M15">
            <v>10000</v>
          </cell>
        </row>
        <row r="16">
          <cell r="F16">
            <v>73750</v>
          </cell>
          <cell r="H16">
            <v>0</v>
          </cell>
          <cell r="I16">
            <v>73750</v>
          </cell>
          <cell r="J16">
            <v>0</v>
          </cell>
          <cell r="K16">
            <v>73750</v>
          </cell>
          <cell r="M16">
            <v>41105</v>
          </cell>
        </row>
        <row r="17">
          <cell r="F17">
            <v>-706</v>
          </cell>
          <cell r="H17">
            <v>0</v>
          </cell>
          <cell r="I17">
            <v>-706</v>
          </cell>
          <cell r="J17">
            <v>0</v>
          </cell>
          <cell r="K17">
            <v>-706</v>
          </cell>
          <cell r="M17">
            <v>2670</v>
          </cell>
        </row>
        <row r="18">
          <cell r="F18">
            <v>5000</v>
          </cell>
          <cell r="H18">
            <v>0</v>
          </cell>
          <cell r="I18">
            <v>5000</v>
          </cell>
          <cell r="J18">
            <v>0</v>
          </cell>
          <cell r="K18">
            <v>5000</v>
          </cell>
          <cell r="M18">
            <v>0</v>
          </cell>
        </row>
        <row r="19">
          <cell r="F19">
            <v>79302</v>
          </cell>
          <cell r="H19">
            <v>0</v>
          </cell>
          <cell r="I19">
            <v>79302</v>
          </cell>
          <cell r="J19">
            <v>0</v>
          </cell>
          <cell r="K19">
            <v>79302</v>
          </cell>
          <cell r="M19">
            <v>73990</v>
          </cell>
        </row>
        <row r="20">
          <cell r="F20">
            <v>77088</v>
          </cell>
          <cell r="H20">
            <v>0</v>
          </cell>
          <cell r="I20">
            <v>77088</v>
          </cell>
          <cell r="J20">
            <v>0</v>
          </cell>
          <cell r="K20">
            <v>77088</v>
          </cell>
          <cell r="M20">
            <v>69550</v>
          </cell>
        </row>
        <row r="21">
          <cell r="F21">
            <v>338</v>
          </cell>
          <cell r="H21">
            <v>0</v>
          </cell>
          <cell r="I21">
            <v>338</v>
          </cell>
          <cell r="J21">
            <v>0</v>
          </cell>
          <cell r="K21">
            <v>338</v>
          </cell>
          <cell r="M21">
            <v>0</v>
          </cell>
        </row>
        <row r="22">
          <cell r="F22">
            <v>0</v>
          </cell>
          <cell r="H22">
            <v>0</v>
          </cell>
          <cell r="I22">
            <v>0</v>
          </cell>
          <cell r="J22">
            <v>0</v>
          </cell>
          <cell r="K22">
            <v>0</v>
          </cell>
          <cell r="M22">
            <v>3000</v>
          </cell>
        </row>
        <row r="23">
          <cell r="F23">
            <v>0</v>
          </cell>
          <cell r="H23">
            <v>0</v>
          </cell>
          <cell r="I23">
            <v>0</v>
          </cell>
          <cell r="J23">
            <v>0</v>
          </cell>
          <cell r="K23">
            <v>0</v>
          </cell>
          <cell r="M23">
            <v>0</v>
          </cell>
        </row>
        <row r="24">
          <cell r="F24">
            <v>4000</v>
          </cell>
          <cell r="H24">
            <v>0</v>
          </cell>
          <cell r="I24">
            <v>4000</v>
          </cell>
          <cell r="J24">
            <v>0</v>
          </cell>
          <cell r="K24">
            <v>4000</v>
          </cell>
          <cell r="M24">
            <v>0</v>
          </cell>
        </row>
        <row r="25">
          <cell r="F25">
            <v>4135813</v>
          </cell>
          <cell r="H25">
            <v>0</v>
          </cell>
          <cell r="I25">
            <v>4135813</v>
          </cell>
          <cell r="J25">
            <v>0</v>
          </cell>
          <cell r="K25">
            <v>4135813</v>
          </cell>
          <cell r="M25">
            <v>4069902</v>
          </cell>
        </row>
        <row r="27">
          <cell r="F27">
            <v>0</v>
          </cell>
          <cell r="H27">
            <v>0</v>
          </cell>
          <cell r="I27">
            <v>0</v>
          </cell>
          <cell r="J27">
            <v>0</v>
          </cell>
          <cell r="K27">
            <v>0</v>
          </cell>
          <cell r="M27">
            <v>0</v>
          </cell>
        </row>
        <row r="28">
          <cell r="F28">
            <v>3143</v>
          </cell>
          <cell r="H28">
            <v>0</v>
          </cell>
          <cell r="I28">
            <v>3143</v>
          </cell>
          <cell r="J28">
            <v>0</v>
          </cell>
          <cell r="K28">
            <v>3143</v>
          </cell>
          <cell r="M28">
            <v>2143</v>
          </cell>
        </row>
        <row r="29">
          <cell r="F29">
            <v>15158</v>
          </cell>
          <cell r="H29">
            <v>0</v>
          </cell>
          <cell r="I29">
            <v>15158</v>
          </cell>
          <cell r="J29">
            <v>0</v>
          </cell>
          <cell r="K29">
            <v>15158</v>
          </cell>
          <cell r="M29">
            <v>20266</v>
          </cell>
        </row>
        <row r="30">
          <cell r="F30">
            <v>3845</v>
          </cell>
          <cell r="H30">
            <v>0</v>
          </cell>
          <cell r="I30">
            <v>3845</v>
          </cell>
          <cell r="J30">
            <v>0</v>
          </cell>
          <cell r="K30">
            <v>3845</v>
          </cell>
          <cell r="M30">
            <v>7521</v>
          </cell>
        </row>
        <row r="31">
          <cell r="F31">
            <v>22146</v>
          </cell>
          <cell r="H31">
            <v>0</v>
          </cell>
          <cell r="I31">
            <v>22146</v>
          </cell>
          <cell r="J31">
            <v>0</v>
          </cell>
          <cell r="K31">
            <v>22146</v>
          </cell>
          <cell r="M31">
            <v>29930</v>
          </cell>
        </row>
        <row r="33">
          <cell r="F33">
            <v>452725</v>
          </cell>
          <cell r="H33">
            <v>0</v>
          </cell>
          <cell r="I33">
            <v>452725</v>
          </cell>
          <cell r="J33">
            <v>0</v>
          </cell>
          <cell r="K33">
            <v>452725</v>
          </cell>
          <cell r="M33">
            <v>657542</v>
          </cell>
        </row>
        <row r="34">
          <cell r="F34">
            <v>54802</v>
          </cell>
          <cell r="H34">
            <v>0</v>
          </cell>
          <cell r="I34">
            <v>54802</v>
          </cell>
          <cell r="J34">
            <v>0</v>
          </cell>
          <cell r="K34">
            <v>54802</v>
          </cell>
          <cell r="M34">
            <v>0</v>
          </cell>
        </row>
        <row r="35">
          <cell r="F35">
            <v>507527</v>
          </cell>
          <cell r="H35">
            <v>0</v>
          </cell>
          <cell r="I35">
            <v>507527</v>
          </cell>
          <cell r="J35">
            <v>0</v>
          </cell>
          <cell r="K35">
            <v>507527</v>
          </cell>
          <cell r="M35">
            <v>657542</v>
          </cell>
        </row>
        <row r="37">
          <cell r="F37">
            <v>360039</v>
          </cell>
          <cell r="H37">
            <v>0</v>
          </cell>
          <cell r="I37">
            <v>360039</v>
          </cell>
          <cell r="J37">
            <v>0</v>
          </cell>
          <cell r="K37">
            <v>360039</v>
          </cell>
          <cell r="M37">
            <v>319492</v>
          </cell>
        </row>
        <row r="38">
          <cell r="F38">
            <v>104924</v>
          </cell>
          <cell r="H38">
            <v>0</v>
          </cell>
          <cell r="I38">
            <v>104924</v>
          </cell>
          <cell r="J38">
            <v>0</v>
          </cell>
          <cell r="K38">
            <v>104924</v>
          </cell>
          <cell r="M38">
            <v>72833</v>
          </cell>
        </row>
        <row r="39">
          <cell r="F39">
            <v>464963</v>
          </cell>
          <cell r="H39">
            <v>0</v>
          </cell>
          <cell r="I39">
            <v>464963</v>
          </cell>
          <cell r="J39">
            <v>0</v>
          </cell>
          <cell r="K39">
            <v>464963</v>
          </cell>
          <cell r="M39">
            <v>392325</v>
          </cell>
        </row>
        <row r="41">
          <cell r="F41">
            <v>0</v>
          </cell>
          <cell r="H41">
            <v>0</v>
          </cell>
          <cell r="I41">
            <v>0</v>
          </cell>
          <cell r="J41">
            <v>0</v>
          </cell>
          <cell r="K41">
            <v>0</v>
          </cell>
          <cell r="M41">
            <v>0</v>
          </cell>
        </row>
        <row r="43">
          <cell r="F43">
            <v>5231</v>
          </cell>
          <cell r="H43">
            <v>0</v>
          </cell>
          <cell r="I43">
            <v>5231</v>
          </cell>
          <cell r="J43">
            <v>0</v>
          </cell>
          <cell r="K43">
            <v>5231</v>
          </cell>
          <cell r="M43">
            <v>8316</v>
          </cell>
        </row>
        <row r="44">
          <cell r="F44">
            <v>0</v>
          </cell>
          <cell r="H44">
            <v>0</v>
          </cell>
          <cell r="I44">
            <v>0</v>
          </cell>
          <cell r="J44">
            <v>0</v>
          </cell>
          <cell r="K44">
            <v>0</v>
          </cell>
          <cell r="M44">
            <v>0</v>
          </cell>
        </row>
        <row r="45">
          <cell r="F45">
            <v>0</v>
          </cell>
          <cell r="H45">
            <v>0</v>
          </cell>
          <cell r="I45">
            <v>0</v>
          </cell>
          <cell r="J45">
            <v>0</v>
          </cell>
          <cell r="K45">
            <v>0</v>
          </cell>
          <cell r="M45">
            <v>0</v>
          </cell>
        </row>
        <row r="46">
          <cell r="F46">
            <v>27026</v>
          </cell>
          <cell r="H46">
            <v>0</v>
          </cell>
          <cell r="I46">
            <v>27026</v>
          </cell>
          <cell r="J46">
            <v>0</v>
          </cell>
          <cell r="K46">
            <v>27026</v>
          </cell>
          <cell r="M46">
            <v>8425</v>
          </cell>
        </row>
        <row r="47">
          <cell r="F47">
            <v>32257</v>
          </cell>
          <cell r="H47">
            <v>0</v>
          </cell>
          <cell r="I47">
            <v>32257</v>
          </cell>
          <cell r="J47">
            <v>0</v>
          </cell>
          <cell r="K47">
            <v>32257</v>
          </cell>
          <cell r="M47">
            <v>16741</v>
          </cell>
        </row>
        <row r="49">
          <cell r="F49">
            <v>31270</v>
          </cell>
          <cell r="H49">
            <v>0</v>
          </cell>
          <cell r="I49">
            <v>31270</v>
          </cell>
          <cell r="J49">
            <v>0</v>
          </cell>
          <cell r="K49">
            <v>31270</v>
          </cell>
          <cell r="M49">
            <v>32931</v>
          </cell>
        </row>
        <row r="50">
          <cell r="F50">
            <v>0</v>
          </cell>
          <cell r="H50">
            <v>0</v>
          </cell>
          <cell r="I50">
            <v>0</v>
          </cell>
          <cell r="J50">
            <v>0</v>
          </cell>
          <cell r="K50">
            <v>0</v>
          </cell>
          <cell r="M50">
            <v>0</v>
          </cell>
        </row>
        <row r="51">
          <cell r="F51">
            <v>14438</v>
          </cell>
          <cell r="H51">
            <v>0</v>
          </cell>
          <cell r="I51">
            <v>14438</v>
          </cell>
          <cell r="J51">
            <v>0</v>
          </cell>
          <cell r="K51">
            <v>14438</v>
          </cell>
          <cell r="M51">
            <v>7191</v>
          </cell>
        </row>
        <row r="52">
          <cell r="F52">
            <v>45708</v>
          </cell>
          <cell r="H52">
            <v>0</v>
          </cell>
          <cell r="I52">
            <v>45708</v>
          </cell>
          <cell r="J52">
            <v>0</v>
          </cell>
          <cell r="K52">
            <v>45708</v>
          </cell>
          <cell r="M52">
            <v>40122</v>
          </cell>
        </row>
        <row r="54">
          <cell r="F54">
            <v>50249</v>
          </cell>
          <cell r="H54">
            <v>0</v>
          </cell>
          <cell r="I54">
            <v>50249</v>
          </cell>
          <cell r="J54">
            <v>0</v>
          </cell>
          <cell r="K54">
            <v>50249</v>
          </cell>
          <cell r="M54">
            <v>108625</v>
          </cell>
        </row>
        <row r="55">
          <cell r="F55">
            <v>50249</v>
          </cell>
          <cell r="H55">
            <v>0</v>
          </cell>
          <cell r="I55">
            <v>50249</v>
          </cell>
          <cell r="J55">
            <v>0</v>
          </cell>
          <cell r="K55">
            <v>50249</v>
          </cell>
          <cell r="M55">
            <v>108625</v>
          </cell>
        </row>
        <row r="57">
          <cell r="F57">
            <v>0</v>
          </cell>
          <cell r="H57">
            <v>0</v>
          </cell>
          <cell r="I57">
            <v>0</v>
          </cell>
          <cell r="J57">
            <v>0</v>
          </cell>
          <cell r="K57">
            <v>0</v>
          </cell>
          <cell r="M57">
            <v>0</v>
          </cell>
        </row>
        <row r="59">
          <cell r="F59">
            <v>23254</v>
          </cell>
          <cell r="H59">
            <v>0</v>
          </cell>
          <cell r="I59">
            <v>23254</v>
          </cell>
          <cell r="J59">
            <v>0</v>
          </cell>
          <cell r="K59">
            <v>23254</v>
          </cell>
          <cell r="M59">
            <v>6881</v>
          </cell>
        </row>
        <row r="60">
          <cell r="F60">
            <v>0</v>
          </cell>
          <cell r="H60">
            <v>0</v>
          </cell>
          <cell r="I60">
            <v>0</v>
          </cell>
          <cell r="J60">
            <v>0</v>
          </cell>
          <cell r="K60">
            <v>0</v>
          </cell>
          <cell r="M60">
            <v>5980</v>
          </cell>
        </row>
        <row r="61">
          <cell r="F61">
            <v>23254</v>
          </cell>
          <cell r="H61">
            <v>0</v>
          </cell>
          <cell r="I61">
            <v>23254</v>
          </cell>
          <cell r="J61">
            <v>0</v>
          </cell>
          <cell r="K61">
            <v>23254</v>
          </cell>
          <cell r="M61">
            <v>12861</v>
          </cell>
        </row>
        <row r="63">
          <cell r="F63">
            <v>1752</v>
          </cell>
          <cell r="H63">
            <v>0</v>
          </cell>
          <cell r="I63">
            <v>1752</v>
          </cell>
          <cell r="J63">
            <v>0</v>
          </cell>
          <cell r="K63">
            <v>1752</v>
          </cell>
          <cell r="M63">
            <v>2759</v>
          </cell>
        </row>
        <row r="64">
          <cell r="F64">
            <v>1752</v>
          </cell>
          <cell r="H64">
            <v>0</v>
          </cell>
          <cell r="I64">
            <v>1752</v>
          </cell>
          <cell r="J64">
            <v>0</v>
          </cell>
          <cell r="K64">
            <v>1752</v>
          </cell>
          <cell r="M64">
            <v>2759</v>
          </cell>
        </row>
        <row r="66">
          <cell r="F66">
            <v>2570</v>
          </cell>
          <cell r="H66">
            <v>0</v>
          </cell>
          <cell r="I66">
            <v>2570</v>
          </cell>
          <cell r="J66">
            <v>0</v>
          </cell>
          <cell r="K66">
            <v>2570</v>
          </cell>
          <cell r="M66">
            <v>2550</v>
          </cell>
        </row>
        <row r="67">
          <cell r="F67">
            <v>59649</v>
          </cell>
          <cell r="H67">
            <v>0</v>
          </cell>
          <cell r="I67">
            <v>59649</v>
          </cell>
          <cell r="J67">
            <v>0</v>
          </cell>
          <cell r="K67">
            <v>59649</v>
          </cell>
          <cell r="M67">
            <v>53541</v>
          </cell>
        </row>
        <row r="68">
          <cell r="F68">
            <v>9430</v>
          </cell>
          <cell r="H68">
            <v>0</v>
          </cell>
          <cell r="I68">
            <v>9430</v>
          </cell>
          <cell r="J68">
            <v>0</v>
          </cell>
          <cell r="K68">
            <v>9430</v>
          </cell>
          <cell r="M68">
            <v>20763</v>
          </cell>
        </row>
        <row r="69">
          <cell r="F69">
            <v>71649</v>
          </cell>
          <cell r="H69">
            <v>0</v>
          </cell>
          <cell r="I69">
            <v>71649</v>
          </cell>
          <cell r="J69">
            <v>0</v>
          </cell>
          <cell r="K69">
            <v>71649</v>
          </cell>
          <cell r="M69">
            <v>76854</v>
          </cell>
        </row>
        <row r="71">
          <cell r="F71">
            <v>0</v>
          </cell>
          <cell r="H71">
            <v>0</v>
          </cell>
          <cell r="I71">
            <v>0</v>
          </cell>
          <cell r="J71">
            <v>0</v>
          </cell>
          <cell r="K71">
            <v>0</v>
          </cell>
          <cell r="M71">
            <v>0</v>
          </cell>
        </row>
        <row r="73">
          <cell r="F73">
            <v>68297</v>
          </cell>
          <cell r="H73">
            <v>0</v>
          </cell>
          <cell r="I73">
            <v>68297</v>
          </cell>
          <cell r="J73">
            <v>0</v>
          </cell>
          <cell r="K73">
            <v>68297</v>
          </cell>
          <cell r="M73">
            <v>49578</v>
          </cell>
        </row>
        <row r="74">
          <cell r="F74">
            <v>41104</v>
          </cell>
          <cell r="H74">
            <v>0</v>
          </cell>
          <cell r="I74">
            <v>41104</v>
          </cell>
          <cell r="J74">
            <v>0</v>
          </cell>
          <cell r="K74">
            <v>41104</v>
          </cell>
          <cell r="M74">
            <v>35704</v>
          </cell>
        </row>
        <row r="75">
          <cell r="F75">
            <v>116076</v>
          </cell>
          <cell r="H75">
            <v>0</v>
          </cell>
          <cell r="I75">
            <v>116076</v>
          </cell>
          <cell r="J75">
            <v>0</v>
          </cell>
          <cell r="K75">
            <v>116076</v>
          </cell>
          <cell r="M75">
            <v>93957</v>
          </cell>
        </row>
        <row r="76">
          <cell r="F76">
            <v>18930</v>
          </cell>
          <cell r="H76">
            <v>0</v>
          </cell>
          <cell r="I76">
            <v>18930</v>
          </cell>
          <cell r="J76">
            <v>0</v>
          </cell>
          <cell r="K76">
            <v>18930</v>
          </cell>
          <cell r="M76">
            <v>12946</v>
          </cell>
        </row>
        <row r="77">
          <cell r="F77">
            <v>244407</v>
          </cell>
          <cell r="H77">
            <v>0</v>
          </cell>
          <cell r="I77">
            <v>244407</v>
          </cell>
          <cell r="J77">
            <v>0</v>
          </cell>
          <cell r="K77">
            <v>244407</v>
          </cell>
          <cell r="M77">
            <v>192185</v>
          </cell>
        </row>
        <row r="79">
          <cell r="F79">
            <v>112756</v>
          </cell>
          <cell r="H79">
            <v>0</v>
          </cell>
          <cell r="I79">
            <v>112756</v>
          </cell>
          <cell r="J79">
            <v>0</v>
          </cell>
          <cell r="K79">
            <v>112756</v>
          </cell>
          <cell r="M79">
            <v>100635</v>
          </cell>
        </row>
        <row r="80">
          <cell r="F80">
            <v>72210</v>
          </cell>
          <cell r="H80">
            <v>0</v>
          </cell>
          <cell r="I80">
            <v>72210</v>
          </cell>
          <cell r="J80">
            <v>0</v>
          </cell>
          <cell r="K80">
            <v>72210</v>
          </cell>
          <cell r="M80">
            <v>67645</v>
          </cell>
        </row>
        <row r="81">
          <cell r="F81">
            <v>184966</v>
          </cell>
          <cell r="H81">
            <v>0</v>
          </cell>
          <cell r="I81">
            <v>184966</v>
          </cell>
          <cell r="J81">
            <v>0</v>
          </cell>
          <cell r="K81">
            <v>184966</v>
          </cell>
          <cell r="M81">
            <v>168280</v>
          </cell>
        </row>
        <row r="83">
          <cell r="F83">
            <v>0</v>
          </cell>
          <cell r="H83">
            <v>0</v>
          </cell>
          <cell r="I83">
            <v>0</v>
          </cell>
          <cell r="J83">
            <v>0</v>
          </cell>
          <cell r="K83">
            <v>0</v>
          </cell>
          <cell r="M83">
            <v>0</v>
          </cell>
        </row>
        <row r="85">
          <cell r="F85">
            <v>0</v>
          </cell>
          <cell r="H85">
            <v>0</v>
          </cell>
          <cell r="I85">
            <v>0</v>
          </cell>
          <cell r="J85">
            <v>0</v>
          </cell>
          <cell r="K85">
            <v>0</v>
          </cell>
          <cell r="M85">
            <v>0</v>
          </cell>
        </row>
        <row r="86">
          <cell r="F86">
            <v>6949</v>
          </cell>
          <cell r="H86">
            <v>0</v>
          </cell>
          <cell r="I86">
            <v>6949</v>
          </cell>
          <cell r="J86">
            <v>0</v>
          </cell>
          <cell r="K86">
            <v>6949</v>
          </cell>
          <cell r="M86">
            <v>448</v>
          </cell>
        </row>
        <row r="87">
          <cell r="F87">
            <v>33496</v>
          </cell>
          <cell r="H87">
            <v>0</v>
          </cell>
          <cell r="I87">
            <v>33496</v>
          </cell>
          <cell r="J87">
            <v>0</v>
          </cell>
          <cell r="K87">
            <v>33496</v>
          </cell>
          <cell r="M87">
            <v>37232</v>
          </cell>
        </row>
        <row r="88">
          <cell r="F88">
            <v>0</v>
          </cell>
          <cell r="H88">
            <v>0</v>
          </cell>
          <cell r="I88">
            <v>0</v>
          </cell>
          <cell r="J88">
            <v>0</v>
          </cell>
          <cell r="K88">
            <v>0</v>
          </cell>
          <cell r="M88">
            <v>0</v>
          </cell>
        </row>
        <row r="89">
          <cell r="F89">
            <v>0</v>
          </cell>
          <cell r="H89">
            <v>0</v>
          </cell>
          <cell r="I89">
            <v>0</v>
          </cell>
          <cell r="J89">
            <v>0</v>
          </cell>
          <cell r="K89">
            <v>0</v>
          </cell>
          <cell r="M89">
            <v>0</v>
          </cell>
        </row>
        <row r="90">
          <cell r="F90">
            <v>7450</v>
          </cell>
          <cell r="H90">
            <v>0</v>
          </cell>
          <cell r="I90">
            <v>7450</v>
          </cell>
          <cell r="J90">
            <v>0</v>
          </cell>
          <cell r="K90">
            <v>7450</v>
          </cell>
          <cell r="M90">
            <v>11947</v>
          </cell>
        </row>
        <row r="91">
          <cell r="F91">
            <v>0</v>
          </cell>
          <cell r="H91">
            <v>0</v>
          </cell>
          <cell r="I91">
            <v>0</v>
          </cell>
          <cell r="J91">
            <v>0</v>
          </cell>
          <cell r="K91">
            <v>0</v>
          </cell>
          <cell r="M91">
            <v>0</v>
          </cell>
        </row>
        <row r="92">
          <cell r="F92">
            <v>0</v>
          </cell>
          <cell r="H92">
            <v>0</v>
          </cell>
          <cell r="I92">
            <v>0</v>
          </cell>
          <cell r="J92">
            <v>0</v>
          </cell>
          <cell r="K92">
            <v>0</v>
          </cell>
          <cell r="M92">
            <v>0</v>
          </cell>
        </row>
        <row r="93">
          <cell r="F93">
            <v>0</v>
          </cell>
          <cell r="H93">
            <v>0</v>
          </cell>
          <cell r="I93">
            <v>0</v>
          </cell>
          <cell r="J93">
            <v>0</v>
          </cell>
          <cell r="K93">
            <v>0</v>
          </cell>
          <cell r="M93">
            <v>0</v>
          </cell>
        </row>
        <row r="94">
          <cell r="F94">
            <v>0</v>
          </cell>
          <cell r="H94">
            <v>0</v>
          </cell>
          <cell r="I94">
            <v>0</v>
          </cell>
          <cell r="J94">
            <v>0</v>
          </cell>
          <cell r="K94">
            <v>0</v>
          </cell>
          <cell r="M94">
            <v>0</v>
          </cell>
        </row>
        <row r="95">
          <cell r="F95">
            <v>0</v>
          </cell>
          <cell r="H95">
            <v>0</v>
          </cell>
          <cell r="I95">
            <v>0</v>
          </cell>
          <cell r="J95">
            <v>0</v>
          </cell>
          <cell r="K95">
            <v>0</v>
          </cell>
          <cell r="M95">
            <v>0</v>
          </cell>
        </row>
        <row r="96">
          <cell r="F96">
            <v>108650</v>
          </cell>
          <cell r="H96">
            <v>0</v>
          </cell>
          <cell r="I96">
            <v>108650</v>
          </cell>
          <cell r="J96">
            <v>0</v>
          </cell>
          <cell r="K96">
            <v>108650</v>
          </cell>
          <cell r="M96">
            <v>0</v>
          </cell>
        </row>
        <row r="97">
          <cell r="F97">
            <v>114811</v>
          </cell>
          <cell r="H97">
            <v>0</v>
          </cell>
          <cell r="I97">
            <v>114811</v>
          </cell>
          <cell r="J97">
            <v>0</v>
          </cell>
          <cell r="K97">
            <v>114811</v>
          </cell>
          <cell r="M97">
            <v>11676</v>
          </cell>
        </row>
        <row r="98">
          <cell r="F98">
            <v>0</v>
          </cell>
          <cell r="H98">
            <v>0</v>
          </cell>
          <cell r="I98">
            <v>0</v>
          </cell>
          <cell r="J98">
            <v>0</v>
          </cell>
          <cell r="K98">
            <v>0</v>
          </cell>
          <cell r="M98">
            <v>3682</v>
          </cell>
        </row>
        <row r="99">
          <cell r="F99">
            <v>123473</v>
          </cell>
          <cell r="H99">
            <v>0</v>
          </cell>
          <cell r="I99">
            <v>123473</v>
          </cell>
          <cell r="J99">
            <v>0</v>
          </cell>
          <cell r="K99">
            <v>123473</v>
          </cell>
          <cell r="M99">
            <v>321161</v>
          </cell>
        </row>
        <row r="100">
          <cell r="F100">
            <v>0</v>
          </cell>
          <cell r="H100">
            <v>0</v>
          </cell>
          <cell r="I100">
            <v>0</v>
          </cell>
          <cell r="J100">
            <v>0</v>
          </cell>
          <cell r="K100">
            <v>0</v>
          </cell>
          <cell r="M100">
            <v>149</v>
          </cell>
        </row>
        <row r="101">
          <cell r="F101">
            <v>0</v>
          </cell>
          <cell r="H101">
            <v>0</v>
          </cell>
          <cell r="I101">
            <v>0</v>
          </cell>
          <cell r="J101">
            <v>0</v>
          </cell>
          <cell r="K101">
            <v>0</v>
          </cell>
          <cell r="M101">
            <v>0</v>
          </cell>
        </row>
        <row r="102">
          <cell r="F102">
            <v>68350</v>
          </cell>
          <cell r="H102">
            <v>0</v>
          </cell>
          <cell r="I102">
            <v>68350</v>
          </cell>
          <cell r="J102">
            <v>0</v>
          </cell>
          <cell r="K102">
            <v>68350</v>
          </cell>
          <cell r="M102">
            <v>0</v>
          </cell>
        </row>
        <row r="103">
          <cell r="F103">
            <v>-7706</v>
          </cell>
          <cell r="H103">
            <v>-108788</v>
          </cell>
          <cell r="I103">
            <v>-116494</v>
          </cell>
          <cell r="J103">
            <v>108788</v>
          </cell>
          <cell r="K103">
            <v>-7706</v>
          </cell>
          <cell r="M103">
            <v>79574</v>
          </cell>
        </row>
        <row r="104">
          <cell r="F104">
            <v>0</v>
          </cell>
          <cell r="H104">
            <v>0</v>
          </cell>
          <cell r="I104">
            <v>0</v>
          </cell>
          <cell r="J104">
            <v>0</v>
          </cell>
          <cell r="K104">
            <v>0</v>
          </cell>
          <cell r="M104">
            <v>0</v>
          </cell>
        </row>
        <row r="105">
          <cell r="F105">
            <v>0</v>
          </cell>
          <cell r="H105">
            <v>0</v>
          </cell>
          <cell r="I105">
            <v>0</v>
          </cell>
          <cell r="J105">
            <v>0</v>
          </cell>
          <cell r="K105">
            <v>0</v>
          </cell>
          <cell r="M105">
            <v>0</v>
          </cell>
        </row>
        <row r="106">
          <cell r="F106">
            <v>0</v>
          </cell>
          <cell r="H106">
            <v>0</v>
          </cell>
          <cell r="I106">
            <v>0</v>
          </cell>
          <cell r="J106">
            <v>0</v>
          </cell>
          <cell r="K106">
            <v>0</v>
          </cell>
          <cell r="M106">
            <v>0</v>
          </cell>
        </row>
        <row r="107">
          <cell r="F107">
            <v>0</v>
          </cell>
          <cell r="H107">
            <v>0</v>
          </cell>
          <cell r="I107">
            <v>0</v>
          </cell>
          <cell r="J107">
            <v>0</v>
          </cell>
          <cell r="K107">
            <v>0</v>
          </cell>
          <cell r="M107">
            <v>0</v>
          </cell>
        </row>
        <row r="108">
          <cell r="F108">
            <v>455473</v>
          </cell>
          <cell r="H108">
            <v>-108788</v>
          </cell>
          <cell r="I108">
            <v>346685</v>
          </cell>
          <cell r="J108">
            <v>108788</v>
          </cell>
          <cell r="K108">
            <v>455473</v>
          </cell>
          <cell r="M108">
            <v>465869</v>
          </cell>
        </row>
        <row r="110">
          <cell r="F110">
            <v>9406</v>
          </cell>
          <cell r="H110">
            <v>0</v>
          </cell>
          <cell r="I110">
            <v>9406</v>
          </cell>
          <cell r="J110">
            <v>0</v>
          </cell>
          <cell r="K110">
            <v>9406</v>
          </cell>
          <cell r="M110">
            <v>24940</v>
          </cell>
        </row>
        <row r="111">
          <cell r="F111">
            <v>0</v>
          </cell>
          <cell r="H111">
            <v>0</v>
          </cell>
          <cell r="I111">
            <v>0</v>
          </cell>
          <cell r="J111">
            <v>0</v>
          </cell>
          <cell r="K111">
            <v>0</v>
          </cell>
          <cell r="M111">
            <v>0</v>
          </cell>
        </row>
        <row r="112">
          <cell r="F112">
            <v>1080</v>
          </cell>
          <cell r="H112">
            <v>0</v>
          </cell>
          <cell r="I112">
            <v>1080</v>
          </cell>
          <cell r="J112">
            <v>0</v>
          </cell>
          <cell r="K112">
            <v>1080</v>
          </cell>
          <cell r="M112">
            <v>3450</v>
          </cell>
        </row>
        <row r="113">
          <cell r="F113">
            <v>10486</v>
          </cell>
          <cell r="H113">
            <v>0</v>
          </cell>
          <cell r="I113">
            <v>10486</v>
          </cell>
          <cell r="J113">
            <v>0</v>
          </cell>
          <cell r="K113">
            <v>10486</v>
          </cell>
          <cell r="M113">
            <v>28390</v>
          </cell>
        </row>
        <row r="115">
          <cell r="F115">
            <v>0</v>
          </cell>
          <cell r="H115">
            <v>0</v>
          </cell>
          <cell r="I115">
            <v>0</v>
          </cell>
          <cell r="J115">
            <v>0</v>
          </cell>
          <cell r="K115">
            <v>0</v>
          </cell>
          <cell r="M115">
            <v>0</v>
          </cell>
        </row>
        <row r="116">
          <cell r="F116">
            <v>0</v>
          </cell>
          <cell r="H116">
            <v>0</v>
          </cell>
          <cell r="I116">
            <v>0</v>
          </cell>
          <cell r="J116">
            <v>0</v>
          </cell>
          <cell r="K116">
            <v>0</v>
          </cell>
          <cell r="M116">
            <v>0</v>
          </cell>
        </row>
        <row r="118">
          <cell r="F118">
            <v>1375293</v>
          </cell>
          <cell r="H118">
            <v>0</v>
          </cell>
          <cell r="I118">
            <v>1375293</v>
          </cell>
          <cell r="J118">
            <v>0</v>
          </cell>
          <cell r="K118">
            <v>1375293</v>
          </cell>
          <cell r="M118">
            <v>1194559</v>
          </cell>
        </row>
        <row r="119">
          <cell r="F119">
            <v>57757</v>
          </cell>
          <cell r="H119">
            <v>0</v>
          </cell>
          <cell r="I119">
            <v>57757</v>
          </cell>
          <cell r="J119">
            <v>0</v>
          </cell>
          <cell r="K119">
            <v>57757</v>
          </cell>
          <cell r="M119">
            <v>43846</v>
          </cell>
        </row>
        <row r="120">
          <cell r="F120">
            <v>0</v>
          </cell>
          <cell r="H120">
            <v>0</v>
          </cell>
          <cell r="I120">
            <v>0</v>
          </cell>
          <cell r="J120">
            <v>0</v>
          </cell>
          <cell r="K120">
            <v>0</v>
          </cell>
          <cell r="M120">
            <v>0</v>
          </cell>
        </row>
        <row r="121">
          <cell r="F121">
            <v>827177</v>
          </cell>
          <cell r="H121">
            <v>0</v>
          </cell>
          <cell r="I121">
            <v>827177</v>
          </cell>
          <cell r="J121">
            <v>0</v>
          </cell>
          <cell r="K121">
            <v>827177</v>
          </cell>
          <cell r="M121">
            <v>753465</v>
          </cell>
        </row>
        <row r="122">
          <cell r="F122">
            <v>231905</v>
          </cell>
          <cell r="H122">
            <v>0</v>
          </cell>
          <cell r="I122">
            <v>231905</v>
          </cell>
          <cell r="J122">
            <v>0</v>
          </cell>
          <cell r="K122">
            <v>231905</v>
          </cell>
          <cell r="M122">
            <v>224696</v>
          </cell>
        </row>
        <row r="123">
          <cell r="F123">
            <v>178800</v>
          </cell>
          <cell r="H123">
            <v>0</v>
          </cell>
          <cell r="I123">
            <v>178800</v>
          </cell>
          <cell r="J123">
            <v>0</v>
          </cell>
          <cell r="K123">
            <v>178800</v>
          </cell>
          <cell r="M123">
            <v>171550</v>
          </cell>
        </row>
        <row r="124">
          <cell r="F124">
            <v>30847</v>
          </cell>
          <cell r="H124">
            <v>0</v>
          </cell>
          <cell r="I124">
            <v>30847</v>
          </cell>
          <cell r="J124">
            <v>0</v>
          </cell>
          <cell r="K124">
            <v>30847</v>
          </cell>
          <cell r="M124">
            <v>0</v>
          </cell>
        </row>
        <row r="125">
          <cell r="F125">
            <v>38808</v>
          </cell>
          <cell r="H125">
            <v>0</v>
          </cell>
          <cell r="I125">
            <v>38808</v>
          </cell>
          <cell r="J125">
            <v>0</v>
          </cell>
          <cell r="K125">
            <v>38808</v>
          </cell>
          <cell r="M125">
            <v>42549</v>
          </cell>
        </row>
        <row r="126">
          <cell r="F126">
            <v>229825</v>
          </cell>
          <cell r="H126">
            <v>0</v>
          </cell>
          <cell r="I126">
            <v>229825</v>
          </cell>
          <cell r="J126">
            <v>0</v>
          </cell>
          <cell r="K126">
            <v>229825</v>
          </cell>
          <cell r="M126">
            <v>184852</v>
          </cell>
        </row>
        <row r="127">
          <cell r="F127">
            <v>131032</v>
          </cell>
          <cell r="H127">
            <v>0</v>
          </cell>
          <cell r="I127">
            <v>131032</v>
          </cell>
          <cell r="J127">
            <v>0</v>
          </cell>
          <cell r="K127">
            <v>131032</v>
          </cell>
          <cell r="M127">
            <v>119480</v>
          </cell>
        </row>
        <row r="128">
          <cell r="F128">
            <v>360000</v>
          </cell>
          <cell r="H128">
            <v>0</v>
          </cell>
          <cell r="I128">
            <v>360000</v>
          </cell>
          <cell r="J128">
            <v>0</v>
          </cell>
          <cell r="K128">
            <v>360000</v>
          </cell>
          <cell r="M128">
            <v>360000</v>
          </cell>
        </row>
        <row r="129">
          <cell r="F129">
            <v>40411</v>
          </cell>
          <cell r="H129">
            <v>0</v>
          </cell>
          <cell r="I129">
            <v>40411</v>
          </cell>
          <cell r="J129">
            <v>0</v>
          </cell>
          <cell r="K129">
            <v>40411</v>
          </cell>
          <cell r="M129">
            <v>81155</v>
          </cell>
        </row>
        <row r="130">
          <cell r="F130">
            <v>3501855</v>
          </cell>
          <cell r="H130">
            <v>0</v>
          </cell>
          <cell r="I130">
            <v>3501855</v>
          </cell>
          <cell r="J130">
            <v>0</v>
          </cell>
          <cell r="K130">
            <v>3501855</v>
          </cell>
          <cell r="M130">
            <v>3176152</v>
          </cell>
        </row>
        <row r="132">
          <cell r="F132">
            <v>83540</v>
          </cell>
          <cell r="H132">
            <v>0</v>
          </cell>
          <cell r="I132">
            <v>83540</v>
          </cell>
          <cell r="J132">
            <v>0</v>
          </cell>
          <cell r="K132">
            <v>83540</v>
          </cell>
          <cell r="M132">
            <v>434154</v>
          </cell>
        </row>
        <row r="133">
          <cell r="F133">
            <v>719488</v>
          </cell>
          <cell r="H133">
            <v>0</v>
          </cell>
          <cell r="I133">
            <v>719488</v>
          </cell>
          <cell r="J133">
            <v>0</v>
          </cell>
          <cell r="K133">
            <v>719488</v>
          </cell>
          <cell r="M133">
            <v>758539</v>
          </cell>
        </row>
        <row r="134">
          <cell r="F134">
            <v>374262</v>
          </cell>
          <cell r="H134">
            <v>0</v>
          </cell>
          <cell r="I134">
            <v>374262</v>
          </cell>
          <cell r="J134">
            <v>0</v>
          </cell>
          <cell r="K134">
            <v>374262</v>
          </cell>
          <cell r="M134">
            <v>230227</v>
          </cell>
        </row>
        <row r="135">
          <cell r="F135">
            <v>1177290</v>
          </cell>
          <cell r="H135">
            <v>0</v>
          </cell>
          <cell r="I135">
            <v>1177290</v>
          </cell>
          <cell r="J135">
            <v>0</v>
          </cell>
          <cell r="K135">
            <v>1177290</v>
          </cell>
          <cell r="M135">
            <v>1422920</v>
          </cell>
        </row>
        <row r="137">
          <cell r="F137">
            <v>0</v>
          </cell>
          <cell r="H137">
            <v>0</v>
          </cell>
          <cell r="I137">
            <v>0</v>
          </cell>
          <cell r="J137">
            <v>0</v>
          </cell>
          <cell r="K137">
            <v>0</v>
          </cell>
          <cell r="M137">
            <v>0</v>
          </cell>
        </row>
        <row r="138">
          <cell r="F138">
            <v>258359</v>
          </cell>
          <cell r="H138">
            <v>0</v>
          </cell>
          <cell r="I138">
            <v>258359</v>
          </cell>
          <cell r="J138">
            <v>0</v>
          </cell>
          <cell r="K138">
            <v>258359</v>
          </cell>
          <cell r="M138">
            <v>10520</v>
          </cell>
        </row>
        <row r="139">
          <cell r="F139">
            <v>41542</v>
          </cell>
          <cell r="H139">
            <v>0</v>
          </cell>
          <cell r="I139">
            <v>41542</v>
          </cell>
          <cell r="J139">
            <v>0</v>
          </cell>
          <cell r="K139">
            <v>41542</v>
          </cell>
          <cell r="M139">
            <v>36730</v>
          </cell>
        </row>
        <row r="140">
          <cell r="F140">
            <v>12317</v>
          </cell>
          <cell r="H140">
            <v>0</v>
          </cell>
          <cell r="I140">
            <v>12317</v>
          </cell>
          <cell r="J140">
            <v>0</v>
          </cell>
          <cell r="K140">
            <v>12317</v>
          </cell>
          <cell r="M140">
            <v>150</v>
          </cell>
        </row>
        <row r="141">
          <cell r="F141">
            <v>0</v>
          </cell>
          <cell r="H141">
            <v>0</v>
          </cell>
          <cell r="I141">
            <v>0</v>
          </cell>
          <cell r="J141">
            <v>0</v>
          </cell>
          <cell r="K141">
            <v>0</v>
          </cell>
          <cell r="M141">
            <v>0</v>
          </cell>
        </row>
        <row r="142">
          <cell r="F142">
            <v>0</v>
          </cell>
          <cell r="H142">
            <v>0</v>
          </cell>
          <cell r="I142">
            <v>0</v>
          </cell>
          <cell r="J142">
            <v>0</v>
          </cell>
          <cell r="K142">
            <v>0</v>
          </cell>
          <cell r="M142">
            <v>0</v>
          </cell>
        </row>
        <row r="143">
          <cell r="F143">
            <v>22235</v>
          </cell>
          <cell r="H143">
            <v>0</v>
          </cell>
          <cell r="I143">
            <v>22235</v>
          </cell>
          <cell r="J143">
            <v>0</v>
          </cell>
          <cell r="K143">
            <v>22235</v>
          </cell>
          <cell r="M143">
            <v>52179</v>
          </cell>
        </row>
        <row r="144">
          <cell r="F144">
            <v>0</v>
          </cell>
          <cell r="H144">
            <v>0</v>
          </cell>
          <cell r="I144">
            <v>0</v>
          </cell>
          <cell r="J144">
            <v>0</v>
          </cell>
          <cell r="K144">
            <v>0</v>
          </cell>
          <cell r="M144">
            <v>35000</v>
          </cell>
        </row>
        <row r="145">
          <cell r="F145">
            <v>217428</v>
          </cell>
          <cell r="H145">
            <v>0</v>
          </cell>
          <cell r="I145">
            <v>217428</v>
          </cell>
          <cell r="J145">
            <v>0</v>
          </cell>
          <cell r="K145">
            <v>217428</v>
          </cell>
          <cell r="M145">
            <v>1200</v>
          </cell>
        </row>
        <row r="146">
          <cell r="F146">
            <v>152095</v>
          </cell>
          <cell r="H146">
            <v>0</v>
          </cell>
          <cell r="I146">
            <v>152095</v>
          </cell>
          <cell r="J146">
            <v>0</v>
          </cell>
          <cell r="K146">
            <v>152095</v>
          </cell>
          <cell r="M146">
            <v>0</v>
          </cell>
        </row>
        <row r="147">
          <cell r="F147">
            <v>4029</v>
          </cell>
          <cell r="H147">
            <v>0</v>
          </cell>
          <cell r="I147">
            <v>4029</v>
          </cell>
          <cell r="J147">
            <v>0</v>
          </cell>
          <cell r="K147">
            <v>4029</v>
          </cell>
          <cell r="M147">
            <v>322</v>
          </cell>
        </row>
        <row r="148">
          <cell r="F148">
            <v>3684607</v>
          </cell>
          <cell r="H148">
            <v>1058901</v>
          </cell>
          <cell r="I148">
            <v>4743508</v>
          </cell>
          <cell r="J148">
            <v>0</v>
          </cell>
          <cell r="K148">
            <v>4743508</v>
          </cell>
          <cell r="M148">
            <v>6107007</v>
          </cell>
        </row>
        <row r="149">
          <cell r="F149">
            <v>1305487</v>
          </cell>
          <cell r="H149">
            <v>0</v>
          </cell>
          <cell r="I149">
            <v>1305487</v>
          </cell>
          <cell r="J149">
            <v>0</v>
          </cell>
          <cell r="K149">
            <v>1305487</v>
          </cell>
          <cell r="M149">
            <v>0</v>
          </cell>
        </row>
        <row r="150">
          <cell r="F150">
            <v>809994</v>
          </cell>
          <cell r="H150">
            <v>0</v>
          </cell>
          <cell r="I150">
            <v>809994</v>
          </cell>
          <cell r="J150">
            <v>0</v>
          </cell>
          <cell r="K150">
            <v>809994</v>
          </cell>
          <cell r="M150">
            <v>404996</v>
          </cell>
        </row>
        <row r="151">
          <cell r="F151">
            <v>93795</v>
          </cell>
          <cell r="H151">
            <v>0</v>
          </cell>
          <cell r="I151">
            <v>93795</v>
          </cell>
          <cell r="J151">
            <v>0</v>
          </cell>
          <cell r="K151">
            <v>93795</v>
          </cell>
          <cell r="M151">
            <v>0</v>
          </cell>
        </row>
        <row r="152">
          <cell r="F152">
            <v>22241</v>
          </cell>
          <cell r="H152">
            <v>0</v>
          </cell>
          <cell r="I152">
            <v>22241</v>
          </cell>
          <cell r="J152">
            <v>0</v>
          </cell>
          <cell r="K152">
            <v>22241</v>
          </cell>
          <cell r="M152">
            <v>0</v>
          </cell>
        </row>
        <row r="153">
          <cell r="F153">
            <v>283900</v>
          </cell>
          <cell r="H153">
            <v>0</v>
          </cell>
          <cell r="I153">
            <v>283900</v>
          </cell>
          <cell r="J153">
            <v>0</v>
          </cell>
          <cell r="K153">
            <v>283900</v>
          </cell>
          <cell r="M153">
            <v>148080</v>
          </cell>
        </row>
        <row r="154">
          <cell r="F154">
            <v>2148409</v>
          </cell>
          <cell r="H154">
            <v>0</v>
          </cell>
          <cell r="I154">
            <v>2148409</v>
          </cell>
          <cell r="J154">
            <v>0</v>
          </cell>
          <cell r="K154">
            <v>2148409</v>
          </cell>
          <cell r="M154">
            <v>1570157</v>
          </cell>
        </row>
        <row r="155">
          <cell r="F155">
            <v>59410</v>
          </cell>
          <cell r="H155">
            <v>0</v>
          </cell>
          <cell r="I155">
            <v>59410</v>
          </cell>
          <cell r="J155">
            <v>0</v>
          </cell>
          <cell r="K155">
            <v>59410</v>
          </cell>
          <cell r="M155">
            <v>21134</v>
          </cell>
        </row>
        <row r="156">
          <cell r="F156">
            <v>0</v>
          </cell>
          <cell r="H156">
            <v>0</v>
          </cell>
          <cell r="I156">
            <v>0</v>
          </cell>
          <cell r="J156">
            <v>0</v>
          </cell>
          <cell r="K156">
            <v>0</v>
          </cell>
          <cell r="M156">
            <v>0</v>
          </cell>
        </row>
        <row r="157">
          <cell r="F157">
            <v>614659</v>
          </cell>
          <cell r="H157">
            <v>0</v>
          </cell>
          <cell r="I157">
            <v>614659</v>
          </cell>
          <cell r="J157">
            <v>0</v>
          </cell>
          <cell r="K157">
            <v>614659</v>
          </cell>
          <cell r="M157">
            <v>502639</v>
          </cell>
        </row>
        <row r="158">
          <cell r="F158">
            <v>0</v>
          </cell>
          <cell r="H158">
            <v>0</v>
          </cell>
          <cell r="I158">
            <v>0</v>
          </cell>
          <cell r="J158">
            <v>0</v>
          </cell>
          <cell r="K158">
            <v>0</v>
          </cell>
          <cell r="M158">
            <v>0</v>
          </cell>
        </row>
        <row r="159">
          <cell r="F159">
            <v>0</v>
          </cell>
          <cell r="H159">
            <v>0</v>
          </cell>
          <cell r="I159">
            <v>0</v>
          </cell>
          <cell r="J159">
            <v>0</v>
          </cell>
          <cell r="K159">
            <v>0</v>
          </cell>
          <cell r="M159">
            <v>0</v>
          </cell>
        </row>
        <row r="160">
          <cell r="F160">
            <v>0</v>
          </cell>
          <cell r="H160">
            <v>0</v>
          </cell>
          <cell r="I160">
            <v>0</v>
          </cell>
          <cell r="J160">
            <v>0</v>
          </cell>
          <cell r="K160">
            <v>0</v>
          </cell>
          <cell r="M160">
            <v>0</v>
          </cell>
        </row>
        <row r="161">
          <cell r="F161">
            <v>0</v>
          </cell>
          <cell r="H161">
            <v>0</v>
          </cell>
          <cell r="I161">
            <v>0</v>
          </cell>
          <cell r="J161">
            <v>0</v>
          </cell>
          <cell r="K161">
            <v>0</v>
          </cell>
          <cell r="M161">
            <v>-282880</v>
          </cell>
        </row>
        <row r="162">
          <cell r="F162">
            <v>302912</v>
          </cell>
          <cell r="H162">
            <v>0</v>
          </cell>
          <cell r="I162">
            <v>302912</v>
          </cell>
          <cell r="J162">
            <v>0</v>
          </cell>
          <cell r="K162">
            <v>302912</v>
          </cell>
          <cell r="M162">
            <v>529542</v>
          </cell>
        </row>
        <row r="163">
          <cell r="F163">
            <v>0</v>
          </cell>
          <cell r="H163">
            <v>0</v>
          </cell>
          <cell r="I163">
            <v>0</v>
          </cell>
          <cell r="J163">
            <v>0</v>
          </cell>
          <cell r="K163">
            <v>0</v>
          </cell>
          <cell r="M163">
            <v>0</v>
          </cell>
        </row>
        <row r="164">
          <cell r="F164">
            <v>0</v>
          </cell>
          <cell r="H164">
            <v>0</v>
          </cell>
          <cell r="I164">
            <v>0</v>
          </cell>
          <cell r="J164">
            <v>0</v>
          </cell>
          <cell r="K164">
            <v>0</v>
          </cell>
          <cell r="M164">
            <v>0</v>
          </cell>
        </row>
        <row r="165">
          <cell r="F165">
            <v>-877851</v>
          </cell>
          <cell r="H165">
            <v>-1322000</v>
          </cell>
          <cell r="I165">
            <v>-2199851</v>
          </cell>
          <cell r="J165">
            <v>0</v>
          </cell>
          <cell r="K165">
            <v>-2199851</v>
          </cell>
          <cell r="M165">
            <v>-2600681</v>
          </cell>
        </row>
        <row r="166">
          <cell r="F166">
            <v>0</v>
          </cell>
          <cell r="H166">
            <v>0</v>
          </cell>
          <cell r="I166">
            <v>0</v>
          </cell>
          <cell r="J166">
            <v>0</v>
          </cell>
          <cell r="K166">
            <v>0</v>
          </cell>
          <cell r="M166">
            <v>0</v>
          </cell>
        </row>
        <row r="167">
          <cell r="F167">
            <v>2151</v>
          </cell>
          <cell r="H167">
            <v>0</v>
          </cell>
          <cell r="I167">
            <v>2151</v>
          </cell>
          <cell r="J167">
            <v>0</v>
          </cell>
          <cell r="K167">
            <v>2151</v>
          </cell>
          <cell r="M167">
            <v>54773</v>
          </cell>
        </row>
        <row r="168">
          <cell r="F168">
            <v>3225</v>
          </cell>
          <cell r="H168">
            <v>0</v>
          </cell>
          <cell r="I168">
            <v>3225</v>
          </cell>
          <cell r="J168">
            <v>0</v>
          </cell>
          <cell r="K168">
            <v>3225</v>
          </cell>
          <cell r="M168">
            <v>0</v>
          </cell>
        </row>
        <row r="169">
          <cell r="F169">
            <v>0</v>
          </cell>
          <cell r="H169">
            <v>0</v>
          </cell>
          <cell r="I169">
            <v>0</v>
          </cell>
          <cell r="J169">
            <v>0</v>
          </cell>
          <cell r="K169">
            <v>0</v>
          </cell>
          <cell r="M169">
            <v>0</v>
          </cell>
        </row>
        <row r="170">
          <cell r="F170">
            <v>9160944</v>
          </cell>
          <cell r="H170">
            <v>-263099</v>
          </cell>
          <cell r="I170">
            <v>8897845</v>
          </cell>
          <cell r="J170">
            <v>0</v>
          </cell>
          <cell r="K170">
            <v>8897845</v>
          </cell>
          <cell r="M170">
            <v>6590868</v>
          </cell>
        </row>
        <row r="172">
          <cell r="F172">
            <v>-50720</v>
          </cell>
          <cell r="H172">
            <v>-192643</v>
          </cell>
          <cell r="I172">
            <v>-243363</v>
          </cell>
          <cell r="J172">
            <v>0</v>
          </cell>
          <cell r="K172">
            <v>-243363</v>
          </cell>
          <cell r="M172">
            <v>-46227</v>
          </cell>
        </row>
        <row r="173">
          <cell r="F173">
            <v>-194466</v>
          </cell>
          <cell r="H173">
            <v>0</v>
          </cell>
          <cell r="I173">
            <v>-194466</v>
          </cell>
          <cell r="J173">
            <v>0</v>
          </cell>
          <cell r="K173">
            <v>-194466</v>
          </cell>
          <cell r="M173">
            <v>-356088</v>
          </cell>
        </row>
        <row r="174">
          <cell r="F174">
            <v>-4257</v>
          </cell>
          <cell r="H174">
            <v>0</v>
          </cell>
          <cell r="I174">
            <v>-4257</v>
          </cell>
          <cell r="J174">
            <v>0</v>
          </cell>
          <cell r="K174">
            <v>-4257</v>
          </cell>
          <cell r="M174">
            <v>0</v>
          </cell>
        </row>
        <row r="175">
          <cell r="F175">
            <v>-37907</v>
          </cell>
          <cell r="H175">
            <v>0</v>
          </cell>
          <cell r="I175">
            <v>-37907</v>
          </cell>
          <cell r="J175">
            <v>0</v>
          </cell>
          <cell r="K175">
            <v>-37907</v>
          </cell>
          <cell r="M175">
            <v>-45318</v>
          </cell>
        </row>
        <row r="176">
          <cell r="F176">
            <v>0</v>
          </cell>
          <cell r="H176">
            <v>0</v>
          </cell>
          <cell r="I176">
            <v>0</v>
          </cell>
          <cell r="J176">
            <v>0</v>
          </cell>
          <cell r="K176">
            <v>0</v>
          </cell>
          <cell r="M176">
            <v>0</v>
          </cell>
        </row>
        <row r="177">
          <cell r="F177">
            <v>-287350</v>
          </cell>
          <cell r="H177">
            <v>-192643</v>
          </cell>
          <cell r="I177">
            <v>-479993</v>
          </cell>
          <cell r="J177">
            <v>0</v>
          </cell>
          <cell r="K177">
            <v>-479993</v>
          </cell>
          <cell r="M177">
            <v>-447633</v>
          </cell>
        </row>
        <row r="179">
          <cell r="F179">
            <v>5226</v>
          </cell>
          <cell r="H179">
            <v>0</v>
          </cell>
          <cell r="I179">
            <v>5226</v>
          </cell>
          <cell r="J179">
            <v>0</v>
          </cell>
          <cell r="K179">
            <v>5226</v>
          </cell>
          <cell r="M179">
            <v>5010</v>
          </cell>
        </row>
        <row r="180">
          <cell r="F180">
            <v>61170</v>
          </cell>
          <cell r="H180">
            <v>0</v>
          </cell>
          <cell r="I180">
            <v>61170</v>
          </cell>
          <cell r="J180">
            <v>0</v>
          </cell>
          <cell r="K180">
            <v>61170</v>
          </cell>
          <cell r="M180">
            <v>112703</v>
          </cell>
        </row>
        <row r="181">
          <cell r="F181">
            <v>0</v>
          </cell>
          <cell r="H181">
            <v>0</v>
          </cell>
          <cell r="I181">
            <v>0</v>
          </cell>
          <cell r="J181">
            <v>0</v>
          </cell>
          <cell r="K181">
            <v>0</v>
          </cell>
          <cell r="M181">
            <v>0</v>
          </cell>
        </row>
        <row r="182">
          <cell r="F182">
            <v>66396</v>
          </cell>
          <cell r="H182">
            <v>0</v>
          </cell>
          <cell r="I182">
            <v>66396</v>
          </cell>
          <cell r="J182">
            <v>0</v>
          </cell>
          <cell r="K182">
            <v>66396</v>
          </cell>
          <cell r="M182">
            <v>117713</v>
          </cell>
        </row>
        <row r="184">
          <cell r="F184">
            <v>1366212</v>
          </cell>
          <cell r="H184">
            <v>-1366212</v>
          </cell>
          <cell r="I184">
            <v>0</v>
          </cell>
          <cell r="J184">
            <v>-108788</v>
          </cell>
          <cell r="K184">
            <v>-108788</v>
          </cell>
          <cell r="M184">
            <v>625434</v>
          </cell>
        </row>
        <row r="185">
          <cell r="F185">
            <v>1366212</v>
          </cell>
          <cell r="H185">
            <v>-1366212</v>
          </cell>
          <cell r="I185">
            <v>0</v>
          </cell>
          <cell r="J185">
            <v>-108788</v>
          </cell>
          <cell r="K185">
            <v>-108788</v>
          </cell>
          <cell r="M185">
            <v>625434</v>
          </cell>
        </row>
        <row r="187">
          <cell r="F187">
            <v>0</v>
          </cell>
          <cell r="H187">
            <v>0</v>
          </cell>
          <cell r="I187">
            <v>0</v>
          </cell>
          <cell r="J187">
            <v>0</v>
          </cell>
          <cell r="K187">
            <v>0</v>
          </cell>
          <cell r="M187">
            <v>0</v>
          </cell>
        </row>
        <row r="188">
          <cell r="F188">
            <v>21235997</v>
          </cell>
          <cell r="H188">
            <v>-1930742</v>
          </cell>
          <cell r="I188">
            <v>19305255</v>
          </cell>
          <cell r="J188">
            <v>0</v>
          </cell>
          <cell r="K188">
            <v>19305255</v>
          </cell>
          <cell r="M188">
            <v>17747839</v>
          </cell>
        </row>
      </sheetData>
      <sheetData sheetId="2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Tax Calculation form"/>
      <sheetName val="Statement 1"/>
      <sheetName val="Statement 2"/>
      <sheetName val="Statement 3"/>
      <sheetName val="Statement 4"/>
      <sheetName val="Fixed assets"/>
      <sheetName val="Statement 5"/>
      <sheetName val="Statement 8"/>
      <sheetName val="Statement 6"/>
      <sheetName val="Statement 7"/>
      <sheetName val="Statement 9"/>
      <sheetName val="Statement 10"/>
      <sheetName val="Allowable interest working"/>
      <sheetName val="Statement 11"/>
      <sheetName val="Statement 12"/>
      <sheetName val="Statement 13"/>
      <sheetName val="Statement # 14"/>
      <sheetName val="Statement #15"/>
      <sheetName val="Statement #16"/>
      <sheetName val="Statement #17"/>
      <sheetName val="St. 18 Purchases-Local &amp; Abroad"/>
      <sheetName val="St. 19 Direct Wages;Indirect E."/>
      <sheetName val="St. 20 Directors Fees"/>
      <sheetName val="St. 21 Long Term Loans"/>
      <sheetName val="Lead"/>
      <sheetName val="Staff log in"/>
      <sheetName val="Data"/>
      <sheetName val="Tax_Calculation_form"/>
      <sheetName val="Statement_1"/>
      <sheetName val="Statement_2"/>
      <sheetName val="Statement_3"/>
      <sheetName val="Statement_4"/>
      <sheetName val="Fixed_assets"/>
      <sheetName val="Statement_5"/>
      <sheetName val="Statement_8"/>
      <sheetName val="Statement_6"/>
      <sheetName val="Statement_7"/>
      <sheetName val="Statement_9"/>
      <sheetName val="Statement_10"/>
      <sheetName val="Allowable_interest_working"/>
      <sheetName val="Statement_11"/>
      <sheetName val="Statement_12"/>
      <sheetName val="Statement_13"/>
      <sheetName val="Statement_#_14"/>
      <sheetName val="Statement_#15"/>
      <sheetName val="Statement_#16"/>
      <sheetName val="Statement_#17"/>
      <sheetName val="St__18_Purchases-Local_&amp;_Abroad"/>
      <sheetName val="St__19_Direct_Wages;Indirect_E_"/>
      <sheetName val="St__20_Directors_Fees"/>
      <sheetName val="St__21_Long_Term_Loans"/>
      <sheetName val="Staff_log_in"/>
      <sheetName val="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3">
          <cell r="F3" t="str">
            <v>AJE</v>
          </cell>
          <cell r="G3" t="str">
            <v>Adjusted</v>
          </cell>
          <cell r="H3" t="str">
            <v>RJE</v>
          </cell>
          <cell r="I3" t="str">
            <v>Final</v>
          </cell>
        </row>
        <row r="5">
          <cell r="F5">
            <v>0</v>
          </cell>
          <cell r="G5">
            <v>28896725</v>
          </cell>
          <cell r="H5">
            <v>0</v>
          </cell>
          <cell r="I5">
            <v>28896725</v>
          </cell>
        </row>
        <row r="6">
          <cell r="F6">
            <v>0</v>
          </cell>
          <cell r="G6">
            <v>1370673</v>
          </cell>
          <cell r="H6">
            <v>0</v>
          </cell>
          <cell r="I6">
            <v>1370673</v>
          </cell>
        </row>
        <row r="7">
          <cell r="F7">
            <v>0</v>
          </cell>
          <cell r="G7">
            <v>1669860</v>
          </cell>
          <cell r="H7">
            <v>0</v>
          </cell>
          <cell r="I7">
            <v>1669860</v>
          </cell>
        </row>
        <row r="8">
          <cell r="F8">
            <v>0</v>
          </cell>
          <cell r="G8">
            <v>102390</v>
          </cell>
          <cell r="H8">
            <v>0</v>
          </cell>
          <cell r="I8">
            <v>102390</v>
          </cell>
        </row>
        <row r="9">
          <cell r="F9">
            <v>0</v>
          </cell>
          <cell r="G9">
            <v>7706259</v>
          </cell>
          <cell r="H9">
            <v>0</v>
          </cell>
          <cell r="I9">
            <v>7706259</v>
          </cell>
        </row>
        <row r="10">
          <cell r="F10">
            <v>0</v>
          </cell>
          <cell r="G10">
            <v>28543541</v>
          </cell>
          <cell r="H10">
            <v>0</v>
          </cell>
          <cell r="I10">
            <v>28543541</v>
          </cell>
        </row>
        <row r="11">
          <cell r="F11">
            <v>0</v>
          </cell>
          <cell r="G11">
            <v>-1583043883</v>
          </cell>
          <cell r="H11">
            <v>0</v>
          </cell>
          <cell r="I11">
            <v>-1583043883</v>
          </cell>
        </row>
        <row r="12">
          <cell r="F12">
            <v>0</v>
          </cell>
          <cell r="G12">
            <v>-39797632</v>
          </cell>
          <cell r="H12">
            <v>0</v>
          </cell>
          <cell r="I12">
            <v>-39797632</v>
          </cell>
        </row>
        <row r="13">
          <cell r="F13">
            <v>0</v>
          </cell>
          <cell r="G13">
            <v>87724321</v>
          </cell>
          <cell r="H13">
            <v>0</v>
          </cell>
          <cell r="I13">
            <v>87724321</v>
          </cell>
        </row>
        <row r="14">
          <cell r="F14">
            <v>0</v>
          </cell>
          <cell r="G14">
            <v>0</v>
          </cell>
          <cell r="H14">
            <v>0</v>
          </cell>
          <cell r="I14">
            <v>0</v>
          </cell>
        </row>
        <row r="15">
          <cell r="F15">
            <v>0</v>
          </cell>
          <cell r="G15">
            <v>0</v>
          </cell>
          <cell r="H15">
            <v>0</v>
          </cell>
          <cell r="I15">
            <v>0</v>
          </cell>
        </row>
        <row r="16">
          <cell r="F16">
            <v>0</v>
          </cell>
          <cell r="G16">
            <v>-1466827746</v>
          </cell>
          <cell r="H16">
            <v>0</v>
          </cell>
          <cell r="I16">
            <v>-1466827746</v>
          </cell>
        </row>
        <row r="22">
          <cell r="F22">
            <v>0</v>
          </cell>
          <cell r="G22">
            <v>651157339</v>
          </cell>
          <cell r="H22">
            <v>0</v>
          </cell>
          <cell r="I22">
            <v>651157339</v>
          </cell>
        </row>
        <row r="23">
          <cell r="F23">
            <v>0</v>
          </cell>
          <cell r="G23">
            <v>64307242</v>
          </cell>
          <cell r="H23">
            <v>0</v>
          </cell>
          <cell r="I23">
            <v>64307242</v>
          </cell>
        </row>
        <row r="24">
          <cell r="F24">
            <v>0</v>
          </cell>
          <cell r="G24">
            <v>0</v>
          </cell>
          <cell r="H24">
            <v>0</v>
          </cell>
          <cell r="I24">
            <v>0</v>
          </cell>
        </row>
        <row r="25">
          <cell r="F25">
            <v>0</v>
          </cell>
          <cell r="G25">
            <v>3506603</v>
          </cell>
          <cell r="H25">
            <v>0</v>
          </cell>
          <cell r="I25">
            <v>3506603</v>
          </cell>
        </row>
        <row r="26">
          <cell r="F26">
            <v>0</v>
          </cell>
          <cell r="G26">
            <v>386250</v>
          </cell>
          <cell r="H26">
            <v>0</v>
          </cell>
          <cell r="I26">
            <v>386250</v>
          </cell>
        </row>
        <row r="27">
          <cell r="F27">
            <v>0</v>
          </cell>
          <cell r="G27">
            <v>7861219</v>
          </cell>
          <cell r="H27">
            <v>0</v>
          </cell>
          <cell r="I27">
            <v>7861219</v>
          </cell>
        </row>
        <row r="28">
          <cell r="F28">
            <v>0</v>
          </cell>
          <cell r="G28">
            <v>4783371</v>
          </cell>
          <cell r="H28">
            <v>0</v>
          </cell>
          <cell r="I28">
            <v>4783371</v>
          </cell>
        </row>
        <row r="29">
          <cell r="F29">
            <v>0</v>
          </cell>
          <cell r="G29">
            <v>18109018</v>
          </cell>
          <cell r="H29">
            <v>0</v>
          </cell>
          <cell r="I29">
            <v>18109018</v>
          </cell>
        </row>
        <row r="30">
          <cell r="F30">
            <v>0</v>
          </cell>
          <cell r="G30">
            <v>24927100</v>
          </cell>
          <cell r="H30">
            <v>0</v>
          </cell>
          <cell r="I30">
            <v>24927100</v>
          </cell>
        </row>
        <row r="31">
          <cell r="F31">
            <v>0</v>
          </cell>
          <cell r="G31">
            <v>3497565</v>
          </cell>
          <cell r="H31">
            <v>0</v>
          </cell>
          <cell r="I31">
            <v>3497565</v>
          </cell>
        </row>
        <row r="32">
          <cell r="F32">
            <v>0</v>
          </cell>
          <cell r="G32">
            <v>2340348</v>
          </cell>
          <cell r="H32">
            <v>0</v>
          </cell>
          <cell r="I32">
            <v>2340348</v>
          </cell>
        </row>
        <row r="33">
          <cell r="F33">
            <v>0</v>
          </cell>
          <cell r="G33">
            <v>463904</v>
          </cell>
          <cell r="H33">
            <v>0</v>
          </cell>
          <cell r="I33">
            <v>463904</v>
          </cell>
        </row>
        <row r="34">
          <cell r="F34">
            <v>0</v>
          </cell>
          <cell r="G34">
            <v>17500</v>
          </cell>
          <cell r="H34">
            <v>0</v>
          </cell>
          <cell r="I34">
            <v>17500</v>
          </cell>
        </row>
        <row r="35">
          <cell r="F35">
            <v>0</v>
          </cell>
          <cell r="G35">
            <v>33147356</v>
          </cell>
          <cell r="H35">
            <v>0</v>
          </cell>
          <cell r="I35">
            <v>33147356</v>
          </cell>
        </row>
        <row r="36">
          <cell r="F36">
            <v>0</v>
          </cell>
          <cell r="G36">
            <v>48542085</v>
          </cell>
          <cell r="H36">
            <v>0</v>
          </cell>
          <cell r="I36">
            <v>48542085</v>
          </cell>
        </row>
        <row r="37">
          <cell r="F37">
            <v>0</v>
          </cell>
          <cell r="G37">
            <v>24225448</v>
          </cell>
          <cell r="H37">
            <v>0</v>
          </cell>
          <cell r="I37">
            <v>24225448</v>
          </cell>
        </row>
        <row r="43">
          <cell r="F43">
            <v>0</v>
          </cell>
          <cell r="G43">
            <v>886493020</v>
          </cell>
          <cell r="H43">
            <v>0</v>
          </cell>
          <cell r="I43">
            <v>886493020</v>
          </cell>
        </row>
        <row r="44">
          <cell r="F44">
            <v>0</v>
          </cell>
          <cell r="G44">
            <v>-338010429</v>
          </cell>
          <cell r="H44">
            <v>0</v>
          </cell>
          <cell r="I44">
            <v>-338010429</v>
          </cell>
        </row>
        <row r="45">
          <cell r="F45">
            <v>0</v>
          </cell>
          <cell r="G45">
            <v>-55609144</v>
          </cell>
          <cell r="H45">
            <v>0</v>
          </cell>
          <cell r="I45">
            <v>-55609144</v>
          </cell>
        </row>
        <row r="46">
          <cell r="F46">
            <v>0</v>
          </cell>
          <cell r="G46">
            <v>8170768</v>
          </cell>
          <cell r="H46">
            <v>0</v>
          </cell>
          <cell r="I46">
            <v>8170768</v>
          </cell>
        </row>
        <row r="47">
          <cell r="F47">
            <v>0</v>
          </cell>
          <cell r="G47">
            <v>-651157339</v>
          </cell>
          <cell r="H47">
            <v>0</v>
          </cell>
          <cell r="I47">
            <v>-651157339</v>
          </cell>
        </row>
        <row r="48">
          <cell r="F48">
            <v>0</v>
          </cell>
          <cell r="G48">
            <v>-963582165</v>
          </cell>
          <cell r="H48">
            <v>0</v>
          </cell>
          <cell r="I48">
            <v>-963582165</v>
          </cell>
        </row>
        <row r="49">
          <cell r="F49">
            <v>0</v>
          </cell>
          <cell r="G49">
            <v>0</v>
          </cell>
          <cell r="H49">
            <v>0</v>
          </cell>
          <cell r="I49">
            <v>0</v>
          </cell>
        </row>
        <row r="50">
          <cell r="F50">
            <v>0</v>
          </cell>
          <cell r="G50">
            <v>1173696119</v>
          </cell>
          <cell r="H50">
            <v>0</v>
          </cell>
          <cell r="I50">
            <v>1173696119</v>
          </cell>
        </row>
        <row r="51">
          <cell r="F51">
            <v>0</v>
          </cell>
          <cell r="G51">
            <v>70387</v>
          </cell>
          <cell r="H51">
            <v>0</v>
          </cell>
          <cell r="I51">
            <v>70387</v>
          </cell>
        </row>
        <row r="52">
          <cell r="F52">
            <v>0</v>
          </cell>
          <cell r="G52">
            <v>5822315</v>
          </cell>
          <cell r="H52">
            <v>0</v>
          </cell>
          <cell r="I52">
            <v>5822315</v>
          </cell>
        </row>
        <row r="53">
          <cell r="F53">
            <v>0</v>
          </cell>
          <cell r="G53">
            <v>-26308267</v>
          </cell>
          <cell r="H53">
            <v>0</v>
          </cell>
          <cell r="I53">
            <v>-26308267</v>
          </cell>
        </row>
        <row r="54">
          <cell r="F54">
            <v>0</v>
          </cell>
          <cell r="G54">
            <v>-9899752</v>
          </cell>
          <cell r="H54">
            <v>0</v>
          </cell>
          <cell r="I54">
            <v>-9899752</v>
          </cell>
        </row>
        <row r="59">
          <cell r="F59">
            <v>0</v>
          </cell>
          <cell r="G59">
            <v>17067025</v>
          </cell>
          <cell r="H59">
            <v>0</v>
          </cell>
          <cell r="I59">
            <v>17067025</v>
          </cell>
        </row>
        <row r="60">
          <cell r="F60">
            <v>0</v>
          </cell>
          <cell r="G60">
            <v>27902612</v>
          </cell>
          <cell r="H60">
            <v>0</v>
          </cell>
          <cell r="I60">
            <v>27902612</v>
          </cell>
        </row>
        <row r="67">
          <cell r="F67">
            <v>0</v>
          </cell>
          <cell r="G67">
            <v>665825</v>
          </cell>
          <cell r="H67">
            <v>0</v>
          </cell>
          <cell r="I67">
            <v>665825</v>
          </cell>
        </row>
        <row r="70">
          <cell r="F70">
            <v>0</v>
          </cell>
          <cell r="G70">
            <v>16573594</v>
          </cell>
          <cell r="H70">
            <v>-2672348</v>
          </cell>
          <cell r="I70">
            <v>13901246</v>
          </cell>
        </row>
        <row r="71">
          <cell r="F71">
            <v>0</v>
          </cell>
          <cell r="G71">
            <v>14791279</v>
          </cell>
          <cell r="H71">
            <v>-1129968</v>
          </cell>
          <cell r="I71">
            <v>13661311</v>
          </cell>
        </row>
        <row r="72">
          <cell r="F72">
            <v>0</v>
          </cell>
          <cell r="G72">
            <v>23450</v>
          </cell>
          <cell r="H72">
            <v>0</v>
          </cell>
          <cell r="I72">
            <v>23450</v>
          </cell>
        </row>
        <row r="73">
          <cell r="F73">
            <v>0</v>
          </cell>
          <cell r="G73">
            <v>4697799</v>
          </cell>
          <cell r="H73">
            <v>-15994</v>
          </cell>
          <cell r="I73">
            <v>4681805</v>
          </cell>
        </row>
        <row r="74">
          <cell r="F74">
            <v>0</v>
          </cell>
          <cell r="G74">
            <v>5406508</v>
          </cell>
          <cell r="H74">
            <v>-86880</v>
          </cell>
          <cell r="I74">
            <v>5319628</v>
          </cell>
        </row>
        <row r="75">
          <cell r="F75">
            <v>0</v>
          </cell>
          <cell r="G75">
            <v>389787</v>
          </cell>
          <cell r="H75">
            <v>-5720</v>
          </cell>
          <cell r="I75">
            <v>384067</v>
          </cell>
        </row>
        <row r="76">
          <cell r="F76">
            <v>0</v>
          </cell>
          <cell r="G76">
            <v>2569845</v>
          </cell>
          <cell r="H76">
            <v>-146615</v>
          </cell>
          <cell r="I76">
            <v>2423230</v>
          </cell>
        </row>
        <row r="77">
          <cell r="F77">
            <v>0</v>
          </cell>
          <cell r="G77">
            <v>10083538</v>
          </cell>
          <cell r="H77">
            <v>-1075667</v>
          </cell>
          <cell r="I77">
            <v>9007871</v>
          </cell>
        </row>
        <row r="78">
          <cell r="F78">
            <v>0</v>
          </cell>
          <cell r="G78">
            <v>3357082</v>
          </cell>
          <cell r="H78">
            <v>-245214</v>
          </cell>
          <cell r="I78">
            <v>3111868</v>
          </cell>
        </row>
        <row r="79">
          <cell r="F79">
            <v>0</v>
          </cell>
          <cell r="G79">
            <v>362501</v>
          </cell>
          <cell r="H79">
            <v>0</v>
          </cell>
          <cell r="I79">
            <v>362501</v>
          </cell>
        </row>
        <row r="80">
          <cell r="F80">
            <v>0</v>
          </cell>
          <cell r="G80">
            <v>1251822</v>
          </cell>
          <cell r="H80">
            <v>0</v>
          </cell>
          <cell r="I80">
            <v>1251822</v>
          </cell>
        </row>
        <row r="81">
          <cell r="F81">
            <v>0</v>
          </cell>
          <cell r="G81">
            <v>840594</v>
          </cell>
          <cell r="H81">
            <v>-2000</v>
          </cell>
          <cell r="I81">
            <v>838594</v>
          </cell>
        </row>
        <row r="82">
          <cell r="F82">
            <v>0</v>
          </cell>
          <cell r="G82">
            <v>255225</v>
          </cell>
          <cell r="H82">
            <v>-10000</v>
          </cell>
          <cell r="I82">
            <v>245225</v>
          </cell>
        </row>
        <row r="83">
          <cell r="F83">
            <v>0</v>
          </cell>
          <cell r="G83">
            <v>2466686</v>
          </cell>
          <cell r="H83">
            <v>-239466</v>
          </cell>
          <cell r="I83">
            <v>2227220</v>
          </cell>
        </row>
        <row r="84">
          <cell r="F84">
            <v>0</v>
          </cell>
          <cell r="G84">
            <v>942740</v>
          </cell>
          <cell r="H84">
            <v>-78087</v>
          </cell>
          <cell r="I84">
            <v>864653</v>
          </cell>
        </row>
        <row r="85">
          <cell r="F85">
            <v>0</v>
          </cell>
          <cell r="G85">
            <v>305108</v>
          </cell>
          <cell r="H85">
            <v>0</v>
          </cell>
          <cell r="I85">
            <v>305108</v>
          </cell>
        </row>
        <row r="86">
          <cell r="F86">
            <v>0</v>
          </cell>
          <cell r="G86">
            <v>2586560</v>
          </cell>
          <cell r="H86">
            <v>0</v>
          </cell>
          <cell r="I86">
            <v>2586560</v>
          </cell>
        </row>
        <row r="87">
          <cell r="F87">
            <v>0</v>
          </cell>
          <cell r="G87">
            <v>249370</v>
          </cell>
          <cell r="H87">
            <v>0</v>
          </cell>
          <cell r="I87">
            <v>249370</v>
          </cell>
        </row>
        <row r="88">
          <cell r="F88">
            <v>0</v>
          </cell>
          <cell r="G88">
            <v>108841</v>
          </cell>
          <cell r="H88">
            <v>-34162</v>
          </cell>
          <cell r="I88">
            <v>74679</v>
          </cell>
        </row>
        <row r="89">
          <cell r="F89">
            <v>0</v>
          </cell>
          <cell r="G89">
            <v>1513297</v>
          </cell>
          <cell r="H89">
            <v>-623785</v>
          </cell>
          <cell r="I89">
            <v>889512</v>
          </cell>
        </row>
        <row r="90">
          <cell r="F90">
            <v>0</v>
          </cell>
          <cell r="G90">
            <v>576841</v>
          </cell>
          <cell r="H90">
            <v>0</v>
          </cell>
          <cell r="I90">
            <v>576841</v>
          </cell>
        </row>
        <row r="91">
          <cell r="F91">
            <v>0</v>
          </cell>
          <cell r="G91">
            <v>503704</v>
          </cell>
          <cell r="H91">
            <v>0</v>
          </cell>
          <cell r="I91">
            <v>503704</v>
          </cell>
        </row>
        <row r="92">
          <cell r="F92">
            <v>0</v>
          </cell>
          <cell r="G92">
            <v>541696</v>
          </cell>
          <cell r="H92">
            <v>0</v>
          </cell>
          <cell r="I92">
            <v>541696</v>
          </cell>
        </row>
        <row r="93">
          <cell r="F93">
            <v>0</v>
          </cell>
          <cell r="G93">
            <v>48088</v>
          </cell>
          <cell r="H93">
            <v>-6940</v>
          </cell>
          <cell r="I93">
            <v>41148</v>
          </cell>
        </row>
        <row r="94">
          <cell r="F94">
            <v>0</v>
          </cell>
          <cell r="G94">
            <v>4085399</v>
          </cell>
          <cell r="H94">
            <v>-1027847</v>
          </cell>
          <cell r="I94">
            <v>3057552</v>
          </cell>
        </row>
        <row r="95">
          <cell r="I95" t="str">
            <v xml:space="preserve"> </v>
          </cell>
        </row>
        <row r="99">
          <cell r="F99">
            <v>0</v>
          </cell>
          <cell r="G99">
            <v>2517036</v>
          </cell>
          <cell r="H99">
            <v>-487884</v>
          </cell>
          <cell r="I99">
            <v>2029152</v>
          </cell>
        </row>
        <row r="100">
          <cell r="F100">
            <v>0</v>
          </cell>
          <cell r="G100">
            <v>303709</v>
          </cell>
          <cell r="H100">
            <v>-57364</v>
          </cell>
          <cell r="I100">
            <v>246345</v>
          </cell>
        </row>
        <row r="105">
          <cell r="F105">
            <v>0</v>
          </cell>
          <cell r="G105">
            <v>257445</v>
          </cell>
          <cell r="H105">
            <v>-257445</v>
          </cell>
          <cell r="I105">
            <v>0</v>
          </cell>
        </row>
        <row r="106">
          <cell r="F106">
            <v>0</v>
          </cell>
          <cell r="G106">
            <v>83523</v>
          </cell>
          <cell r="H106">
            <v>0</v>
          </cell>
          <cell r="I106">
            <v>83523</v>
          </cell>
        </row>
        <row r="109">
          <cell r="F109">
            <v>0</v>
          </cell>
          <cell r="G109">
            <v>170219</v>
          </cell>
          <cell r="H109">
            <v>0</v>
          </cell>
          <cell r="I109">
            <v>170219</v>
          </cell>
        </row>
        <row r="110">
          <cell r="F110">
            <v>0</v>
          </cell>
          <cell r="G110">
            <v>467937</v>
          </cell>
          <cell r="H110">
            <v>0</v>
          </cell>
          <cell r="I110">
            <v>467937</v>
          </cell>
        </row>
        <row r="111">
          <cell r="F111">
            <v>0</v>
          </cell>
          <cell r="G111">
            <v>257799</v>
          </cell>
          <cell r="H111">
            <v>0</v>
          </cell>
          <cell r="I111">
            <v>257799</v>
          </cell>
        </row>
        <row r="112">
          <cell r="F112">
            <v>0</v>
          </cell>
          <cell r="G112">
            <v>300226</v>
          </cell>
          <cell r="H112">
            <v>0</v>
          </cell>
          <cell r="I112">
            <v>300226</v>
          </cell>
        </row>
        <row r="113">
          <cell r="F113">
            <v>0</v>
          </cell>
          <cell r="G113">
            <v>55262</v>
          </cell>
          <cell r="H113">
            <v>0</v>
          </cell>
          <cell r="I113">
            <v>55262</v>
          </cell>
        </row>
        <row r="114">
          <cell r="F114">
            <v>0</v>
          </cell>
          <cell r="G114">
            <v>333537</v>
          </cell>
          <cell r="H114">
            <v>0</v>
          </cell>
          <cell r="I114">
            <v>333537</v>
          </cell>
        </row>
        <row r="122">
          <cell r="F122">
            <v>0</v>
          </cell>
          <cell r="G122">
            <v>959257</v>
          </cell>
          <cell r="H122">
            <v>0</v>
          </cell>
          <cell r="I122">
            <v>959257</v>
          </cell>
        </row>
        <row r="123">
          <cell r="F123">
            <v>0</v>
          </cell>
          <cell r="G123">
            <v>169404</v>
          </cell>
          <cell r="H123">
            <v>-169404</v>
          </cell>
          <cell r="I123">
            <v>0</v>
          </cell>
        </row>
        <row r="124">
          <cell r="F124">
            <v>0</v>
          </cell>
          <cell r="G124">
            <v>807432</v>
          </cell>
          <cell r="H124">
            <v>0</v>
          </cell>
          <cell r="I124">
            <v>807432</v>
          </cell>
        </row>
        <row r="125">
          <cell r="F125">
            <v>0</v>
          </cell>
          <cell r="G125">
            <v>362500</v>
          </cell>
          <cell r="H125">
            <v>0</v>
          </cell>
          <cell r="I125">
            <v>362500</v>
          </cell>
        </row>
        <row r="128">
          <cell r="F128">
            <v>0</v>
          </cell>
          <cell r="G128">
            <v>656768</v>
          </cell>
          <cell r="H128">
            <v>0</v>
          </cell>
          <cell r="I128">
            <v>656768</v>
          </cell>
        </row>
        <row r="129">
          <cell r="F129">
            <v>0</v>
          </cell>
          <cell r="G129">
            <v>2072375</v>
          </cell>
          <cell r="H129">
            <v>0</v>
          </cell>
          <cell r="I129">
            <v>2072375</v>
          </cell>
        </row>
        <row r="130">
          <cell r="F130">
            <v>0</v>
          </cell>
          <cell r="G130">
            <v>75657</v>
          </cell>
          <cell r="H130">
            <v>0</v>
          </cell>
          <cell r="I130">
            <v>75657</v>
          </cell>
        </row>
        <row r="137">
          <cell r="F137">
            <v>0</v>
          </cell>
          <cell r="G137">
            <v>4473163</v>
          </cell>
          <cell r="H137">
            <v>0</v>
          </cell>
          <cell r="I137">
            <v>4473163</v>
          </cell>
        </row>
        <row r="138">
          <cell r="F138">
            <v>0</v>
          </cell>
          <cell r="G138">
            <v>217533</v>
          </cell>
          <cell r="H138">
            <v>0</v>
          </cell>
          <cell r="I138">
            <v>217533</v>
          </cell>
        </row>
        <row r="139">
          <cell r="F139">
            <v>0</v>
          </cell>
          <cell r="G139">
            <v>74075</v>
          </cell>
          <cell r="H139">
            <v>-1404</v>
          </cell>
          <cell r="I139">
            <v>72671</v>
          </cell>
        </row>
        <row r="141">
          <cell r="F141">
            <v>0</v>
          </cell>
          <cell r="G141">
            <v>117675</v>
          </cell>
          <cell r="H141">
            <v>0</v>
          </cell>
          <cell r="I141">
            <v>117675</v>
          </cell>
        </row>
        <row r="142">
          <cell r="F142">
            <v>0</v>
          </cell>
          <cell r="G142">
            <v>8570</v>
          </cell>
          <cell r="H142">
            <v>0</v>
          </cell>
          <cell r="I142">
            <v>8570</v>
          </cell>
        </row>
        <row r="143">
          <cell r="F143">
            <v>0</v>
          </cell>
          <cell r="G143">
            <v>5548</v>
          </cell>
          <cell r="H143">
            <v>0</v>
          </cell>
          <cell r="I143">
            <v>5548</v>
          </cell>
        </row>
        <row r="144">
          <cell r="F144">
            <v>0</v>
          </cell>
          <cell r="G144">
            <v>137397</v>
          </cell>
          <cell r="H144">
            <v>0</v>
          </cell>
          <cell r="I144">
            <v>137397</v>
          </cell>
        </row>
        <row r="145">
          <cell r="F145">
            <v>0</v>
          </cell>
          <cell r="G145">
            <v>1798533</v>
          </cell>
          <cell r="H145">
            <v>-1798532</v>
          </cell>
          <cell r="I145">
            <v>1</v>
          </cell>
        </row>
        <row r="149">
          <cell r="F149">
            <v>0</v>
          </cell>
          <cell r="G149">
            <v>35590</v>
          </cell>
          <cell r="H149">
            <v>0</v>
          </cell>
          <cell r="I149">
            <v>35590</v>
          </cell>
        </row>
        <row r="150">
          <cell r="F150">
            <v>0</v>
          </cell>
          <cell r="G150">
            <v>26036</v>
          </cell>
          <cell r="H150">
            <v>0</v>
          </cell>
          <cell r="I150">
            <v>26036</v>
          </cell>
        </row>
        <row r="151">
          <cell r="F151">
            <v>0</v>
          </cell>
          <cell r="G151">
            <v>2085818</v>
          </cell>
          <cell r="H151">
            <v>0</v>
          </cell>
          <cell r="I151">
            <v>2085818</v>
          </cell>
        </row>
        <row r="152">
          <cell r="F152">
            <v>0</v>
          </cell>
          <cell r="G152">
            <v>1189</v>
          </cell>
          <cell r="H152">
            <v>0</v>
          </cell>
          <cell r="I152">
            <v>1189</v>
          </cell>
        </row>
        <row r="155">
          <cell r="F155">
            <v>0</v>
          </cell>
          <cell r="G155">
            <v>1154889</v>
          </cell>
          <cell r="H155">
            <v>0</v>
          </cell>
          <cell r="I155">
            <v>1154889</v>
          </cell>
        </row>
        <row r="156">
          <cell r="F156">
            <v>0</v>
          </cell>
          <cell r="G156">
            <v>67641</v>
          </cell>
          <cell r="H156">
            <v>0</v>
          </cell>
          <cell r="I156">
            <v>67641</v>
          </cell>
        </row>
        <row r="157">
          <cell r="F157">
            <v>0</v>
          </cell>
          <cell r="G157">
            <v>359541</v>
          </cell>
          <cell r="H157">
            <v>0</v>
          </cell>
          <cell r="I157">
            <v>359541</v>
          </cell>
        </row>
        <row r="158">
          <cell r="F158">
            <v>0</v>
          </cell>
          <cell r="G158">
            <v>4191</v>
          </cell>
          <cell r="H158">
            <v>0</v>
          </cell>
          <cell r="I158">
            <v>4191</v>
          </cell>
        </row>
        <row r="159">
          <cell r="F159">
            <v>0</v>
          </cell>
          <cell r="G159">
            <v>321486</v>
          </cell>
          <cell r="H159">
            <v>0</v>
          </cell>
          <cell r="I159">
            <v>321486</v>
          </cell>
        </row>
        <row r="160">
          <cell r="F160">
            <v>0</v>
          </cell>
          <cell r="G160">
            <v>8714943</v>
          </cell>
          <cell r="H160">
            <v>0</v>
          </cell>
          <cell r="I160">
            <v>8714943</v>
          </cell>
        </row>
        <row r="161">
          <cell r="F161">
            <v>0</v>
          </cell>
          <cell r="G161">
            <v>1713074</v>
          </cell>
          <cell r="H161">
            <v>-261452</v>
          </cell>
          <cell r="I161">
            <v>1451622</v>
          </cell>
        </row>
        <row r="163">
          <cell r="F163">
            <v>0</v>
          </cell>
          <cell r="G163">
            <v>1351214</v>
          </cell>
          <cell r="H163">
            <v>0</v>
          </cell>
          <cell r="I163">
            <v>1351214</v>
          </cell>
        </row>
        <row r="164">
          <cell r="F164">
            <v>0</v>
          </cell>
          <cell r="G164">
            <v>4213125</v>
          </cell>
          <cell r="H164">
            <v>0</v>
          </cell>
          <cell r="I164">
            <v>4213125</v>
          </cell>
        </row>
        <row r="166">
          <cell r="F166">
            <v>0</v>
          </cell>
          <cell r="G166">
            <v>34268</v>
          </cell>
          <cell r="H166">
            <v>0</v>
          </cell>
          <cell r="I166">
            <v>34268</v>
          </cell>
        </row>
        <row r="170">
          <cell r="F170">
            <v>0</v>
          </cell>
          <cell r="G170">
            <v>401000</v>
          </cell>
          <cell r="H170">
            <v>0</v>
          </cell>
          <cell r="I170">
            <v>401000</v>
          </cell>
        </row>
        <row r="172">
          <cell r="F172">
            <v>0</v>
          </cell>
          <cell r="G172">
            <v>1029460</v>
          </cell>
          <cell r="H172">
            <v>0</v>
          </cell>
          <cell r="I172">
            <v>1029460</v>
          </cell>
        </row>
        <row r="174">
          <cell r="F174">
            <v>0</v>
          </cell>
          <cell r="G174">
            <v>46760</v>
          </cell>
          <cell r="H174">
            <v>-45910</v>
          </cell>
          <cell r="I174">
            <v>850</v>
          </cell>
        </row>
        <row r="177">
          <cell r="F177">
            <v>0</v>
          </cell>
          <cell r="G177">
            <v>15975952</v>
          </cell>
          <cell r="H177">
            <v>0</v>
          </cell>
          <cell r="I177">
            <v>15975952</v>
          </cell>
        </row>
        <row r="178">
          <cell r="F178">
            <v>0</v>
          </cell>
          <cell r="G178">
            <v>0</v>
          </cell>
          <cell r="H178">
            <v>0</v>
          </cell>
          <cell r="I178">
            <v>0</v>
          </cell>
        </row>
        <row r="179">
          <cell r="F179">
            <v>0</v>
          </cell>
          <cell r="G179">
            <v>0</v>
          </cell>
          <cell r="H179">
            <v>0</v>
          </cell>
          <cell r="I179">
            <v>0</v>
          </cell>
        </row>
        <row r="180">
          <cell r="F180">
            <v>0</v>
          </cell>
          <cell r="G180">
            <v>1680672</v>
          </cell>
          <cell r="H180">
            <v>0</v>
          </cell>
          <cell r="I180">
            <v>1680672</v>
          </cell>
        </row>
        <row r="181">
          <cell r="F181">
            <v>0</v>
          </cell>
          <cell r="G181">
            <v>1982435</v>
          </cell>
          <cell r="H181">
            <v>-293</v>
          </cell>
          <cell r="I181">
            <v>1982142</v>
          </cell>
        </row>
        <row r="182">
          <cell r="F182">
            <v>0</v>
          </cell>
          <cell r="G182">
            <v>909800</v>
          </cell>
          <cell r="H182">
            <v>-1400</v>
          </cell>
          <cell r="I182">
            <v>908400</v>
          </cell>
        </row>
        <row r="183">
          <cell r="F183">
            <v>0</v>
          </cell>
          <cell r="G183">
            <v>545482</v>
          </cell>
          <cell r="H183">
            <v>0</v>
          </cell>
          <cell r="I183">
            <v>545482</v>
          </cell>
        </row>
        <row r="184">
          <cell r="F184">
            <v>0</v>
          </cell>
          <cell r="G184">
            <v>3556185</v>
          </cell>
          <cell r="H184">
            <v>0</v>
          </cell>
          <cell r="I184">
            <v>3556185</v>
          </cell>
        </row>
        <row r="185">
          <cell r="F185">
            <v>0</v>
          </cell>
          <cell r="G185">
            <v>566775</v>
          </cell>
          <cell r="H185">
            <v>-35390</v>
          </cell>
          <cell r="I185">
            <v>531385</v>
          </cell>
        </row>
        <row r="186">
          <cell r="F186">
            <v>0</v>
          </cell>
          <cell r="G186">
            <v>401677</v>
          </cell>
          <cell r="H186">
            <v>-6301</v>
          </cell>
          <cell r="I186">
            <v>395376</v>
          </cell>
        </row>
        <row r="187">
          <cell r="F187">
            <v>0</v>
          </cell>
          <cell r="G187">
            <v>425239</v>
          </cell>
          <cell r="H187">
            <v>-222838</v>
          </cell>
          <cell r="I187">
            <v>202401</v>
          </cell>
        </row>
        <row r="188">
          <cell r="F188">
            <v>0</v>
          </cell>
          <cell r="G188">
            <v>20537</v>
          </cell>
          <cell r="H188">
            <v>-18826</v>
          </cell>
          <cell r="I188">
            <v>1711</v>
          </cell>
        </row>
        <row r="189">
          <cell r="F189">
            <v>0</v>
          </cell>
          <cell r="G189">
            <v>149965</v>
          </cell>
          <cell r="H189">
            <v>-3193</v>
          </cell>
          <cell r="I189">
            <v>146772</v>
          </cell>
        </row>
        <row r="190">
          <cell r="F190">
            <v>0</v>
          </cell>
          <cell r="G190">
            <v>129614706</v>
          </cell>
          <cell r="H190">
            <v>0</v>
          </cell>
          <cell r="I190">
            <v>129614706</v>
          </cell>
        </row>
        <row r="191">
          <cell r="F191">
            <v>0</v>
          </cell>
          <cell r="G191">
            <v>28252818</v>
          </cell>
          <cell r="H191">
            <v>0</v>
          </cell>
          <cell r="I191">
            <v>28252818</v>
          </cell>
        </row>
        <row r="197">
          <cell r="F197">
            <v>0</v>
          </cell>
          <cell r="G197">
            <v>218783</v>
          </cell>
          <cell r="H197">
            <v>0</v>
          </cell>
          <cell r="I197">
            <v>218783</v>
          </cell>
        </row>
        <row r="198">
          <cell r="F198">
            <v>0</v>
          </cell>
          <cell r="G198">
            <v>1263605199</v>
          </cell>
          <cell r="H198">
            <v>-14705020</v>
          </cell>
          <cell r="I198">
            <v>1248900179</v>
          </cell>
        </row>
        <row r="206">
          <cell r="F206">
            <v>0</v>
          </cell>
          <cell r="G206">
            <v>13551191</v>
          </cell>
          <cell r="H206">
            <v>0</v>
          </cell>
          <cell r="I206">
            <v>13551191</v>
          </cell>
        </row>
        <row r="207">
          <cell r="F207">
            <v>0</v>
          </cell>
          <cell r="G207">
            <v>16731590</v>
          </cell>
          <cell r="H207">
            <v>0</v>
          </cell>
          <cell r="I207">
            <v>16731590</v>
          </cell>
        </row>
        <row r="208">
          <cell r="F208">
            <v>0</v>
          </cell>
          <cell r="G208">
            <v>1689</v>
          </cell>
          <cell r="H208">
            <v>0</v>
          </cell>
          <cell r="I208">
            <v>1689</v>
          </cell>
        </row>
        <row r="209">
          <cell r="F209">
            <v>0</v>
          </cell>
          <cell r="G209">
            <v>30284470</v>
          </cell>
          <cell r="H209">
            <v>0</v>
          </cell>
          <cell r="I209">
            <v>30284470</v>
          </cell>
        </row>
        <row r="211">
          <cell r="F211">
            <v>0</v>
          </cell>
          <cell r="G211">
            <v>0</v>
          </cell>
          <cell r="H211">
            <v>14705020</v>
          </cell>
          <cell r="I211">
            <v>14705020</v>
          </cell>
        </row>
        <row r="212">
          <cell r="F212">
            <v>0</v>
          </cell>
          <cell r="G212">
            <v>0</v>
          </cell>
          <cell r="H212">
            <v>14705020</v>
          </cell>
          <cell r="I212">
            <v>14705020</v>
          </cell>
        </row>
        <row r="214">
          <cell r="F214">
            <v>0</v>
          </cell>
          <cell r="G214">
            <v>40948092</v>
          </cell>
          <cell r="H214">
            <v>0</v>
          </cell>
          <cell r="I214">
            <v>40948092</v>
          </cell>
        </row>
        <row r="215">
          <cell r="F215">
            <v>0</v>
          </cell>
          <cell r="G215">
            <v>1439464</v>
          </cell>
          <cell r="H215">
            <v>0</v>
          </cell>
          <cell r="I215">
            <v>1439464</v>
          </cell>
        </row>
        <row r="216">
          <cell r="F216">
            <v>0</v>
          </cell>
          <cell r="G216">
            <v>4662000</v>
          </cell>
          <cell r="H216">
            <v>0</v>
          </cell>
          <cell r="I216">
            <v>4662000</v>
          </cell>
        </row>
        <row r="217">
          <cell r="F217">
            <v>0</v>
          </cell>
          <cell r="G217">
            <v>779802</v>
          </cell>
          <cell r="H217">
            <v>0</v>
          </cell>
          <cell r="I217">
            <v>779802</v>
          </cell>
        </row>
        <row r="218">
          <cell r="F218">
            <v>0</v>
          </cell>
          <cell r="G218">
            <v>47829358</v>
          </cell>
          <cell r="H218">
            <v>0</v>
          </cell>
          <cell r="I218">
            <v>47829358</v>
          </cell>
        </row>
        <row r="220">
          <cell r="F220">
            <v>0</v>
          </cell>
          <cell r="G220">
            <v>-1114364</v>
          </cell>
          <cell r="H220">
            <v>0</v>
          </cell>
          <cell r="I220">
            <v>-1114364</v>
          </cell>
        </row>
        <row r="221">
          <cell r="F221">
            <v>0</v>
          </cell>
          <cell r="G221">
            <v>-900826</v>
          </cell>
          <cell r="H221">
            <v>0</v>
          </cell>
          <cell r="I221">
            <v>-900826</v>
          </cell>
        </row>
        <row r="222">
          <cell r="F222">
            <v>0</v>
          </cell>
          <cell r="G222">
            <v>-2015190</v>
          </cell>
          <cell r="H222">
            <v>0</v>
          </cell>
          <cell r="I222">
            <v>-2015190</v>
          </cell>
        </row>
        <row r="223">
          <cell r="F223">
            <v>0</v>
          </cell>
          <cell r="G223">
            <v>0</v>
          </cell>
          <cell r="H223">
            <v>0</v>
          </cell>
          <cell r="I223">
            <v>0</v>
          </cell>
        </row>
      </sheetData>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Index"/>
      <sheetName val="Index-final"/>
      <sheetName val="Income"/>
      <sheetName val="Income-co's"/>
      <sheetName val="Fuel-income-analysis"/>
      <sheetName val="cash budget Operating-cost-2002"/>
      <sheetName val="monthly cashflow"/>
      <sheetName val="Board Summary"/>
      <sheetName val="Cash-flow"/>
      <sheetName val="Charts"/>
      <sheetName val="E-summary"/>
      <sheetName val="Income-indlco's"/>
      <sheetName val="Qty-Rev-Summary"/>
      <sheetName val="Qty-Des-recon"/>
      <sheetName val="Qty-Reconciliation"/>
      <sheetName val="Income-Analysis"/>
      <sheetName val="Summary"/>
      <sheetName val="Qty-Analysis"/>
      <sheetName val="Analysis-GD's"/>
      <sheetName val="GD's-production-qty"/>
      <sheetName val="Variance-Analysis-template"/>
      <sheetName val="Consistency"/>
      <sheetName val="Abdrpt"/>
      <sheetName val="Consolidated"/>
      <sheetName val="Adwea-F"/>
      <sheetName val="Mirfa"/>
      <sheetName val="Taweelah"/>
      <sheetName val="Bainounah"/>
      <sheetName val="Uan"/>
      <sheetName val="Adwec"/>
      <sheetName val="Transco"/>
      <sheetName val="Aadc"/>
      <sheetName val="Addc"/>
      <sheetName val="wathba"/>
      <sheetName val="Mirfa-sub"/>
      <sheetName val="Wathba-sub"/>
      <sheetName val="Adwec-sub"/>
      <sheetName val="Aadc-sub"/>
      <sheetName val="Addc-sub"/>
      <sheetName val="Taweelah-sub"/>
      <sheetName val="Bainounah-sub"/>
      <sheetName val="Adwea-sub"/>
      <sheetName val="UAN-sub"/>
      <sheetName val="Transs"/>
      <sheetName val="ADWEA2"/>
      <sheetName val="mpc2"/>
      <sheetName val="BPC2"/>
      <sheetName val="atpc2"/>
      <sheetName val="aadc2"/>
      <sheetName val="addc2"/>
      <sheetName val="wct2"/>
      <sheetName val="Capexaadc"/>
      <sheetName val="unpc2"/>
      <sheetName val="Plant-maint"/>
      <sheetName val="Capital-Explanation"/>
      <sheetName val="Plant-Maint-expl."/>
      <sheetName val="Income-GD-03"/>
      <sheetName val="Cash-flow-GD's"/>
      <sheetName val="Plant-Maint-GD's"/>
      <sheetName val="Sheet1"/>
      <sheetName val="Operating-Exp"/>
      <sheetName val="MD"/>
      <sheetName val="DMD"/>
      <sheetName val="Water"/>
      <sheetName val="Power"/>
      <sheetName val="IT"/>
      <sheetName val="HR"/>
      <sheetName val="Projects"/>
      <sheetName val="Supply"/>
      <sheetName val="Sales"/>
      <sheetName val="Finance"/>
      <sheetName val="Divisions"/>
      <sheetName val="Fixed-Assets"/>
      <sheetName val="Range data"/>
      <sheetName val="Bal Sheet"/>
      <sheetName val="ProfitProv"/>
      <sheetName val="cash_budget_Operating-cost-2001"/>
      <sheetName val="monthly_cashflow1"/>
      <sheetName val="Board_Summary1"/>
      <sheetName val="cash_budget_Operating-cost-2002"/>
      <sheetName val="monthly_cashflow"/>
      <sheetName val="Board_Summary"/>
      <sheetName val="Plant-Maint-expl_"/>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1">
          <cell r="A11">
            <v>411000</v>
          </cell>
          <cell r="C11">
            <v>411000</v>
          </cell>
          <cell r="D11" t="str">
            <v>Depreciation</v>
          </cell>
        </row>
        <row r="12">
          <cell r="A12">
            <v>411901</v>
          </cell>
          <cell r="B12">
            <v>664751216.5</v>
          </cell>
          <cell r="C12">
            <v>411901</v>
          </cell>
          <cell r="D12" t="str">
            <v>Plant &amp; Generators Equipment</v>
          </cell>
          <cell r="E12">
            <v>119853138.5</v>
          </cell>
          <cell r="F12">
            <v>264105367.46000001</v>
          </cell>
          <cell r="G12">
            <v>383958505.96000004</v>
          </cell>
          <cell r="H12">
            <v>428812920.72985131</v>
          </cell>
          <cell r="I12">
            <v>44854414.769851267</v>
          </cell>
          <cell r="J12">
            <v>0.11682099516900428</v>
          </cell>
        </row>
        <row r="13">
          <cell r="A13">
            <v>411902</v>
          </cell>
          <cell r="B13">
            <v>0</v>
          </cell>
          <cell r="C13">
            <v>411902</v>
          </cell>
          <cell r="D13" t="str">
            <v>Remote Area Equipment</v>
          </cell>
          <cell r="E13">
            <v>22750000</v>
          </cell>
          <cell r="F13">
            <v>22750000</v>
          </cell>
          <cell r="G13">
            <v>45500000</v>
          </cell>
          <cell r="H13">
            <v>47000000</v>
          </cell>
          <cell r="I13">
            <v>1500000</v>
          </cell>
          <cell r="J13">
            <v>3.2967032967032968E-2</v>
          </cell>
        </row>
        <row r="14">
          <cell r="A14">
            <v>411903</v>
          </cell>
          <cell r="B14">
            <v>0</v>
          </cell>
          <cell r="C14">
            <v>411903</v>
          </cell>
          <cell r="D14" t="str">
            <v>Garrage Equipment</v>
          </cell>
          <cell r="E14">
            <v>0</v>
          </cell>
          <cell r="F14">
            <v>0</v>
          </cell>
          <cell r="G14">
            <v>0</v>
          </cell>
          <cell r="H14">
            <v>0</v>
          </cell>
          <cell r="I14">
            <v>0</v>
          </cell>
          <cell r="J14">
            <v>0</v>
          </cell>
        </row>
        <row r="15">
          <cell r="A15">
            <v>411904</v>
          </cell>
          <cell r="B15">
            <v>265000000</v>
          </cell>
          <cell r="C15">
            <v>411904</v>
          </cell>
          <cell r="D15" t="str">
            <v>Water &amp; Electricity Network Equipment</v>
          </cell>
          <cell r="E15">
            <v>217226500</v>
          </cell>
          <cell r="F15">
            <v>216226500</v>
          </cell>
          <cell r="G15">
            <v>433453000</v>
          </cell>
          <cell r="H15">
            <v>504209514.08924937</v>
          </cell>
          <cell r="I15">
            <v>70756514.089249372</v>
          </cell>
          <cell r="J15">
            <v>0.16323918415433594</v>
          </cell>
        </row>
        <row r="16">
          <cell r="A16">
            <v>411905</v>
          </cell>
          <cell r="B16">
            <v>0</v>
          </cell>
          <cell r="C16">
            <v>411905</v>
          </cell>
          <cell r="D16" t="str">
            <v>Land &amp; Building</v>
          </cell>
          <cell r="E16">
            <v>14447493</v>
          </cell>
          <cell r="F16">
            <v>14452000</v>
          </cell>
          <cell r="G16">
            <v>28899493</v>
          </cell>
          <cell r="H16">
            <v>35743986.149999999</v>
          </cell>
          <cell r="I16">
            <v>6844493.1499999985</v>
          </cell>
          <cell r="J16">
            <v>0.2368378279162198</v>
          </cell>
        </row>
        <row r="17">
          <cell r="A17">
            <v>411906</v>
          </cell>
          <cell r="B17">
            <v>30000</v>
          </cell>
          <cell r="C17">
            <v>411906</v>
          </cell>
          <cell r="D17" t="str">
            <v>Motor Vehicles</v>
          </cell>
          <cell r="E17">
            <v>50983.5</v>
          </cell>
          <cell r="F17">
            <v>80000</v>
          </cell>
          <cell r="G17">
            <v>130983.5</v>
          </cell>
          <cell r="H17">
            <v>101966.67</v>
          </cell>
          <cell r="I17">
            <v>-29016.83</v>
          </cell>
          <cell r="J17">
            <v>-0.22153042177068105</v>
          </cell>
        </row>
        <row r="18">
          <cell r="A18">
            <v>411907</v>
          </cell>
          <cell r="B18">
            <v>720545</v>
          </cell>
          <cell r="C18">
            <v>411907</v>
          </cell>
          <cell r="D18" t="str">
            <v>IT &amp; Communication Equipment</v>
          </cell>
          <cell r="E18">
            <v>6961027.1400000006</v>
          </cell>
          <cell r="F18">
            <v>6171912.9680000003</v>
          </cell>
          <cell r="G18">
            <v>13132940.108000001</v>
          </cell>
          <cell r="H18">
            <v>13210236.953120001</v>
          </cell>
          <cell r="I18">
            <v>77296.845119999722</v>
          </cell>
          <cell r="J18">
            <v>5.8857228072572978E-3</v>
          </cell>
        </row>
        <row r="19">
          <cell r="A19">
            <v>411908</v>
          </cell>
          <cell r="B19">
            <v>710987</v>
          </cell>
          <cell r="C19">
            <v>411908</v>
          </cell>
          <cell r="D19" t="str">
            <v>Furniture &amp; Fixtures</v>
          </cell>
          <cell r="E19">
            <v>1688604.085</v>
          </cell>
          <cell r="F19">
            <v>2015980.1128333332</v>
          </cell>
          <cell r="G19">
            <v>3704584.1978333332</v>
          </cell>
          <cell r="H19">
            <v>8934959.7369733341</v>
          </cell>
          <cell r="I19">
            <v>5230375.5391400009</v>
          </cell>
          <cell r="J19">
            <v>1.41186574790203</v>
          </cell>
        </row>
        <row r="20">
          <cell r="A20">
            <v>411909</v>
          </cell>
          <cell r="B20">
            <v>0</v>
          </cell>
          <cell r="C20">
            <v>411909</v>
          </cell>
          <cell r="D20" t="str">
            <v>Research &amp; Laboratories Equipment</v>
          </cell>
          <cell r="E20">
            <v>158282.45714285714</v>
          </cell>
          <cell r="F20">
            <v>141176.56285714285</v>
          </cell>
          <cell r="G20">
            <v>299459.02</v>
          </cell>
          <cell r="H20">
            <v>360456.34240000002</v>
          </cell>
          <cell r="I20">
            <v>60997.322400000005</v>
          </cell>
          <cell r="J20">
            <v>0.20369171848622225</v>
          </cell>
        </row>
        <row r="22">
          <cell r="B22">
            <v>931212748.5</v>
          </cell>
          <cell r="D22" t="str">
            <v>Total Depreciation</v>
          </cell>
          <cell r="E22">
            <v>383136028.68214279</v>
          </cell>
          <cell r="F22">
            <v>525942937.10369051</v>
          </cell>
          <cell r="G22">
            <v>909078965.78583336</v>
          </cell>
          <cell r="H22">
            <v>1038374040.6715938</v>
          </cell>
          <cell r="I22">
            <v>129295074.88576065</v>
          </cell>
          <cell r="J22">
            <v>0.14222645089361885</v>
          </cell>
          <cell r="K22">
            <v>0</v>
          </cell>
          <cell r="N22">
            <v>-5.9604644775390625E-8</v>
          </cell>
          <cell r="O22">
            <v>5.9604644775390625E-8</v>
          </cell>
          <cell r="P22">
            <v>0</v>
          </cell>
          <cell r="Q22">
            <v>-2.9802322387695313E-7</v>
          </cell>
          <cell r="R22">
            <v>-7.4505805969238281E-8</v>
          </cell>
        </row>
        <row r="24">
          <cell r="A24">
            <v>413000</v>
          </cell>
          <cell r="C24">
            <v>413000</v>
          </cell>
          <cell r="D24" t="str">
            <v>Basic Salary</v>
          </cell>
        </row>
        <row r="25">
          <cell r="A25">
            <v>413010</v>
          </cell>
          <cell r="B25">
            <v>326211746</v>
          </cell>
          <cell r="C25">
            <v>413010</v>
          </cell>
          <cell r="D25" t="str">
            <v>Salaries</v>
          </cell>
          <cell r="E25">
            <v>152740142.17000002</v>
          </cell>
          <cell r="F25">
            <v>159785111.24000001</v>
          </cell>
          <cell r="G25">
            <v>312525253.41000003</v>
          </cell>
          <cell r="H25">
            <v>340656895.48000002</v>
          </cell>
          <cell r="I25">
            <v>28131642.069999993</v>
          </cell>
          <cell r="J25">
            <v>9.0013980512142031E-2</v>
          </cell>
        </row>
        <row r="26">
          <cell r="A26">
            <v>413030</v>
          </cell>
          <cell r="B26">
            <v>1659000</v>
          </cell>
          <cell r="C26">
            <v>413030</v>
          </cell>
          <cell r="D26" t="str">
            <v>Other Salaries &amp; Wages</v>
          </cell>
          <cell r="E26">
            <v>841830.9</v>
          </cell>
          <cell r="F26">
            <v>945117.45428571431</v>
          </cell>
          <cell r="G26">
            <v>1786948.3542857142</v>
          </cell>
          <cell r="H26">
            <v>1488500</v>
          </cell>
          <cell r="I26">
            <v>-298448.35428571422</v>
          </cell>
          <cell r="J26">
            <v>-0.16701565748664915</v>
          </cell>
        </row>
        <row r="28">
          <cell r="B28">
            <v>327870746</v>
          </cell>
          <cell r="D28" t="str">
            <v>Total of Basic Salary</v>
          </cell>
          <cell r="E28">
            <v>153581973.07000002</v>
          </cell>
          <cell r="F28">
            <v>160730228.69428572</v>
          </cell>
          <cell r="G28">
            <v>314312201.76428574</v>
          </cell>
          <cell r="H28">
            <v>342145395.48000002</v>
          </cell>
          <cell r="I28">
            <v>27833193.71571428</v>
          </cell>
          <cell r="J28">
            <v>8.8552698748193728E-2</v>
          </cell>
          <cell r="K28">
            <v>0</v>
          </cell>
          <cell r="N28">
            <v>2.2351741790771484E-8</v>
          </cell>
          <cell r="O28">
            <v>7.4505805969238281E-9</v>
          </cell>
          <cell r="P28">
            <v>2.9802322387695313E-8</v>
          </cell>
          <cell r="Q28">
            <v>2.9802322387695313E-8</v>
          </cell>
          <cell r="R28">
            <v>2.2351741790771484E-8</v>
          </cell>
        </row>
        <row r="30">
          <cell r="A30">
            <v>415000</v>
          </cell>
          <cell r="C30">
            <v>415000</v>
          </cell>
          <cell r="D30" t="str">
            <v>Allowances</v>
          </cell>
        </row>
        <row r="31">
          <cell r="A31">
            <v>415010</v>
          </cell>
          <cell r="B31">
            <v>64668575.600000001</v>
          </cell>
          <cell r="C31">
            <v>415010</v>
          </cell>
          <cell r="D31" t="str">
            <v>Supplementary  Allowance</v>
          </cell>
          <cell r="E31">
            <v>31235470.060000002</v>
          </cell>
          <cell r="F31">
            <v>32192865.367142856</v>
          </cell>
          <cell r="G31">
            <v>63428335.427142859</v>
          </cell>
          <cell r="H31">
            <v>69569508.140000015</v>
          </cell>
          <cell r="I31">
            <v>6141172.712857157</v>
          </cell>
          <cell r="J31">
            <v>9.6820650762800373E-2</v>
          </cell>
        </row>
        <row r="32">
          <cell r="A32">
            <v>415030</v>
          </cell>
          <cell r="B32">
            <v>8428784.0800000001</v>
          </cell>
          <cell r="C32">
            <v>415030</v>
          </cell>
          <cell r="D32" t="str">
            <v>Overtime</v>
          </cell>
          <cell r="E32">
            <v>4495701.07</v>
          </cell>
          <cell r="F32">
            <v>4151324.2378571425</v>
          </cell>
          <cell r="G32">
            <v>8647025.3078571428</v>
          </cell>
          <cell r="H32">
            <v>8737246.7344230786</v>
          </cell>
          <cell r="I32">
            <v>90221.426565935835</v>
          </cell>
          <cell r="J32">
            <v>1.0433810860245302E-2</v>
          </cell>
        </row>
        <row r="33">
          <cell r="A33">
            <v>415050</v>
          </cell>
          <cell r="B33">
            <v>60434715.280000001</v>
          </cell>
          <cell r="C33">
            <v>415050</v>
          </cell>
          <cell r="D33" t="str">
            <v>Housing Allowance</v>
          </cell>
          <cell r="E33">
            <v>29522965.390000001</v>
          </cell>
          <cell r="F33">
            <v>29705805.068571426</v>
          </cell>
          <cell r="G33">
            <v>59228770.458571427</v>
          </cell>
          <cell r="H33">
            <v>60623720.659999996</v>
          </cell>
          <cell r="I33">
            <v>1394950.2014285699</v>
          </cell>
          <cell r="J33">
            <v>2.3551902067666448E-2</v>
          </cell>
        </row>
        <row r="34">
          <cell r="A34">
            <v>415060</v>
          </cell>
          <cell r="B34">
            <v>25630221.960000001</v>
          </cell>
          <cell r="C34">
            <v>415060</v>
          </cell>
          <cell r="D34" t="str">
            <v>Transportation Allowance</v>
          </cell>
          <cell r="E34">
            <v>12347598.670000002</v>
          </cell>
          <cell r="F34">
            <v>12707850.117857143</v>
          </cell>
          <cell r="G34">
            <v>25055448.787857145</v>
          </cell>
          <cell r="H34">
            <v>24514030.620000001</v>
          </cell>
          <cell r="I34">
            <v>-541418.16785714403</v>
          </cell>
          <cell r="J34">
            <v>-2.1608799444835191E-2</v>
          </cell>
        </row>
        <row r="35">
          <cell r="A35">
            <v>415070</v>
          </cell>
          <cell r="B35">
            <v>0</v>
          </cell>
          <cell r="C35">
            <v>415070</v>
          </cell>
          <cell r="D35" t="str">
            <v>Furniture Maintenance Allowance</v>
          </cell>
          <cell r="E35">
            <v>0</v>
          </cell>
          <cell r="F35">
            <v>0</v>
          </cell>
          <cell r="G35">
            <v>0</v>
          </cell>
          <cell r="H35">
            <v>6000</v>
          </cell>
          <cell r="I35">
            <v>6000</v>
          </cell>
          <cell r="J35">
            <v>1</v>
          </cell>
        </row>
        <row r="36">
          <cell r="A36">
            <v>415080</v>
          </cell>
          <cell r="B36">
            <v>17412100</v>
          </cell>
          <cell r="C36">
            <v>415080</v>
          </cell>
          <cell r="D36" t="str">
            <v>Child Allowance</v>
          </cell>
          <cell r="E36">
            <v>8096028.1400000006</v>
          </cell>
          <cell r="F36">
            <v>8076471.8228571434</v>
          </cell>
          <cell r="G36">
            <v>16172499.962857144</v>
          </cell>
          <cell r="H36">
            <v>16945979.68</v>
          </cell>
          <cell r="I36">
            <v>773479.71714285575</v>
          </cell>
          <cell r="J36">
            <v>4.7826849214362747E-2</v>
          </cell>
        </row>
        <row r="37">
          <cell r="A37">
            <v>415090</v>
          </cell>
          <cell r="B37">
            <v>9600</v>
          </cell>
          <cell r="C37">
            <v>415090</v>
          </cell>
          <cell r="D37" t="str">
            <v xml:space="preserve">Water &amp; Electricity Allowance  </v>
          </cell>
          <cell r="E37">
            <v>9590</v>
          </cell>
          <cell r="F37">
            <v>14410</v>
          </cell>
          <cell r="G37">
            <v>24000</v>
          </cell>
          <cell r="H37">
            <v>14400</v>
          </cell>
          <cell r="I37">
            <v>-9600</v>
          </cell>
          <cell r="J37">
            <v>-0.4</v>
          </cell>
        </row>
        <row r="38">
          <cell r="A38">
            <v>415100</v>
          </cell>
          <cell r="B38">
            <v>0</v>
          </cell>
          <cell r="C38">
            <v>415100</v>
          </cell>
          <cell r="D38" t="str">
            <v>National Allowance</v>
          </cell>
          <cell r="E38">
            <v>0</v>
          </cell>
          <cell r="F38">
            <v>0</v>
          </cell>
          <cell r="G38">
            <v>0</v>
          </cell>
          <cell r="H38">
            <v>0</v>
          </cell>
          <cell r="I38">
            <v>0</v>
          </cell>
          <cell r="J38">
            <v>0</v>
          </cell>
        </row>
        <row r="39">
          <cell r="A39">
            <v>415110</v>
          </cell>
          <cell r="B39">
            <v>1269000</v>
          </cell>
          <cell r="C39">
            <v>415110</v>
          </cell>
          <cell r="D39" t="str">
            <v xml:space="preserve">Professional allowance </v>
          </cell>
          <cell r="E39">
            <v>531265.86</v>
          </cell>
          <cell r="F39">
            <v>645475.46428571432</v>
          </cell>
          <cell r="G39">
            <v>1176741.3242857144</v>
          </cell>
          <cell r="H39">
            <v>1422000</v>
          </cell>
          <cell r="I39">
            <v>245258.67571428558</v>
          </cell>
          <cell r="J39">
            <v>0.20842191113085823</v>
          </cell>
        </row>
        <row r="40">
          <cell r="A40">
            <v>415130</v>
          </cell>
          <cell r="B40">
            <v>0</v>
          </cell>
          <cell r="C40">
            <v>415130</v>
          </cell>
          <cell r="D40" t="str">
            <v xml:space="preserve">Committee allowance </v>
          </cell>
          <cell r="E40">
            <v>25000</v>
          </cell>
          <cell r="F40">
            <v>23214.285714285717</v>
          </cell>
          <cell r="G40">
            <v>48214.285714285717</v>
          </cell>
          <cell r="H40">
            <v>20000</v>
          </cell>
          <cell r="I40">
            <v>-28214.285714285717</v>
          </cell>
          <cell r="J40">
            <v>-0.58518518518518525</v>
          </cell>
        </row>
        <row r="41">
          <cell r="A41">
            <v>415140</v>
          </cell>
          <cell r="B41">
            <v>0</v>
          </cell>
          <cell r="C41">
            <v>415140</v>
          </cell>
          <cell r="D41" t="str">
            <v>Contracted Staff Gratuity</v>
          </cell>
          <cell r="E41">
            <v>0</v>
          </cell>
          <cell r="F41">
            <v>0</v>
          </cell>
          <cell r="G41">
            <v>0</v>
          </cell>
          <cell r="H41">
            <v>42000</v>
          </cell>
          <cell r="I41">
            <v>42000</v>
          </cell>
          <cell r="J41">
            <v>1</v>
          </cell>
        </row>
        <row r="42">
          <cell r="A42">
            <v>415150</v>
          </cell>
          <cell r="B42">
            <v>0</v>
          </cell>
          <cell r="C42">
            <v>415150</v>
          </cell>
          <cell r="D42" t="str">
            <v>Government Receipt re Staff Gratuity</v>
          </cell>
          <cell r="E42">
            <v>0</v>
          </cell>
          <cell r="F42">
            <v>0</v>
          </cell>
          <cell r="G42">
            <v>0</v>
          </cell>
          <cell r="H42">
            <v>0</v>
          </cell>
          <cell r="I42">
            <v>0</v>
          </cell>
          <cell r="J42">
            <v>0</v>
          </cell>
        </row>
        <row r="43">
          <cell r="A43">
            <v>415230</v>
          </cell>
          <cell r="B43">
            <v>7095727.0800000001</v>
          </cell>
          <cell r="C43">
            <v>415230</v>
          </cell>
          <cell r="D43" t="str">
            <v>Remote Area Allowance</v>
          </cell>
          <cell r="E43">
            <v>3343991.81</v>
          </cell>
          <cell r="F43">
            <v>3134965.1035714289</v>
          </cell>
          <cell r="G43">
            <v>6478956.9135714285</v>
          </cell>
          <cell r="H43">
            <v>6405780.8399999999</v>
          </cell>
          <cell r="I43">
            <v>-73176.073571428657</v>
          </cell>
          <cell r="J43">
            <v>-1.1294422010763371E-2</v>
          </cell>
        </row>
        <row r="44">
          <cell r="A44">
            <v>415231</v>
          </cell>
          <cell r="B44">
            <v>0</v>
          </cell>
          <cell r="C44">
            <v>415231</v>
          </cell>
          <cell r="D44" t="str">
            <v xml:space="preserve">Commuting Allowance </v>
          </cell>
          <cell r="E44">
            <v>20551.48</v>
          </cell>
          <cell r="F44">
            <v>20581.674999999999</v>
          </cell>
          <cell r="G44">
            <v>41133.154999999999</v>
          </cell>
          <cell r="H44">
            <v>2387158</v>
          </cell>
          <cell r="I44">
            <v>2346024.8450000002</v>
          </cell>
          <cell r="J44">
            <v>57.034886942175973</v>
          </cell>
        </row>
        <row r="45">
          <cell r="A45">
            <v>415240</v>
          </cell>
          <cell r="B45">
            <v>23740200.16</v>
          </cell>
          <cell r="C45">
            <v>415240</v>
          </cell>
          <cell r="D45" t="str">
            <v>Statutory Social Allowance</v>
          </cell>
          <cell r="E45">
            <v>11267287.67</v>
          </cell>
          <cell r="F45">
            <v>11812664.122857142</v>
          </cell>
          <cell r="G45">
            <v>23079951.79285714</v>
          </cell>
          <cell r="H45">
            <v>24955772</v>
          </cell>
          <cell r="I45">
            <v>1875820.2071428597</v>
          </cell>
          <cell r="J45">
            <v>8.127487544074484E-2</v>
          </cell>
        </row>
        <row r="46">
          <cell r="A46">
            <v>415250</v>
          </cell>
          <cell r="B46">
            <v>545800</v>
          </cell>
          <cell r="C46">
            <v>415250</v>
          </cell>
          <cell r="D46" t="str">
            <v>Special Car Allowance</v>
          </cell>
          <cell r="E46">
            <v>105543.63</v>
          </cell>
          <cell r="F46">
            <v>210029.26571428569</v>
          </cell>
          <cell r="G46">
            <v>315572.89571428567</v>
          </cell>
          <cell r="H46">
            <v>302000</v>
          </cell>
          <cell r="I46">
            <v>-13572.895714285667</v>
          </cell>
          <cell r="J46">
            <v>-4.3010334216327425E-2</v>
          </cell>
        </row>
        <row r="47">
          <cell r="A47">
            <v>415290</v>
          </cell>
          <cell r="B47">
            <v>13055518.039999999</v>
          </cell>
          <cell r="C47">
            <v>415290</v>
          </cell>
          <cell r="D47" t="str">
            <v>Shift Allowance</v>
          </cell>
          <cell r="E47">
            <v>6867691.71</v>
          </cell>
          <cell r="F47">
            <v>7180065.9000000004</v>
          </cell>
          <cell r="G47">
            <v>14047757.609999999</v>
          </cell>
          <cell r="H47">
            <v>14719685</v>
          </cell>
          <cell r="I47">
            <v>671927.3900000006</v>
          </cell>
          <cell r="J47">
            <v>4.7831647488114699E-2</v>
          </cell>
        </row>
        <row r="48">
          <cell r="A48">
            <v>415300</v>
          </cell>
          <cell r="B48">
            <v>402000</v>
          </cell>
          <cell r="C48">
            <v>415300</v>
          </cell>
          <cell r="D48" t="str">
            <v>Cashiers Allowance</v>
          </cell>
          <cell r="E48">
            <v>164507.04999999999</v>
          </cell>
          <cell r="F48">
            <v>161384.72999999998</v>
          </cell>
          <cell r="G48">
            <v>325891.77999999997</v>
          </cell>
          <cell r="H48">
            <v>360000</v>
          </cell>
          <cell r="I48">
            <v>34108.22000000003</v>
          </cell>
          <cell r="J48">
            <v>0.10466118537877829</v>
          </cell>
        </row>
        <row r="49">
          <cell r="A49">
            <v>415310</v>
          </cell>
          <cell r="B49">
            <v>1010000</v>
          </cell>
          <cell r="C49">
            <v>415310</v>
          </cell>
          <cell r="D49" t="str">
            <v>Hazardous Material Handling Allowance</v>
          </cell>
          <cell r="E49">
            <v>362185.36</v>
          </cell>
          <cell r="F49">
            <v>432177.09142857138</v>
          </cell>
          <cell r="G49">
            <v>794362.45142857137</v>
          </cell>
          <cell r="H49">
            <v>997200.04</v>
          </cell>
          <cell r="I49">
            <v>202837.58857142867</v>
          </cell>
          <cell r="J49">
            <v>0.25534639534717196</v>
          </cell>
        </row>
        <row r="50">
          <cell r="A50">
            <v>415320</v>
          </cell>
          <cell r="B50">
            <v>1424000</v>
          </cell>
          <cell r="C50">
            <v>415320</v>
          </cell>
          <cell r="D50" t="str">
            <v>Technical Allowance</v>
          </cell>
          <cell r="E50">
            <v>742511.74</v>
          </cell>
          <cell r="F50">
            <v>800930.6399999999</v>
          </cell>
          <cell r="G50">
            <v>1543442.38</v>
          </cell>
          <cell r="H50">
            <v>1618200</v>
          </cell>
          <cell r="I50">
            <v>74757.620000000112</v>
          </cell>
          <cell r="J50">
            <v>4.8435640337930928E-2</v>
          </cell>
        </row>
        <row r="51">
          <cell r="A51">
            <v>415330</v>
          </cell>
          <cell r="B51">
            <v>1087900.04</v>
          </cell>
          <cell r="C51">
            <v>415330</v>
          </cell>
          <cell r="D51" t="str">
            <v>Computer Allowance</v>
          </cell>
          <cell r="E51">
            <v>528293.42999999993</v>
          </cell>
          <cell r="F51">
            <v>549346.62571428565</v>
          </cell>
          <cell r="G51">
            <v>1077640.0557142855</v>
          </cell>
          <cell r="H51">
            <v>1254000</v>
          </cell>
          <cell r="I51">
            <v>176359.94428571453</v>
          </cell>
          <cell r="J51">
            <v>0.16365385023556772</v>
          </cell>
        </row>
        <row r="52">
          <cell r="A52">
            <v>415350</v>
          </cell>
          <cell r="B52">
            <v>232000</v>
          </cell>
          <cell r="C52">
            <v>415350</v>
          </cell>
          <cell r="D52" t="str">
            <v>Telephone Allowance</v>
          </cell>
          <cell r="E52">
            <v>103684.29000000001</v>
          </cell>
          <cell r="F52">
            <v>913563.22</v>
          </cell>
          <cell r="G52">
            <v>1017247.51</v>
          </cell>
          <cell r="H52">
            <v>3204200</v>
          </cell>
          <cell r="I52">
            <v>2186952.4900000002</v>
          </cell>
          <cell r="J52">
            <v>2.149872541835959</v>
          </cell>
        </row>
        <row r="53">
          <cell r="A53">
            <v>415360</v>
          </cell>
          <cell r="B53">
            <v>793790.00800000003</v>
          </cell>
          <cell r="C53">
            <v>415360</v>
          </cell>
          <cell r="D53" t="str">
            <v>Special Allowance</v>
          </cell>
          <cell r="E53">
            <v>240304.48</v>
          </cell>
          <cell r="F53">
            <v>301695.52</v>
          </cell>
          <cell r="G53">
            <v>542000</v>
          </cell>
          <cell r="H53">
            <v>811638</v>
          </cell>
          <cell r="I53">
            <v>269638</v>
          </cell>
          <cell r="J53">
            <v>0.49748708487084869</v>
          </cell>
        </row>
        <row r="54">
          <cell r="A54">
            <v>415370</v>
          </cell>
          <cell r="B54">
            <v>1366638.4</v>
          </cell>
          <cell r="C54">
            <v>415370</v>
          </cell>
          <cell r="D54" t="str">
            <v xml:space="preserve">Other Allowance </v>
          </cell>
          <cell r="E54">
            <v>879831.89</v>
          </cell>
          <cell r="F54">
            <v>831548.41857142863</v>
          </cell>
          <cell r="G54">
            <v>1711380.3085714285</v>
          </cell>
          <cell r="H54">
            <v>2544055.5999999996</v>
          </cell>
          <cell r="I54">
            <v>832675.2914285711</v>
          </cell>
          <cell r="J54">
            <v>0.48655187117563903</v>
          </cell>
        </row>
        <row r="56">
          <cell r="B56">
            <v>228606570.648</v>
          </cell>
          <cell r="D56" t="str">
            <v>Total of Allowances</v>
          </cell>
          <cell r="E56">
            <v>110890003.73</v>
          </cell>
          <cell r="F56">
            <v>113866368.67714286</v>
          </cell>
          <cell r="G56">
            <v>224756372.40714282</v>
          </cell>
          <cell r="H56">
            <v>241454575.31442308</v>
          </cell>
          <cell r="I56">
            <v>16698202.907280238</v>
          </cell>
          <cell r="J56">
            <v>7.4294680628817472E-2</v>
          </cell>
          <cell r="K56">
            <v>1.4901161193847656E-8</v>
          </cell>
          <cell r="N56">
            <v>-1.4901161193847656E-8</v>
          </cell>
          <cell r="O56">
            <v>7.4505805969238281E-9</v>
          </cell>
          <cell r="P56">
            <v>-8.9406967163085938E-8</v>
          </cell>
          <cell r="Q56">
            <v>2.9802322387695313E-8</v>
          </cell>
          <cell r="R56">
            <v>1.1175870895385742E-8</v>
          </cell>
        </row>
        <row r="58">
          <cell r="A58">
            <v>417000</v>
          </cell>
          <cell r="C58">
            <v>417000</v>
          </cell>
          <cell r="D58" t="str">
            <v>Fuel</v>
          </cell>
        </row>
        <row r="59">
          <cell r="A59">
            <v>417100</v>
          </cell>
          <cell r="B59">
            <v>0</v>
          </cell>
          <cell r="C59">
            <v>417100</v>
          </cell>
          <cell r="D59" t="str">
            <v>Crude Oil</v>
          </cell>
          <cell r="E59">
            <v>0</v>
          </cell>
          <cell r="F59">
            <v>100000</v>
          </cell>
          <cell r="G59">
            <v>100000</v>
          </cell>
          <cell r="H59">
            <v>100000</v>
          </cell>
          <cell r="I59">
            <v>0</v>
          </cell>
          <cell r="J59">
            <v>0</v>
          </cell>
        </row>
        <row r="60">
          <cell r="A60">
            <v>417200</v>
          </cell>
          <cell r="B60">
            <v>26815987</v>
          </cell>
          <cell r="C60">
            <v>417200</v>
          </cell>
          <cell r="D60" t="str">
            <v>Fuel Oil</v>
          </cell>
          <cell r="E60">
            <v>2743374.17</v>
          </cell>
          <cell r="F60">
            <v>5075928.54</v>
          </cell>
          <cell r="G60">
            <v>7819302.71</v>
          </cell>
          <cell r="H60">
            <v>7737662.2650000006</v>
          </cell>
          <cell r="I60">
            <v>-81640.444999999367</v>
          </cell>
          <cell r="J60">
            <v>-1.0440885591446731E-2</v>
          </cell>
        </row>
        <row r="61">
          <cell r="A61">
            <v>417300</v>
          </cell>
          <cell r="B61">
            <v>96840500</v>
          </cell>
          <cell r="C61">
            <v>417300</v>
          </cell>
          <cell r="D61" t="str">
            <v>Gas Oil</v>
          </cell>
          <cell r="E61">
            <v>38766360</v>
          </cell>
          <cell r="F61">
            <v>40000000</v>
          </cell>
          <cell r="G61">
            <v>78766360</v>
          </cell>
          <cell r="H61">
            <v>75212410</v>
          </cell>
          <cell r="I61">
            <v>-3553950</v>
          </cell>
          <cell r="J61">
            <v>-4.5120150277351903E-2</v>
          </cell>
        </row>
        <row r="62">
          <cell r="A62">
            <v>417410</v>
          </cell>
          <cell r="B62">
            <v>1306343366</v>
          </cell>
          <cell r="C62">
            <v>417410</v>
          </cell>
          <cell r="D62" t="str">
            <v>Natural Gas - Regular Payment</v>
          </cell>
          <cell r="E62">
            <v>567799758</v>
          </cell>
          <cell r="F62">
            <v>740093613</v>
          </cell>
          <cell r="G62">
            <v>1307893371</v>
          </cell>
          <cell r="H62">
            <v>1484820453</v>
          </cell>
          <cell r="I62">
            <v>176927082</v>
          </cell>
          <cell r="J62">
            <v>0.13527638102846534</v>
          </cell>
        </row>
        <row r="63">
          <cell r="A63">
            <v>417420</v>
          </cell>
          <cell r="B63">
            <v>0</v>
          </cell>
          <cell r="C63">
            <v>417420</v>
          </cell>
          <cell r="D63" t="str">
            <v>Natural Gas - Penalty Payment</v>
          </cell>
          <cell r="E63">
            <v>0</v>
          </cell>
          <cell r="F63">
            <v>0</v>
          </cell>
          <cell r="G63">
            <v>0</v>
          </cell>
          <cell r="H63">
            <v>0</v>
          </cell>
          <cell r="I63">
            <v>0</v>
          </cell>
          <cell r="J63">
            <v>0</v>
          </cell>
        </row>
        <row r="64">
          <cell r="A64">
            <v>417500</v>
          </cell>
          <cell r="B64">
            <v>0</v>
          </cell>
          <cell r="C64">
            <v>417500</v>
          </cell>
          <cell r="D64" t="str">
            <v>Diesel Oil</v>
          </cell>
          <cell r="E64">
            <v>12772</v>
          </cell>
          <cell r="F64">
            <v>132772</v>
          </cell>
          <cell r="G64">
            <v>145544</v>
          </cell>
          <cell r="H64">
            <v>220008</v>
          </cell>
          <cell r="I64">
            <v>74464</v>
          </cell>
          <cell r="J64">
            <v>0.51162535040949819</v>
          </cell>
        </row>
        <row r="66">
          <cell r="A66">
            <v>417010</v>
          </cell>
          <cell r="B66">
            <v>1429999853</v>
          </cell>
          <cell r="D66" t="str">
            <v>Total of Fuel</v>
          </cell>
          <cell r="E66">
            <v>609322264.16999996</v>
          </cell>
          <cell r="F66">
            <v>785402313.53999996</v>
          </cell>
          <cell r="G66">
            <v>1394724577.71</v>
          </cell>
          <cell r="H66">
            <v>1568090533.2650001</v>
          </cell>
          <cell r="I66">
            <v>173365955.55500001</v>
          </cell>
          <cell r="J66">
            <v>0.12430121209999022</v>
          </cell>
          <cell r="K66">
            <v>0</v>
          </cell>
          <cell r="N66">
            <v>0</v>
          </cell>
          <cell r="O66">
            <v>-7.4505805969238281E-8</v>
          </cell>
          <cell r="P66">
            <v>4.4703483581542969E-8</v>
          </cell>
          <cell r="Q66">
            <v>0</v>
          </cell>
          <cell r="R66">
            <v>1.2107193470001221E-8</v>
          </cell>
        </row>
        <row r="68">
          <cell r="A68">
            <v>418000</v>
          </cell>
          <cell r="C68">
            <v>418000</v>
          </cell>
          <cell r="D68" t="str">
            <v>Plant Maintenance</v>
          </cell>
        </row>
        <row r="69">
          <cell r="A69">
            <v>418700</v>
          </cell>
          <cell r="C69">
            <v>418700</v>
          </cell>
          <cell r="D69" t="str">
            <v>Plant Maintenance-Generation Companies</v>
          </cell>
        </row>
        <row r="70">
          <cell r="A70">
            <v>418010</v>
          </cell>
          <cell r="C70">
            <v>418010</v>
          </cell>
          <cell r="D70" t="str">
            <v>Steam Turbine &amp; Alternaters Maintenance</v>
          </cell>
        </row>
        <row r="71">
          <cell r="A71">
            <v>418711</v>
          </cell>
          <cell r="B71">
            <v>3801953</v>
          </cell>
          <cell r="C71">
            <v>418711</v>
          </cell>
          <cell r="D71" t="str">
            <v>Material</v>
          </cell>
          <cell r="E71">
            <v>1565341.6</v>
          </cell>
          <cell r="F71">
            <v>1594164.8</v>
          </cell>
          <cell r="G71">
            <v>3159506.4000000004</v>
          </cell>
          <cell r="H71">
            <v>5231935</v>
          </cell>
          <cell r="I71">
            <v>2072428.5999999996</v>
          </cell>
          <cell r="J71">
            <v>0.65593429404036008</v>
          </cell>
        </row>
        <row r="72">
          <cell r="A72">
            <v>418712</v>
          </cell>
          <cell r="B72">
            <v>0</v>
          </cell>
          <cell r="C72">
            <v>418712</v>
          </cell>
          <cell r="D72" t="str">
            <v xml:space="preserve">Labour </v>
          </cell>
          <cell r="E72">
            <v>0</v>
          </cell>
          <cell r="F72">
            <v>0</v>
          </cell>
          <cell r="G72">
            <v>0</v>
          </cell>
          <cell r="H72">
            <v>0</v>
          </cell>
          <cell r="I72">
            <v>0</v>
          </cell>
          <cell r="J72">
            <v>0</v>
          </cell>
        </row>
        <row r="73">
          <cell r="A73">
            <v>418713</v>
          </cell>
          <cell r="B73">
            <v>0</v>
          </cell>
          <cell r="C73">
            <v>418713</v>
          </cell>
          <cell r="D73" t="str">
            <v>Others</v>
          </cell>
          <cell r="E73">
            <v>0</v>
          </cell>
          <cell r="F73">
            <v>0</v>
          </cell>
          <cell r="G73">
            <v>0</v>
          </cell>
          <cell r="H73">
            <v>2840000</v>
          </cell>
          <cell r="I73">
            <v>2840000</v>
          </cell>
          <cell r="J73">
            <v>1</v>
          </cell>
        </row>
        <row r="75">
          <cell r="A75">
            <v>418015</v>
          </cell>
          <cell r="C75">
            <v>418015</v>
          </cell>
          <cell r="D75" t="str">
            <v>Gas Turbine &amp; Alternaters Maintenance</v>
          </cell>
        </row>
        <row r="76">
          <cell r="A76">
            <v>418716</v>
          </cell>
          <cell r="B76">
            <v>11232793.5</v>
          </cell>
          <cell r="C76">
            <v>418716</v>
          </cell>
          <cell r="D76" t="str">
            <v>Material</v>
          </cell>
          <cell r="E76">
            <v>2588265.2000000002</v>
          </cell>
          <cell r="F76">
            <v>8117528.2000000002</v>
          </cell>
          <cell r="G76">
            <v>10705793.4</v>
          </cell>
          <cell r="H76">
            <v>12082360.343434339</v>
          </cell>
          <cell r="I76">
            <v>1376566.943434339</v>
          </cell>
          <cell r="J76">
            <v>0.12858149713914141</v>
          </cell>
        </row>
        <row r="77">
          <cell r="A77">
            <v>418717</v>
          </cell>
          <cell r="B77">
            <v>960000</v>
          </cell>
          <cell r="C77">
            <v>418717</v>
          </cell>
          <cell r="D77" t="str">
            <v xml:space="preserve">Labour </v>
          </cell>
          <cell r="E77">
            <v>0</v>
          </cell>
          <cell r="F77">
            <v>0</v>
          </cell>
          <cell r="G77">
            <v>0</v>
          </cell>
          <cell r="H77">
            <v>910500</v>
          </cell>
          <cell r="I77">
            <v>910500</v>
          </cell>
          <cell r="J77">
            <v>1</v>
          </cell>
        </row>
        <row r="78">
          <cell r="A78">
            <v>418718</v>
          </cell>
          <cell r="B78">
            <v>0</v>
          </cell>
          <cell r="C78">
            <v>418718</v>
          </cell>
          <cell r="D78" t="str">
            <v>Others</v>
          </cell>
          <cell r="E78">
            <v>0</v>
          </cell>
          <cell r="F78">
            <v>0</v>
          </cell>
          <cell r="G78">
            <v>0</v>
          </cell>
          <cell r="H78">
            <v>3900000</v>
          </cell>
          <cell r="I78">
            <v>3900000</v>
          </cell>
          <cell r="J78">
            <v>1</v>
          </cell>
        </row>
        <row r="80">
          <cell r="A80">
            <v>418720</v>
          </cell>
          <cell r="C80">
            <v>418720</v>
          </cell>
          <cell r="D80" t="str">
            <v>Other Plant Contract Maintenance</v>
          </cell>
        </row>
        <row r="81">
          <cell r="A81">
            <v>418721</v>
          </cell>
          <cell r="B81">
            <v>30524690.300000001</v>
          </cell>
          <cell r="C81">
            <v>418721</v>
          </cell>
          <cell r="D81" t="str">
            <v>Material</v>
          </cell>
          <cell r="E81">
            <v>2609599.16</v>
          </cell>
          <cell r="F81">
            <v>8936554.0199999996</v>
          </cell>
          <cell r="G81">
            <v>11546153.18</v>
          </cell>
          <cell r="H81">
            <v>1311193.5</v>
          </cell>
          <cell r="I81">
            <v>-10234959.68</v>
          </cell>
          <cell r="J81">
            <v>-0.88643893082319214</v>
          </cell>
        </row>
        <row r="82">
          <cell r="A82">
            <v>418722</v>
          </cell>
          <cell r="B82">
            <v>6846000</v>
          </cell>
          <cell r="C82">
            <v>418722</v>
          </cell>
          <cell r="D82" t="str">
            <v xml:space="preserve">Labour </v>
          </cell>
          <cell r="E82">
            <v>2628976.5299999998</v>
          </cell>
          <cell r="F82">
            <v>4109498.32</v>
          </cell>
          <cell r="G82">
            <v>6738474.8499999996</v>
          </cell>
          <cell r="H82">
            <v>5146000</v>
          </cell>
          <cell r="I82">
            <v>-1592474.8499999996</v>
          </cell>
          <cell r="J82">
            <v>-0.23632570951867538</v>
          </cell>
        </row>
        <row r="83">
          <cell r="A83">
            <v>418722</v>
          </cell>
          <cell r="B83">
            <v>6180000</v>
          </cell>
          <cell r="C83">
            <v>418723</v>
          </cell>
          <cell r="D83" t="str">
            <v>Others</v>
          </cell>
          <cell r="E83">
            <v>2467526.34</v>
          </cell>
          <cell r="F83">
            <v>5530000</v>
          </cell>
          <cell r="G83">
            <v>7997526.3399999999</v>
          </cell>
          <cell r="H83">
            <v>6133816</v>
          </cell>
          <cell r="I83">
            <v>-1863710.3399999999</v>
          </cell>
          <cell r="J83">
            <v>-0.2330358489322587</v>
          </cell>
        </row>
        <row r="85">
          <cell r="A85">
            <v>418730</v>
          </cell>
          <cell r="C85">
            <v>418730</v>
          </cell>
          <cell r="D85" t="str">
            <v>Motors Maintenance</v>
          </cell>
        </row>
        <row r="86">
          <cell r="A86">
            <v>418731</v>
          </cell>
          <cell r="B86">
            <v>1104620.6000000001</v>
          </cell>
          <cell r="C86">
            <v>418731</v>
          </cell>
          <cell r="D86" t="str">
            <v>Material</v>
          </cell>
          <cell r="E86">
            <v>293393.44</v>
          </cell>
          <cell r="F86">
            <v>698507.84000000008</v>
          </cell>
          <cell r="G86">
            <v>991901.28</v>
          </cell>
          <cell r="H86">
            <v>1742387</v>
          </cell>
          <cell r="I86">
            <v>750485.72</v>
          </cell>
          <cell r="J86">
            <v>0.7566133194222715</v>
          </cell>
        </row>
        <row r="87">
          <cell r="A87">
            <v>418732</v>
          </cell>
          <cell r="B87">
            <v>0</v>
          </cell>
          <cell r="C87">
            <v>418732</v>
          </cell>
          <cell r="D87" t="str">
            <v xml:space="preserve">Labour </v>
          </cell>
          <cell r="E87">
            <v>0</v>
          </cell>
          <cell r="F87">
            <v>0</v>
          </cell>
          <cell r="G87">
            <v>0</v>
          </cell>
          <cell r="H87">
            <v>79000</v>
          </cell>
          <cell r="I87">
            <v>79000</v>
          </cell>
          <cell r="J87">
            <v>1</v>
          </cell>
        </row>
        <row r="88">
          <cell r="A88">
            <v>418733</v>
          </cell>
          <cell r="B88">
            <v>0</v>
          </cell>
          <cell r="C88">
            <v>418733</v>
          </cell>
          <cell r="D88" t="str">
            <v>Others</v>
          </cell>
          <cell r="E88">
            <v>0</v>
          </cell>
          <cell r="F88">
            <v>0</v>
          </cell>
          <cell r="G88">
            <v>0</v>
          </cell>
          <cell r="H88">
            <v>200000</v>
          </cell>
          <cell r="I88">
            <v>200000</v>
          </cell>
          <cell r="J88">
            <v>1</v>
          </cell>
        </row>
        <row r="90">
          <cell r="A90">
            <v>418740</v>
          </cell>
          <cell r="C90">
            <v>418740</v>
          </cell>
          <cell r="D90" t="str">
            <v>Valves &amp; Actuators Maintenance</v>
          </cell>
        </row>
        <row r="91">
          <cell r="A91">
            <v>418741</v>
          </cell>
          <cell r="B91">
            <v>263884.20999999996</v>
          </cell>
          <cell r="C91">
            <v>418741</v>
          </cell>
          <cell r="D91" t="str">
            <v>Material</v>
          </cell>
          <cell r="E91">
            <v>73348.36</v>
          </cell>
          <cell r="F91">
            <v>159626.96000000002</v>
          </cell>
          <cell r="G91">
            <v>232975.32</v>
          </cell>
          <cell r="H91">
            <v>1563296.75</v>
          </cell>
          <cell r="I91">
            <v>1330321.43</v>
          </cell>
          <cell r="J91">
            <v>5.7101388679281557</v>
          </cell>
        </row>
        <row r="92">
          <cell r="A92">
            <v>418742</v>
          </cell>
          <cell r="B92">
            <v>0</v>
          </cell>
          <cell r="C92">
            <v>418742</v>
          </cell>
          <cell r="D92" t="str">
            <v xml:space="preserve">Labour </v>
          </cell>
          <cell r="E92">
            <v>0</v>
          </cell>
          <cell r="F92">
            <v>0</v>
          </cell>
          <cell r="G92">
            <v>0</v>
          </cell>
          <cell r="H92">
            <v>30500</v>
          </cell>
          <cell r="I92">
            <v>30500</v>
          </cell>
          <cell r="J92">
            <v>1</v>
          </cell>
        </row>
        <row r="93">
          <cell r="A93">
            <v>418743</v>
          </cell>
          <cell r="B93">
            <v>0</v>
          </cell>
          <cell r="C93">
            <v>418743</v>
          </cell>
          <cell r="D93" t="str">
            <v>Others</v>
          </cell>
          <cell r="E93">
            <v>0</v>
          </cell>
          <cell r="F93">
            <v>0</v>
          </cell>
          <cell r="G93">
            <v>0</v>
          </cell>
          <cell r="H93">
            <v>66000</v>
          </cell>
          <cell r="I93">
            <v>66000</v>
          </cell>
          <cell r="J93">
            <v>1</v>
          </cell>
        </row>
        <row r="96">
          <cell r="A96">
            <v>418750</v>
          </cell>
          <cell r="C96">
            <v>418750</v>
          </cell>
          <cell r="D96" t="str">
            <v>Compressed Air Systems Maintenance</v>
          </cell>
        </row>
        <row r="97">
          <cell r="A97">
            <v>418751</v>
          </cell>
          <cell r="B97">
            <v>288984.20999999996</v>
          </cell>
          <cell r="C97">
            <v>418751</v>
          </cell>
          <cell r="D97" t="str">
            <v>Material</v>
          </cell>
          <cell r="E97">
            <v>73699.360000000001</v>
          </cell>
          <cell r="F97">
            <v>174626.96000000002</v>
          </cell>
          <cell r="G97">
            <v>248326.32</v>
          </cell>
          <cell r="H97">
            <v>1078596.75</v>
          </cell>
          <cell r="I97">
            <v>830270.42999999993</v>
          </cell>
          <cell r="J97">
            <v>3.3434652839054673</v>
          </cell>
        </row>
        <row r="98">
          <cell r="A98">
            <v>418752</v>
          </cell>
          <cell r="B98">
            <v>0</v>
          </cell>
          <cell r="C98">
            <v>418752</v>
          </cell>
          <cell r="D98" t="str">
            <v xml:space="preserve">Labour </v>
          </cell>
          <cell r="E98">
            <v>0</v>
          </cell>
          <cell r="F98">
            <v>0</v>
          </cell>
          <cell r="G98">
            <v>0</v>
          </cell>
          <cell r="H98">
            <v>0</v>
          </cell>
          <cell r="I98">
            <v>0</v>
          </cell>
          <cell r="J98">
            <v>0</v>
          </cell>
        </row>
        <row r="99">
          <cell r="A99">
            <v>418753</v>
          </cell>
          <cell r="B99">
            <v>0</v>
          </cell>
          <cell r="C99">
            <v>418753</v>
          </cell>
          <cell r="D99" t="str">
            <v>Others</v>
          </cell>
          <cell r="E99">
            <v>0</v>
          </cell>
          <cell r="F99">
            <v>0</v>
          </cell>
          <cell r="G99">
            <v>0</v>
          </cell>
          <cell r="H99">
            <v>50000</v>
          </cell>
          <cell r="I99">
            <v>50000</v>
          </cell>
          <cell r="J99">
            <v>1</v>
          </cell>
        </row>
        <row r="101">
          <cell r="A101">
            <v>418760</v>
          </cell>
          <cell r="C101">
            <v>418760</v>
          </cell>
          <cell r="D101" t="str">
            <v>Fuel &amp; Gas System Maintenance</v>
          </cell>
        </row>
        <row r="102">
          <cell r="A102">
            <v>418761</v>
          </cell>
          <cell r="B102">
            <v>269734.20999999996</v>
          </cell>
          <cell r="C102">
            <v>418761</v>
          </cell>
          <cell r="D102" t="str">
            <v>Material</v>
          </cell>
          <cell r="E102">
            <v>73348.36</v>
          </cell>
          <cell r="F102">
            <v>169626.96000000002</v>
          </cell>
          <cell r="G102">
            <v>242975.32</v>
          </cell>
          <cell r="H102">
            <v>1631196.75</v>
          </cell>
          <cell r="I102">
            <v>1388221.43</v>
          </cell>
          <cell r="J102">
            <v>5.713425668088429</v>
          </cell>
        </row>
        <row r="103">
          <cell r="A103">
            <v>418762</v>
          </cell>
          <cell r="B103">
            <v>0</v>
          </cell>
          <cell r="C103">
            <v>418762</v>
          </cell>
          <cell r="D103" t="str">
            <v xml:space="preserve">Labour </v>
          </cell>
          <cell r="E103">
            <v>0</v>
          </cell>
          <cell r="F103">
            <v>0</v>
          </cell>
          <cell r="G103">
            <v>0</v>
          </cell>
          <cell r="H103">
            <v>70000</v>
          </cell>
          <cell r="I103">
            <v>70000</v>
          </cell>
          <cell r="J103">
            <v>1</v>
          </cell>
        </row>
        <row r="104">
          <cell r="A104">
            <v>418763</v>
          </cell>
          <cell r="B104">
            <v>300000</v>
          </cell>
          <cell r="C104">
            <v>418763</v>
          </cell>
          <cell r="D104" t="str">
            <v>Others</v>
          </cell>
          <cell r="E104">
            <v>0</v>
          </cell>
          <cell r="F104">
            <v>300000</v>
          </cell>
          <cell r="G104">
            <v>300000</v>
          </cell>
          <cell r="H104">
            <v>50000</v>
          </cell>
          <cell r="I104">
            <v>-250000</v>
          </cell>
          <cell r="J104">
            <v>-0.83333333333333337</v>
          </cell>
        </row>
        <row r="106">
          <cell r="A106">
            <v>418770</v>
          </cell>
          <cell r="C106">
            <v>418770</v>
          </cell>
          <cell r="D106" t="str">
            <v>Sea Water Intake System</v>
          </cell>
        </row>
        <row r="107">
          <cell r="A107">
            <v>418771</v>
          </cell>
          <cell r="B107">
            <v>1330954.81</v>
          </cell>
          <cell r="C107">
            <v>418771</v>
          </cell>
          <cell r="D107" t="str">
            <v>Material</v>
          </cell>
          <cell r="E107">
            <v>366741.8</v>
          </cell>
          <cell r="F107">
            <v>603134.80000000005</v>
          </cell>
          <cell r="G107">
            <v>969876.60000000009</v>
          </cell>
          <cell r="H107">
            <v>1118983.75</v>
          </cell>
          <cell r="I107">
            <v>149107.14999999991</v>
          </cell>
          <cell r="J107">
            <v>0.15373826938396071</v>
          </cell>
        </row>
        <row r="108">
          <cell r="A108">
            <v>418772</v>
          </cell>
          <cell r="B108">
            <v>123000</v>
          </cell>
          <cell r="C108">
            <v>418772</v>
          </cell>
          <cell r="D108" t="str">
            <v xml:space="preserve">Labour </v>
          </cell>
          <cell r="E108">
            <v>0</v>
          </cell>
          <cell r="F108">
            <v>0</v>
          </cell>
          <cell r="G108">
            <v>0</v>
          </cell>
          <cell r="H108">
            <v>175000</v>
          </cell>
          <cell r="I108">
            <v>175000</v>
          </cell>
          <cell r="J108">
            <v>1</v>
          </cell>
        </row>
        <row r="109">
          <cell r="A109">
            <v>418773</v>
          </cell>
          <cell r="B109">
            <v>0</v>
          </cell>
          <cell r="C109">
            <v>418773</v>
          </cell>
          <cell r="D109" t="str">
            <v>Others</v>
          </cell>
          <cell r="E109">
            <v>10431</v>
          </cell>
          <cell r="F109">
            <v>0</v>
          </cell>
          <cell r="G109">
            <v>10431</v>
          </cell>
          <cell r="H109">
            <v>30000</v>
          </cell>
          <cell r="I109">
            <v>19569</v>
          </cell>
          <cell r="J109">
            <v>1.8760425654299684</v>
          </cell>
        </row>
        <row r="111">
          <cell r="A111">
            <v>418775</v>
          </cell>
          <cell r="C111">
            <v>418775</v>
          </cell>
          <cell r="D111" t="str">
            <v>Plant Maintenance ( PDPM)</v>
          </cell>
        </row>
        <row r="112">
          <cell r="A112">
            <v>418776</v>
          </cell>
          <cell r="B112">
            <v>4241028.75</v>
          </cell>
          <cell r="C112">
            <v>418776</v>
          </cell>
          <cell r="D112" t="str">
            <v>Material</v>
          </cell>
          <cell r="E112">
            <v>1777247.9000000001</v>
          </cell>
          <cell r="F112">
            <v>1838135.14</v>
          </cell>
          <cell r="G112">
            <v>3615383.04</v>
          </cell>
          <cell r="H112">
            <v>5514918.75</v>
          </cell>
          <cell r="I112">
            <v>1899535.71</v>
          </cell>
          <cell r="J112">
            <v>0.52540372319719686</v>
          </cell>
        </row>
        <row r="113">
          <cell r="A113">
            <v>418777</v>
          </cell>
          <cell r="B113">
            <v>16983400</v>
          </cell>
          <cell r="C113">
            <v>418777</v>
          </cell>
          <cell r="D113" t="str">
            <v xml:space="preserve">Labour </v>
          </cell>
          <cell r="E113">
            <v>1656184.71</v>
          </cell>
          <cell r="F113">
            <v>15000000</v>
          </cell>
          <cell r="G113">
            <v>16656184.710000001</v>
          </cell>
          <cell r="H113">
            <v>18000000</v>
          </cell>
          <cell r="I113">
            <v>1343815.2899999991</v>
          </cell>
          <cell r="J113">
            <v>8.0679658240893695E-2</v>
          </cell>
        </row>
        <row r="114">
          <cell r="A114">
            <v>418778</v>
          </cell>
          <cell r="B114">
            <v>48671568.039999999</v>
          </cell>
          <cell r="C114">
            <v>418778</v>
          </cell>
          <cell r="D114" t="str">
            <v>Others</v>
          </cell>
          <cell r="E114">
            <v>5289322.2</v>
          </cell>
          <cell r="F114">
            <v>36034215.840000004</v>
          </cell>
          <cell r="G114">
            <v>41323538.040000007</v>
          </cell>
          <cell r="H114">
            <v>67379056</v>
          </cell>
          <cell r="I114">
            <v>26055517.959999993</v>
          </cell>
          <cell r="J114">
            <v>0.63052485812756387</v>
          </cell>
        </row>
        <row r="117">
          <cell r="A117">
            <v>418780</v>
          </cell>
          <cell r="C117">
            <v>418780</v>
          </cell>
          <cell r="D117" t="str">
            <v>Plant Maintenance- Boilers</v>
          </cell>
        </row>
        <row r="118">
          <cell r="A118">
            <v>418781</v>
          </cell>
          <cell r="B118">
            <v>1600121.05</v>
          </cell>
          <cell r="C118">
            <v>418781</v>
          </cell>
          <cell r="D118" t="str">
            <v>Material</v>
          </cell>
          <cell r="E118">
            <v>366741.8</v>
          </cell>
          <cell r="F118">
            <v>1073134.8</v>
          </cell>
          <cell r="G118">
            <v>1439876.6</v>
          </cell>
          <cell r="H118">
            <v>3199433.75</v>
          </cell>
          <cell r="I118">
            <v>1759557.15</v>
          </cell>
          <cell r="J118">
            <v>1.2220194077742494</v>
          </cell>
        </row>
        <row r="119">
          <cell r="A119">
            <v>418782</v>
          </cell>
          <cell r="B119">
            <v>0</v>
          </cell>
          <cell r="C119">
            <v>418782</v>
          </cell>
          <cell r="D119" t="str">
            <v xml:space="preserve">Labour </v>
          </cell>
          <cell r="E119">
            <v>0</v>
          </cell>
          <cell r="F119">
            <v>0</v>
          </cell>
          <cell r="G119">
            <v>0</v>
          </cell>
          <cell r="H119">
            <v>61000</v>
          </cell>
          <cell r="I119">
            <v>61000</v>
          </cell>
          <cell r="J119">
            <v>1</v>
          </cell>
        </row>
        <row r="120">
          <cell r="A120">
            <v>418783</v>
          </cell>
          <cell r="B120">
            <v>0</v>
          </cell>
          <cell r="C120">
            <v>418783</v>
          </cell>
          <cell r="D120" t="str">
            <v>Others</v>
          </cell>
          <cell r="E120">
            <v>0</v>
          </cell>
          <cell r="F120">
            <v>0</v>
          </cell>
          <cell r="G120">
            <v>0</v>
          </cell>
          <cell r="H120">
            <v>1075000</v>
          </cell>
          <cell r="I120">
            <v>1075000</v>
          </cell>
          <cell r="J120">
            <v>1</v>
          </cell>
        </row>
        <row r="123">
          <cell r="A123">
            <v>418785</v>
          </cell>
          <cell r="C123">
            <v>418785</v>
          </cell>
          <cell r="D123" t="str">
            <v>Plant Maintenace-Distillers</v>
          </cell>
        </row>
        <row r="124">
          <cell r="A124">
            <v>418786</v>
          </cell>
          <cell r="B124">
            <v>7394863.1500000004</v>
          </cell>
          <cell r="C124">
            <v>418786</v>
          </cell>
          <cell r="D124" t="str">
            <v>Material</v>
          </cell>
          <cell r="E124">
            <v>1100225.3999999999</v>
          </cell>
          <cell r="F124">
            <v>2186904.4</v>
          </cell>
          <cell r="G124">
            <v>3287129.8</v>
          </cell>
          <cell r="H124">
            <v>5939981.25</v>
          </cell>
          <cell r="I124">
            <v>2652851.4500000002</v>
          </cell>
          <cell r="J124">
            <v>0.80704189107470004</v>
          </cell>
        </row>
        <row r="125">
          <cell r="A125">
            <v>418787</v>
          </cell>
          <cell r="B125">
            <v>0</v>
          </cell>
          <cell r="C125">
            <v>418787</v>
          </cell>
          <cell r="D125" t="str">
            <v xml:space="preserve">Labour </v>
          </cell>
          <cell r="E125">
            <v>0</v>
          </cell>
          <cell r="F125">
            <v>0</v>
          </cell>
          <cell r="G125">
            <v>0</v>
          </cell>
          <cell r="H125">
            <v>218500</v>
          </cell>
          <cell r="I125">
            <v>218500</v>
          </cell>
          <cell r="J125">
            <v>1</v>
          </cell>
        </row>
        <row r="126">
          <cell r="A126">
            <v>418788</v>
          </cell>
          <cell r="B126">
            <v>0</v>
          </cell>
          <cell r="C126">
            <v>418788</v>
          </cell>
          <cell r="D126" t="str">
            <v>Others</v>
          </cell>
          <cell r="E126">
            <v>56140.5</v>
          </cell>
          <cell r="F126">
            <v>0</v>
          </cell>
          <cell r="G126">
            <v>56140.5</v>
          </cell>
          <cell r="H126">
            <v>1280000</v>
          </cell>
          <cell r="I126">
            <v>1223859.5</v>
          </cell>
          <cell r="J126">
            <v>21.799939437660868</v>
          </cell>
        </row>
        <row r="128">
          <cell r="A128">
            <v>418790</v>
          </cell>
          <cell r="C128">
            <v>418790</v>
          </cell>
          <cell r="D128" t="str">
            <v>Plant Maintenace-Remineralisation Plant</v>
          </cell>
        </row>
        <row r="129">
          <cell r="A129">
            <v>418791</v>
          </cell>
          <cell r="B129">
            <v>475984.20999999996</v>
          </cell>
          <cell r="C129">
            <v>418791</v>
          </cell>
          <cell r="D129" t="str">
            <v>Material</v>
          </cell>
          <cell r="E129">
            <v>73348.36</v>
          </cell>
          <cell r="F129">
            <v>324626.96000000002</v>
          </cell>
          <cell r="G129">
            <v>397975.32</v>
          </cell>
          <cell r="H129">
            <v>2278796.75</v>
          </cell>
          <cell r="I129">
            <v>1880821.43</v>
          </cell>
          <cell r="J129">
            <v>4.7259750428745173</v>
          </cell>
        </row>
        <row r="130">
          <cell r="A130">
            <v>418792</v>
          </cell>
          <cell r="B130">
            <v>0</v>
          </cell>
          <cell r="C130">
            <v>418792</v>
          </cell>
          <cell r="D130" t="str">
            <v xml:space="preserve">Labour </v>
          </cell>
          <cell r="E130">
            <v>0</v>
          </cell>
          <cell r="F130">
            <v>0</v>
          </cell>
          <cell r="G130">
            <v>0</v>
          </cell>
          <cell r="H130">
            <v>23000</v>
          </cell>
          <cell r="I130">
            <v>23000</v>
          </cell>
          <cell r="J130">
            <v>1</v>
          </cell>
        </row>
        <row r="131">
          <cell r="A131">
            <v>418793</v>
          </cell>
          <cell r="B131">
            <v>0</v>
          </cell>
          <cell r="C131">
            <v>418793</v>
          </cell>
          <cell r="D131" t="str">
            <v>Others</v>
          </cell>
          <cell r="E131">
            <v>0</v>
          </cell>
          <cell r="F131">
            <v>0</v>
          </cell>
          <cell r="G131">
            <v>0</v>
          </cell>
          <cell r="H131">
            <v>90000</v>
          </cell>
          <cell r="I131">
            <v>90000</v>
          </cell>
          <cell r="J131">
            <v>1</v>
          </cell>
        </row>
        <row r="133">
          <cell r="A133">
            <v>418800</v>
          </cell>
          <cell r="C133">
            <v>418800</v>
          </cell>
          <cell r="D133" t="str">
            <v>Plant Maintenance-Transmission Companies</v>
          </cell>
        </row>
        <row r="134">
          <cell r="A134">
            <v>418810</v>
          </cell>
          <cell r="C134">
            <v>418810</v>
          </cell>
          <cell r="D134" t="str">
            <v>132 KV System Maintenance</v>
          </cell>
        </row>
        <row r="135">
          <cell r="A135">
            <v>418811</v>
          </cell>
          <cell r="B135">
            <v>341000</v>
          </cell>
          <cell r="C135">
            <v>418811</v>
          </cell>
          <cell r="D135" t="str">
            <v>Cables Maintenance</v>
          </cell>
          <cell r="E135">
            <v>0</v>
          </cell>
          <cell r="F135">
            <v>0</v>
          </cell>
          <cell r="G135">
            <v>0</v>
          </cell>
          <cell r="H135">
            <v>0</v>
          </cell>
          <cell r="I135">
            <v>0</v>
          </cell>
          <cell r="J135">
            <v>0</v>
          </cell>
        </row>
        <row r="136">
          <cell r="A136">
            <v>418812</v>
          </cell>
          <cell r="B136">
            <v>6395000</v>
          </cell>
          <cell r="C136">
            <v>418812</v>
          </cell>
          <cell r="D136" t="str">
            <v>Substation Transformers Maintenance</v>
          </cell>
          <cell r="E136">
            <v>5878420</v>
          </cell>
          <cell r="F136">
            <v>5000000</v>
          </cell>
          <cell r="G136">
            <v>10878420</v>
          </cell>
          <cell r="H136">
            <v>6500000</v>
          </cell>
          <cell r="I136">
            <v>-4378420</v>
          </cell>
          <cell r="J136">
            <v>-0.40248675818731028</v>
          </cell>
        </row>
        <row r="137">
          <cell r="A137">
            <v>418813</v>
          </cell>
          <cell r="B137">
            <v>226000</v>
          </cell>
          <cell r="C137">
            <v>418813</v>
          </cell>
          <cell r="D137" t="str">
            <v>Substation Switchgears Maintenance</v>
          </cell>
          <cell r="E137">
            <v>0</v>
          </cell>
          <cell r="F137">
            <v>0</v>
          </cell>
          <cell r="G137">
            <v>0</v>
          </cell>
          <cell r="H137">
            <v>2250000</v>
          </cell>
          <cell r="I137">
            <v>2250000</v>
          </cell>
          <cell r="J137">
            <v>1</v>
          </cell>
        </row>
        <row r="138">
          <cell r="A138">
            <v>418814</v>
          </cell>
          <cell r="B138">
            <v>0</v>
          </cell>
          <cell r="C138">
            <v>418814</v>
          </cell>
          <cell r="D138" t="str">
            <v>Substation Firefighting Equip Maintenance</v>
          </cell>
          <cell r="E138">
            <v>0</v>
          </cell>
          <cell r="F138">
            <v>0</v>
          </cell>
          <cell r="G138">
            <v>0</v>
          </cell>
          <cell r="H138">
            <v>0</v>
          </cell>
          <cell r="I138">
            <v>0</v>
          </cell>
          <cell r="J138">
            <v>0</v>
          </cell>
        </row>
        <row r="139">
          <cell r="A139">
            <v>418815</v>
          </cell>
          <cell r="B139">
            <v>0</v>
          </cell>
          <cell r="C139">
            <v>418815</v>
          </cell>
          <cell r="D139" t="str">
            <v>Substation HVAC Maintenance</v>
          </cell>
          <cell r="E139">
            <v>0</v>
          </cell>
          <cell r="F139">
            <v>0</v>
          </cell>
          <cell r="G139">
            <v>0</v>
          </cell>
          <cell r="H139">
            <v>0</v>
          </cell>
          <cell r="I139">
            <v>0</v>
          </cell>
          <cell r="J139">
            <v>0</v>
          </cell>
        </row>
        <row r="140">
          <cell r="A140">
            <v>418816</v>
          </cell>
          <cell r="B140">
            <v>0</v>
          </cell>
          <cell r="C140">
            <v>418816</v>
          </cell>
          <cell r="D140" t="str">
            <v>Substation Protection Equip Maintenance</v>
          </cell>
          <cell r="E140">
            <v>0</v>
          </cell>
          <cell r="F140">
            <v>0</v>
          </cell>
          <cell r="G140">
            <v>0</v>
          </cell>
          <cell r="H140">
            <v>20000</v>
          </cell>
          <cell r="I140">
            <v>20000</v>
          </cell>
          <cell r="J140">
            <v>1</v>
          </cell>
        </row>
        <row r="141">
          <cell r="A141">
            <v>418817</v>
          </cell>
          <cell r="B141">
            <v>0</v>
          </cell>
          <cell r="C141">
            <v>418817</v>
          </cell>
          <cell r="D141" t="str">
            <v>Substation Civil Works Maintenance</v>
          </cell>
          <cell r="E141">
            <v>0</v>
          </cell>
          <cell r="F141">
            <v>0</v>
          </cell>
          <cell r="G141">
            <v>0</v>
          </cell>
          <cell r="H141">
            <v>0</v>
          </cell>
          <cell r="I141">
            <v>0</v>
          </cell>
          <cell r="J141">
            <v>0</v>
          </cell>
        </row>
        <row r="142">
          <cell r="A142">
            <v>418818</v>
          </cell>
          <cell r="B142">
            <v>0</v>
          </cell>
          <cell r="C142">
            <v>418818</v>
          </cell>
          <cell r="D142" t="str">
            <v>Overhead Lines Maintenance</v>
          </cell>
          <cell r="E142">
            <v>138703</v>
          </cell>
          <cell r="F142">
            <v>150000</v>
          </cell>
          <cell r="G142">
            <v>288703</v>
          </cell>
          <cell r="H142">
            <v>250000</v>
          </cell>
          <cell r="I142">
            <v>-38703</v>
          </cell>
          <cell r="J142">
            <v>-0.13405818436247632</v>
          </cell>
        </row>
        <row r="144">
          <cell r="A144">
            <v>418820</v>
          </cell>
          <cell r="C144">
            <v>418820</v>
          </cell>
          <cell r="D144" t="str">
            <v>220 KV System Maintenance</v>
          </cell>
        </row>
        <row r="145">
          <cell r="A145">
            <v>418821</v>
          </cell>
          <cell r="B145">
            <v>342000</v>
          </cell>
          <cell r="C145">
            <v>418821</v>
          </cell>
          <cell r="D145" t="str">
            <v>Cables Maintenance</v>
          </cell>
          <cell r="E145">
            <v>0</v>
          </cell>
          <cell r="F145">
            <v>0</v>
          </cell>
          <cell r="G145">
            <v>0</v>
          </cell>
          <cell r="H145">
            <v>500000</v>
          </cell>
          <cell r="I145">
            <v>500000</v>
          </cell>
          <cell r="J145">
            <v>1</v>
          </cell>
        </row>
        <row r="146">
          <cell r="A146">
            <v>418822</v>
          </cell>
          <cell r="B146">
            <v>6378000</v>
          </cell>
          <cell r="C146">
            <v>418822</v>
          </cell>
          <cell r="D146" t="str">
            <v>Substation Transformers Maintenance</v>
          </cell>
          <cell r="E146">
            <v>0</v>
          </cell>
          <cell r="F146">
            <v>0</v>
          </cell>
          <cell r="G146">
            <v>0</v>
          </cell>
          <cell r="H146">
            <v>1750000</v>
          </cell>
          <cell r="I146">
            <v>1750000</v>
          </cell>
          <cell r="J146">
            <v>1</v>
          </cell>
        </row>
        <row r="147">
          <cell r="A147">
            <v>418823</v>
          </cell>
          <cell r="B147">
            <v>226000</v>
          </cell>
          <cell r="C147">
            <v>418823</v>
          </cell>
          <cell r="D147" t="str">
            <v>Substation Switchgears Maintenance</v>
          </cell>
          <cell r="E147">
            <v>0</v>
          </cell>
          <cell r="F147">
            <v>0</v>
          </cell>
          <cell r="G147">
            <v>0</v>
          </cell>
          <cell r="H147">
            <v>6000000</v>
          </cell>
          <cell r="I147">
            <v>6000000</v>
          </cell>
          <cell r="J147">
            <v>1</v>
          </cell>
        </row>
        <row r="148">
          <cell r="A148">
            <v>418824</v>
          </cell>
          <cell r="B148">
            <v>0</v>
          </cell>
          <cell r="C148">
            <v>418824</v>
          </cell>
          <cell r="D148" t="str">
            <v>Substation Firefighting Equip Maintenance</v>
          </cell>
          <cell r="E148">
            <v>0</v>
          </cell>
          <cell r="F148">
            <v>0</v>
          </cell>
          <cell r="G148">
            <v>0</v>
          </cell>
          <cell r="H148">
            <v>100000</v>
          </cell>
          <cell r="I148">
            <v>100000</v>
          </cell>
          <cell r="J148">
            <v>1</v>
          </cell>
        </row>
        <row r="149">
          <cell r="A149">
            <v>418825</v>
          </cell>
          <cell r="B149">
            <v>0</v>
          </cell>
          <cell r="C149">
            <v>418825</v>
          </cell>
          <cell r="D149" t="str">
            <v>Substation HVAC Maintenance</v>
          </cell>
          <cell r="E149">
            <v>0</v>
          </cell>
          <cell r="F149">
            <v>0</v>
          </cell>
          <cell r="G149">
            <v>0</v>
          </cell>
          <cell r="H149">
            <v>250000</v>
          </cell>
          <cell r="I149">
            <v>250000</v>
          </cell>
          <cell r="J149">
            <v>1</v>
          </cell>
        </row>
        <row r="150">
          <cell r="A150">
            <v>418826</v>
          </cell>
          <cell r="B150">
            <v>0</v>
          </cell>
          <cell r="C150">
            <v>418826</v>
          </cell>
          <cell r="D150" t="str">
            <v>Substation Protection Equip Maintenance</v>
          </cell>
          <cell r="E150">
            <v>0</v>
          </cell>
          <cell r="F150">
            <v>0</v>
          </cell>
          <cell r="G150">
            <v>0</v>
          </cell>
          <cell r="H150">
            <v>620000</v>
          </cell>
          <cell r="I150">
            <v>620000</v>
          </cell>
          <cell r="J150">
            <v>1</v>
          </cell>
        </row>
        <row r="151">
          <cell r="A151">
            <v>418827</v>
          </cell>
          <cell r="B151">
            <v>0</v>
          </cell>
          <cell r="C151">
            <v>418827</v>
          </cell>
          <cell r="D151" t="str">
            <v>Substation Civil Works Maintenance</v>
          </cell>
          <cell r="E151">
            <v>0</v>
          </cell>
          <cell r="F151">
            <v>0</v>
          </cell>
          <cell r="G151">
            <v>0</v>
          </cell>
          <cell r="H151">
            <v>300000</v>
          </cell>
          <cell r="I151">
            <v>300000</v>
          </cell>
          <cell r="J151">
            <v>1</v>
          </cell>
        </row>
        <row r="152">
          <cell r="A152">
            <v>418828</v>
          </cell>
          <cell r="B152">
            <v>0</v>
          </cell>
          <cell r="C152">
            <v>418828</v>
          </cell>
          <cell r="D152" t="str">
            <v>Overhead Lines Maintenance</v>
          </cell>
          <cell r="E152">
            <v>0</v>
          </cell>
          <cell r="F152">
            <v>0</v>
          </cell>
          <cell r="G152">
            <v>0</v>
          </cell>
          <cell r="H152">
            <v>550000</v>
          </cell>
          <cell r="I152">
            <v>550000</v>
          </cell>
          <cell r="J152">
            <v>1</v>
          </cell>
        </row>
        <row r="154">
          <cell r="A154">
            <v>418830</v>
          </cell>
          <cell r="C154">
            <v>418830</v>
          </cell>
          <cell r="D154" t="str">
            <v>400 KV System Maintenance</v>
          </cell>
        </row>
        <row r="155">
          <cell r="A155">
            <v>418831</v>
          </cell>
          <cell r="B155">
            <v>6380000</v>
          </cell>
          <cell r="C155">
            <v>418831</v>
          </cell>
          <cell r="D155" t="str">
            <v>Substation Transformers Maintenance</v>
          </cell>
          <cell r="E155">
            <v>0</v>
          </cell>
          <cell r="F155">
            <v>0</v>
          </cell>
          <cell r="G155">
            <v>0</v>
          </cell>
          <cell r="H155">
            <v>200000</v>
          </cell>
          <cell r="I155">
            <v>200000</v>
          </cell>
          <cell r="J155">
            <v>1</v>
          </cell>
        </row>
        <row r="156">
          <cell r="A156">
            <v>418832</v>
          </cell>
          <cell r="B156">
            <v>228000</v>
          </cell>
          <cell r="C156">
            <v>418832</v>
          </cell>
          <cell r="D156" t="str">
            <v>Substation Switchgears Maintenance</v>
          </cell>
          <cell r="E156">
            <v>0</v>
          </cell>
          <cell r="F156">
            <v>0</v>
          </cell>
          <cell r="G156">
            <v>0</v>
          </cell>
          <cell r="H156">
            <v>100000</v>
          </cell>
          <cell r="I156">
            <v>100000</v>
          </cell>
          <cell r="J156">
            <v>1</v>
          </cell>
        </row>
        <row r="157">
          <cell r="A157">
            <v>418833</v>
          </cell>
          <cell r="B157">
            <v>0</v>
          </cell>
          <cell r="C157">
            <v>418833</v>
          </cell>
          <cell r="D157" t="str">
            <v>Substation Firefighting Equip Maintenance</v>
          </cell>
          <cell r="E157">
            <v>0</v>
          </cell>
          <cell r="F157">
            <v>0</v>
          </cell>
          <cell r="G157">
            <v>0</v>
          </cell>
          <cell r="H157">
            <v>50000</v>
          </cell>
          <cell r="I157">
            <v>50000</v>
          </cell>
          <cell r="J157">
            <v>1</v>
          </cell>
        </row>
        <row r="158">
          <cell r="A158">
            <v>418834</v>
          </cell>
          <cell r="B158">
            <v>0</v>
          </cell>
          <cell r="C158">
            <v>418834</v>
          </cell>
          <cell r="D158" t="str">
            <v>Substation HVAC Maintenance</v>
          </cell>
          <cell r="E158">
            <v>0</v>
          </cell>
          <cell r="F158">
            <v>0</v>
          </cell>
          <cell r="G158">
            <v>0</v>
          </cell>
          <cell r="H158">
            <v>50000</v>
          </cell>
          <cell r="I158">
            <v>50000</v>
          </cell>
          <cell r="J158">
            <v>1</v>
          </cell>
        </row>
        <row r="159">
          <cell r="A159">
            <v>418835</v>
          </cell>
          <cell r="B159">
            <v>0</v>
          </cell>
          <cell r="C159">
            <v>418835</v>
          </cell>
          <cell r="D159" t="str">
            <v>Substation Protection Equip Maintenance</v>
          </cell>
          <cell r="E159">
            <v>0</v>
          </cell>
          <cell r="F159">
            <v>0</v>
          </cell>
          <cell r="G159">
            <v>0</v>
          </cell>
          <cell r="H159">
            <v>10000</v>
          </cell>
          <cell r="I159">
            <v>10000</v>
          </cell>
          <cell r="J159">
            <v>1</v>
          </cell>
        </row>
        <row r="160">
          <cell r="A160">
            <v>418836</v>
          </cell>
          <cell r="B160">
            <v>0</v>
          </cell>
          <cell r="C160">
            <v>418836</v>
          </cell>
          <cell r="D160" t="str">
            <v>Substation Civil Works Maintenance</v>
          </cell>
          <cell r="E160">
            <v>0</v>
          </cell>
          <cell r="F160">
            <v>0</v>
          </cell>
          <cell r="G160">
            <v>0</v>
          </cell>
          <cell r="H160">
            <v>25000</v>
          </cell>
          <cell r="I160">
            <v>25000</v>
          </cell>
          <cell r="J160">
            <v>1</v>
          </cell>
        </row>
        <row r="161">
          <cell r="A161">
            <v>418837</v>
          </cell>
          <cell r="B161">
            <v>0</v>
          </cell>
          <cell r="C161">
            <v>418837</v>
          </cell>
          <cell r="D161" t="str">
            <v>Overhead lines maintenance</v>
          </cell>
          <cell r="E161">
            <v>0</v>
          </cell>
          <cell r="F161">
            <v>0</v>
          </cell>
          <cell r="G161">
            <v>0</v>
          </cell>
          <cell r="H161">
            <v>200000</v>
          </cell>
          <cell r="I161">
            <v>200000</v>
          </cell>
          <cell r="J161">
            <v>1</v>
          </cell>
        </row>
        <row r="163">
          <cell r="A163">
            <v>418840</v>
          </cell>
          <cell r="C163">
            <v>418840</v>
          </cell>
          <cell r="D163" t="str">
            <v>LDC System Maintenance</v>
          </cell>
        </row>
        <row r="164">
          <cell r="A164">
            <v>418841</v>
          </cell>
          <cell r="B164">
            <v>0</v>
          </cell>
          <cell r="C164">
            <v>418841</v>
          </cell>
          <cell r="D164" t="str">
            <v>Fibre optic system</v>
          </cell>
          <cell r="E164">
            <v>0</v>
          </cell>
          <cell r="F164">
            <v>0</v>
          </cell>
          <cell r="G164">
            <v>0</v>
          </cell>
          <cell r="H164">
            <v>0</v>
          </cell>
          <cell r="I164">
            <v>0</v>
          </cell>
          <cell r="J164">
            <v>0</v>
          </cell>
        </row>
        <row r="165">
          <cell r="A165">
            <v>418842</v>
          </cell>
          <cell r="B165">
            <v>0</v>
          </cell>
          <cell r="C165">
            <v>418842</v>
          </cell>
          <cell r="D165" t="str">
            <v>Remote terminal unit</v>
          </cell>
          <cell r="E165">
            <v>0</v>
          </cell>
          <cell r="F165">
            <v>0</v>
          </cell>
          <cell r="G165">
            <v>0</v>
          </cell>
          <cell r="H165">
            <v>0</v>
          </cell>
          <cell r="I165">
            <v>0</v>
          </cell>
          <cell r="J165">
            <v>0</v>
          </cell>
        </row>
        <row r="166">
          <cell r="A166">
            <v>418843</v>
          </cell>
          <cell r="B166">
            <v>0</v>
          </cell>
          <cell r="C166">
            <v>418843</v>
          </cell>
          <cell r="D166" t="str">
            <v>Central control system</v>
          </cell>
          <cell r="E166">
            <v>0</v>
          </cell>
          <cell r="F166">
            <v>0</v>
          </cell>
          <cell r="G166">
            <v>0</v>
          </cell>
          <cell r="H166">
            <v>0</v>
          </cell>
          <cell r="I166">
            <v>0</v>
          </cell>
          <cell r="J166">
            <v>0</v>
          </cell>
        </row>
        <row r="167">
          <cell r="A167">
            <v>418844</v>
          </cell>
          <cell r="B167">
            <v>0</v>
          </cell>
          <cell r="C167">
            <v>418844</v>
          </cell>
          <cell r="D167" t="str">
            <v>Civil works</v>
          </cell>
          <cell r="E167">
            <v>0</v>
          </cell>
          <cell r="F167">
            <v>0</v>
          </cell>
          <cell r="G167">
            <v>0</v>
          </cell>
          <cell r="H167">
            <v>0</v>
          </cell>
          <cell r="I167">
            <v>0</v>
          </cell>
          <cell r="J167">
            <v>0</v>
          </cell>
        </row>
        <row r="169">
          <cell r="A169">
            <v>418850</v>
          </cell>
          <cell r="C169">
            <v>418850</v>
          </cell>
          <cell r="D169" t="str">
            <v>Water Transmission Maintenance</v>
          </cell>
        </row>
        <row r="170">
          <cell r="A170">
            <v>418851</v>
          </cell>
          <cell r="B170">
            <v>4764000</v>
          </cell>
          <cell r="C170">
            <v>418851</v>
          </cell>
          <cell r="D170" t="str">
            <v>Water pumping Station Maint.-Electrical</v>
          </cell>
          <cell r="E170">
            <v>1425175</v>
          </cell>
          <cell r="F170">
            <v>1500000</v>
          </cell>
          <cell r="G170">
            <v>2925175</v>
          </cell>
          <cell r="H170">
            <v>3000000</v>
          </cell>
          <cell r="I170">
            <v>74825</v>
          </cell>
          <cell r="J170">
            <v>2.5579666173818662E-2</v>
          </cell>
        </row>
        <row r="171">
          <cell r="A171">
            <v>418852</v>
          </cell>
          <cell r="B171">
            <v>3205000</v>
          </cell>
          <cell r="C171">
            <v>418852</v>
          </cell>
          <cell r="D171" t="str">
            <v>Water pumping Station Maint.-Mechanical</v>
          </cell>
          <cell r="E171">
            <v>0</v>
          </cell>
          <cell r="F171">
            <v>0</v>
          </cell>
          <cell r="G171">
            <v>0</v>
          </cell>
          <cell r="H171">
            <v>5750000</v>
          </cell>
          <cell r="I171">
            <v>5750000</v>
          </cell>
          <cell r="J171">
            <v>1</v>
          </cell>
        </row>
        <row r="172">
          <cell r="A172">
            <v>418853</v>
          </cell>
          <cell r="B172">
            <v>0</v>
          </cell>
          <cell r="C172">
            <v>418853</v>
          </cell>
          <cell r="D172" t="str">
            <v>Water pumping Station Maint.-Inst. &amp; Cont.</v>
          </cell>
          <cell r="E172">
            <v>0</v>
          </cell>
          <cell r="F172">
            <v>0</v>
          </cell>
          <cell r="G172">
            <v>0</v>
          </cell>
          <cell r="H172">
            <v>2750000</v>
          </cell>
          <cell r="I172">
            <v>2750000</v>
          </cell>
          <cell r="J172">
            <v>1</v>
          </cell>
        </row>
        <row r="173">
          <cell r="A173">
            <v>418854</v>
          </cell>
          <cell r="B173">
            <v>0</v>
          </cell>
          <cell r="C173">
            <v>418854</v>
          </cell>
          <cell r="D173" t="str">
            <v>Water pipelines maintenance</v>
          </cell>
          <cell r="E173">
            <v>670250</v>
          </cell>
          <cell r="F173">
            <v>500000</v>
          </cell>
          <cell r="G173">
            <v>1170250</v>
          </cell>
          <cell r="H173">
            <v>2725000</v>
          </cell>
          <cell r="I173">
            <v>1554750</v>
          </cell>
          <cell r="J173">
            <v>1.3285622730185858</v>
          </cell>
        </row>
        <row r="174">
          <cell r="A174">
            <v>418855</v>
          </cell>
          <cell r="B174">
            <v>72000</v>
          </cell>
          <cell r="C174">
            <v>418855</v>
          </cell>
          <cell r="D174" t="str">
            <v>Water pipelines maintenance-Valves</v>
          </cell>
          <cell r="E174">
            <v>0</v>
          </cell>
          <cell r="F174">
            <v>0</v>
          </cell>
          <cell r="G174">
            <v>0</v>
          </cell>
          <cell r="H174">
            <v>1850000</v>
          </cell>
          <cell r="I174">
            <v>1850000</v>
          </cell>
          <cell r="J174">
            <v>1</v>
          </cell>
        </row>
        <row r="175">
          <cell r="A175">
            <v>418856</v>
          </cell>
          <cell r="B175">
            <v>150000</v>
          </cell>
          <cell r="C175">
            <v>418856</v>
          </cell>
          <cell r="D175" t="str">
            <v>Water pipelines maintenance-Civil Works</v>
          </cell>
          <cell r="E175">
            <v>0</v>
          </cell>
          <cell r="F175">
            <v>0</v>
          </cell>
          <cell r="G175">
            <v>0</v>
          </cell>
          <cell r="H175">
            <v>3600000</v>
          </cell>
          <cell r="I175">
            <v>3600000</v>
          </cell>
          <cell r="J175">
            <v>1</v>
          </cell>
        </row>
        <row r="177">
          <cell r="A177">
            <v>418900</v>
          </cell>
          <cell r="C177">
            <v>418900</v>
          </cell>
          <cell r="D177" t="str">
            <v>Plant Maintenance-Distribution Companies</v>
          </cell>
        </row>
        <row r="178">
          <cell r="A178">
            <v>418910</v>
          </cell>
          <cell r="C178">
            <v>418910</v>
          </cell>
          <cell r="D178" t="str">
            <v>33 KV Distribution system</v>
          </cell>
        </row>
        <row r="179">
          <cell r="A179">
            <v>418911</v>
          </cell>
          <cell r="B179">
            <v>980000</v>
          </cell>
          <cell r="C179">
            <v>418911</v>
          </cell>
          <cell r="D179" t="str">
            <v>Underground cables maintenance</v>
          </cell>
          <cell r="E179">
            <v>278315.45490485319</v>
          </cell>
          <cell r="F179">
            <v>278315.45490485319</v>
          </cell>
          <cell r="G179">
            <v>556630.90980970638</v>
          </cell>
          <cell r="H179">
            <v>935000</v>
          </cell>
          <cell r="I179">
            <v>378369.09019029362</v>
          </cell>
          <cell r="J179">
            <v>0.67974861532509112</v>
          </cell>
        </row>
        <row r="180">
          <cell r="A180">
            <v>418912</v>
          </cell>
          <cell r="B180">
            <v>1580000</v>
          </cell>
          <cell r="C180">
            <v>418912</v>
          </cell>
          <cell r="D180" t="str">
            <v>Substation Maintenance</v>
          </cell>
          <cell r="E180">
            <v>448712.67219353881</v>
          </cell>
          <cell r="F180">
            <v>448712.67219353881</v>
          </cell>
          <cell r="G180">
            <v>897425.34438707761</v>
          </cell>
          <cell r="H180">
            <v>1270000</v>
          </cell>
          <cell r="I180">
            <v>372574.65561292239</v>
          </cell>
          <cell r="J180">
            <v>0.41515949816124587</v>
          </cell>
        </row>
        <row r="181">
          <cell r="A181">
            <v>418913</v>
          </cell>
          <cell r="B181">
            <v>580000</v>
          </cell>
          <cell r="C181">
            <v>418913</v>
          </cell>
          <cell r="D181" t="str">
            <v>Overhead line maintenance</v>
          </cell>
          <cell r="E181">
            <v>164717.31004572945</v>
          </cell>
          <cell r="F181">
            <v>164717.31004572945</v>
          </cell>
          <cell r="G181">
            <v>329434.6200914589</v>
          </cell>
          <cell r="H181">
            <v>50000</v>
          </cell>
          <cell r="I181">
            <v>-279434.6200914589</v>
          </cell>
          <cell r="J181">
            <v>-0.84822481624390655</v>
          </cell>
        </row>
        <row r="182">
          <cell r="A182">
            <v>418914</v>
          </cell>
          <cell r="B182">
            <v>0</v>
          </cell>
          <cell r="C182">
            <v>418914</v>
          </cell>
          <cell r="D182" t="str">
            <v>Voltage Regulator Maintenance</v>
          </cell>
          <cell r="E182">
            <v>0</v>
          </cell>
          <cell r="F182">
            <v>0</v>
          </cell>
          <cell r="G182">
            <v>0</v>
          </cell>
          <cell r="H182">
            <v>0</v>
          </cell>
          <cell r="I182">
            <v>0</v>
          </cell>
          <cell r="J182">
            <v>0</v>
          </cell>
        </row>
        <row r="184">
          <cell r="A184">
            <v>418920</v>
          </cell>
          <cell r="C184">
            <v>418920</v>
          </cell>
          <cell r="D184" t="str">
            <v>11 KV Distribution system</v>
          </cell>
        </row>
        <row r="185">
          <cell r="A185">
            <v>418921</v>
          </cell>
          <cell r="B185">
            <v>1036000</v>
          </cell>
          <cell r="C185">
            <v>418921</v>
          </cell>
          <cell r="D185" t="str">
            <v>Underground cables maintenance</v>
          </cell>
          <cell r="E185">
            <v>172338.31004572945</v>
          </cell>
          <cell r="F185">
            <v>172338.31004572945</v>
          </cell>
          <cell r="G185">
            <v>344676.6200914589</v>
          </cell>
          <cell r="H185">
            <v>1335000</v>
          </cell>
          <cell r="I185">
            <v>990323.3799085411</v>
          </cell>
          <cell r="J185">
            <v>2.8731956917929677</v>
          </cell>
        </row>
        <row r="186">
          <cell r="A186">
            <v>418922</v>
          </cell>
          <cell r="B186">
            <v>400000</v>
          </cell>
          <cell r="C186">
            <v>418922</v>
          </cell>
          <cell r="D186" t="str">
            <v>Capacitor banks maintenance</v>
          </cell>
          <cell r="E186">
            <v>113598.14485912376</v>
          </cell>
          <cell r="F186">
            <v>113598.14485912376</v>
          </cell>
          <cell r="G186">
            <v>227196.28971824751</v>
          </cell>
          <cell r="H186">
            <v>165000</v>
          </cell>
          <cell r="I186">
            <v>-62196.289718247514</v>
          </cell>
          <cell r="J186">
            <v>-0.27375574572709299</v>
          </cell>
        </row>
        <row r="187">
          <cell r="A187">
            <v>418923</v>
          </cell>
          <cell r="B187">
            <v>3010000</v>
          </cell>
          <cell r="C187">
            <v>418923</v>
          </cell>
          <cell r="D187" t="str">
            <v>Substation Maintenance</v>
          </cell>
          <cell r="E187">
            <v>661980.4085263313</v>
          </cell>
          <cell r="F187">
            <v>661980.4085263313</v>
          </cell>
          <cell r="G187">
            <v>1323960.8170526626</v>
          </cell>
          <cell r="H187">
            <v>1490000</v>
          </cell>
          <cell r="I187">
            <v>166039.18294733739</v>
          </cell>
          <cell r="J187">
            <v>0.12541094933380714</v>
          </cell>
        </row>
        <row r="188">
          <cell r="A188">
            <v>418924</v>
          </cell>
          <cell r="B188">
            <v>5445100</v>
          </cell>
          <cell r="C188">
            <v>418924</v>
          </cell>
          <cell r="D188" t="str">
            <v>Overhead line maintenance</v>
          </cell>
          <cell r="E188">
            <v>3436688.3658976248</v>
          </cell>
          <cell r="F188">
            <v>3436340.8658976248</v>
          </cell>
          <cell r="G188">
            <v>6873029.2317952495</v>
          </cell>
          <cell r="H188">
            <v>1440000</v>
          </cell>
          <cell r="I188">
            <v>-5433029.2317952495</v>
          </cell>
          <cell r="J188">
            <v>-0.79048539567699916</v>
          </cell>
        </row>
        <row r="190">
          <cell r="A190">
            <v>418930</v>
          </cell>
          <cell r="C190">
            <v>418930</v>
          </cell>
          <cell r="D190" t="str">
            <v>400 KV Distribution system</v>
          </cell>
        </row>
        <row r="191">
          <cell r="A191">
            <v>418931</v>
          </cell>
          <cell r="B191">
            <v>0</v>
          </cell>
          <cell r="C191">
            <v>418931</v>
          </cell>
          <cell r="D191" t="str">
            <v>Underground cables maintenance</v>
          </cell>
          <cell r="E191">
            <v>0</v>
          </cell>
          <cell r="F191">
            <v>0</v>
          </cell>
          <cell r="G191">
            <v>0</v>
          </cell>
          <cell r="H191">
            <v>550000</v>
          </cell>
          <cell r="I191">
            <v>550000</v>
          </cell>
          <cell r="J191">
            <v>1</v>
          </cell>
        </row>
        <row r="192">
          <cell r="A192">
            <v>418932</v>
          </cell>
          <cell r="B192">
            <v>0</v>
          </cell>
          <cell r="C192">
            <v>418932</v>
          </cell>
          <cell r="D192" t="str">
            <v>LV Equipments Maintenance</v>
          </cell>
          <cell r="E192">
            <v>0</v>
          </cell>
          <cell r="F192">
            <v>0</v>
          </cell>
          <cell r="G192">
            <v>0</v>
          </cell>
          <cell r="H192">
            <v>800000</v>
          </cell>
          <cell r="I192">
            <v>800000</v>
          </cell>
          <cell r="J192">
            <v>1</v>
          </cell>
        </row>
        <row r="193">
          <cell r="A193">
            <v>418933</v>
          </cell>
          <cell r="B193">
            <v>0</v>
          </cell>
          <cell r="C193">
            <v>418933</v>
          </cell>
          <cell r="D193" t="str">
            <v>Overhead line maintenance</v>
          </cell>
          <cell r="E193">
            <v>0</v>
          </cell>
          <cell r="F193">
            <v>0</v>
          </cell>
          <cell r="G193">
            <v>0</v>
          </cell>
          <cell r="H193">
            <v>0</v>
          </cell>
          <cell r="I193">
            <v>0</v>
          </cell>
          <cell r="J193">
            <v>0</v>
          </cell>
        </row>
        <row r="194">
          <cell r="A194">
            <v>418934</v>
          </cell>
          <cell r="B194">
            <v>0</v>
          </cell>
          <cell r="C194">
            <v>418934</v>
          </cell>
          <cell r="D194" t="str">
            <v xml:space="preserve">Feeder pillers, switchgears, service cabinets, dist. Boards </v>
          </cell>
          <cell r="E194">
            <v>750</v>
          </cell>
          <cell r="F194">
            <v>0</v>
          </cell>
          <cell r="G194">
            <v>750</v>
          </cell>
          <cell r="H194">
            <v>500000</v>
          </cell>
          <cell r="I194">
            <v>499250</v>
          </cell>
          <cell r="J194">
            <v>665.66666666666663</v>
          </cell>
        </row>
        <row r="196">
          <cell r="A196">
            <v>418940</v>
          </cell>
          <cell r="C196">
            <v>418940</v>
          </cell>
          <cell r="D196" t="str">
            <v>Street Lighting System</v>
          </cell>
          <cell r="G196">
            <v>0</v>
          </cell>
          <cell r="I196">
            <v>0</v>
          </cell>
          <cell r="J196">
            <v>0</v>
          </cell>
        </row>
        <row r="197">
          <cell r="A197">
            <v>418941</v>
          </cell>
          <cell r="B197">
            <v>990000</v>
          </cell>
          <cell r="C197">
            <v>418941</v>
          </cell>
          <cell r="D197" t="str">
            <v>Control cabinet maintenance</v>
          </cell>
          <cell r="E197">
            <v>281155.4085263313</v>
          </cell>
          <cell r="F197">
            <v>281155.4085263313</v>
          </cell>
          <cell r="G197">
            <v>562310.81705266261</v>
          </cell>
          <cell r="H197">
            <v>730000</v>
          </cell>
          <cell r="I197">
            <v>167689.18294733739</v>
          </cell>
          <cell r="J197">
            <v>0.29821440004706978</v>
          </cell>
        </row>
        <row r="198">
          <cell r="A198">
            <v>418942</v>
          </cell>
          <cell r="B198">
            <v>4430000</v>
          </cell>
          <cell r="C198">
            <v>418942</v>
          </cell>
          <cell r="D198" t="str">
            <v>Poles &amp; Lanterns maintenance</v>
          </cell>
          <cell r="E198">
            <v>1258099.4543147956</v>
          </cell>
          <cell r="F198">
            <v>1258099.4543147956</v>
          </cell>
          <cell r="G198">
            <v>2516198.9086295911</v>
          </cell>
          <cell r="H198">
            <v>2050000</v>
          </cell>
          <cell r="I198">
            <v>-466198.90862959111</v>
          </cell>
          <cell r="J198">
            <v>-0.18527903618060909</v>
          </cell>
        </row>
        <row r="199">
          <cell r="A199">
            <v>418943</v>
          </cell>
          <cell r="B199">
            <v>1307000</v>
          </cell>
          <cell r="C199">
            <v>418943</v>
          </cell>
          <cell r="D199" t="str">
            <v>Sandby Generator Maintenance</v>
          </cell>
          <cell r="E199">
            <v>371181.93832718686</v>
          </cell>
          <cell r="F199">
            <v>371181.93832718686</v>
          </cell>
          <cell r="G199">
            <v>742363.87665437371</v>
          </cell>
          <cell r="H199">
            <v>3427000</v>
          </cell>
          <cell r="I199">
            <v>2684636.1233456265</v>
          </cell>
          <cell r="J199">
            <v>3.6163345332002552</v>
          </cell>
        </row>
        <row r="200">
          <cell r="G200">
            <v>0</v>
          </cell>
          <cell r="I200">
            <v>0</v>
          </cell>
          <cell r="J200">
            <v>0</v>
          </cell>
        </row>
        <row r="201">
          <cell r="A201">
            <v>418950</v>
          </cell>
          <cell r="C201">
            <v>418950</v>
          </cell>
          <cell r="D201" t="str">
            <v>Pumping Station Maintenance</v>
          </cell>
          <cell r="G201">
            <v>0</v>
          </cell>
          <cell r="I201">
            <v>0</v>
          </cell>
          <cell r="J201">
            <v>0</v>
          </cell>
        </row>
        <row r="202">
          <cell r="A202">
            <v>418951</v>
          </cell>
          <cell r="B202">
            <v>228000</v>
          </cell>
          <cell r="C202">
            <v>418951</v>
          </cell>
          <cell r="D202" t="str">
            <v>Pumps Maintenance</v>
          </cell>
          <cell r="E202">
            <v>40885.387803510843</v>
          </cell>
          <cell r="F202">
            <v>40885.387803510843</v>
          </cell>
          <cell r="G202">
            <v>81770.775607021686</v>
          </cell>
          <cell r="H202">
            <v>204600</v>
          </cell>
          <cell r="I202">
            <v>122829.22439297831</v>
          </cell>
          <cell r="J202">
            <v>1.5021164160564833</v>
          </cell>
        </row>
        <row r="203">
          <cell r="A203">
            <v>418952</v>
          </cell>
          <cell r="B203">
            <v>0</v>
          </cell>
          <cell r="C203">
            <v>418952</v>
          </cell>
          <cell r="D203" t="str">
            <v>Electrical penal maintenance</v>
          </cell>
          <cell r="E203">
            <v>0</v>
          </cell>
          <cell r="F203">
            <v>0</v>
          </cell>
          <cell r="G203">
            <v>0</v>
          </cell>
          <cell r="H203">
            <v>77000</v>
          </cell>
          <cell r="I203">
            <v>77000</v>
          </cell>
          <cell r="J203">
            <v>1</v>
          </cell>
        </row>
        <row r="204">
          <cell r="A204">
            <v>418953</v>
          </cell>
          <cell r="B204">
            <v>0</v>
          </cell>
          <cell r="C204">
            <v>418953</v>
          </cell>
          <cell r="D204" t="str">
            <v>Gathering line maintenance</v>
          </cell>
          <cell r="E204">
            <v>0</v>
          </cell>
          <cell r="F204">
            <v>0</v>
          </cell>
          <cell r="G204">
            <v>0</v>
          </cell>
          <cell r="H204">
            <v>0</v>
          </cell>
          <cell r="I204">
            <v>0</v>
          </cell>
          <cell r="J204">
            <v>0</v>
          </cell>
        </row>
        <row r="205">
          <cell r="A205">
            <v>418954</v>
          </cell>
          <cell r="B205">
            <v>0</v>
          </cell>
          <cell r="C205">
            <v>418954</v>
          </cell>
          <cell r="D205" t="str">
            <v>Water treatment maintenance</v>
          </cell>
          <cell r="E205">
            <v>0</v>
          </cell>
          <cell r="F205">
            <v>0</v>
          </cell>
          <cell r="G205">
            <v>0</v>
          </cell>
          <cell r="H205">
            <v>0</v>
          </cell>
          <cell r="I205">
            <v>0</v>
          </cell>
          <cell r="J205">
            <v>0</v>
          </cell>
        </row>
        <row r="206">
          <cell r="G206">
            <v>0</v>
          </cell>
          <cell r="I206">
            <v>0</v>
          </cell>
          <cell r="J206">
            <v>0</v>
          </cell>
        </row>
        <row r="207">
          <cell r="A207">
            <v>418960</v>
          </cell>
          <cell r="C207">
            <v>418960</v>
          </cell>
          <cell r="D207" t="str">
            <v>Pipelines Maintenance</v>
          </cell>
          <cell r="G207">
            <v>0</v>
          </cell>
          <cell r="I207">
            <v>0</v>
          </cell>
          <cell r="J207">
            <v>0</v>
          </cell>
        </row>
        <row r="208">
          <cell r="A208">
            <v>418961</v>
          </cell>
          <cell r="B208">
            <v>2871580</v>
          </cell>
          <cell r="C208">
            <v>418961</v>
          </cell>
          <cell r="D208" t="str">
            <v>DI pipes maintenance</v>
          </cell>
          <cell r="E208">
            <v>683899.53621478099</v>
          </cell>
          <cell r="F208">
            <v>683899.53621478099</v>
          </cell>
          <cell r="G208">
            <v>1367799.072429562</v>
          </cell>
          <cell r="H208">
            <v>2710500</v>
          </cell>
          <cell r="I208">
            <v>1342700.927570438</v>
          </cell>
          <cell r="J208">
            <v>0.98165070779398667</v>
          </cell>
        </row>
        <row r="209">
          <cell r="A209">
            <v>418962</v>
          </cell>
          <cell r="B209">
            <v>0</v>
          </cell>
          <cell r="C209">
            <v>418962</v>
          </cell>
          <cell r="D209" t="str">
            <v>AC pipes maintenance</v>
          </cell>
          <cell r="E209">
            <v>0</v>
          </cell>
          <cell r="F209">
            <v>0</v>
          </cell>
          <cell r="G209">
            <v>0</v>
          </cell>
          <cell r="H209">
            <v>124000</v>
          </cell>
          <cell r="I209">
            <v>124000</v>
          </cell>
          <cell r="J209">
            <v>1</v>
          </cell>
        </row>
        <row r="210">
          <cell r="A210">
            <v>418963</v>
          </cell>
          <cell r="B210">
            <v>621900</v>
          </cell>
          <cell r="C210">
            <v>418963</v>
          </cell>
          <cell r="D210" t="str">
            <v>Valves maintenance</v>
          </cell>
          <cell r="E210">
            <v>170368.81775247084</v>
          </cell>
          <cell r="F210">
            <v>170368.81775247084</v>
          </cell>
          <cell r="G210">
            <v>340737.63550494169</v>
          </cell>
          <cell r="H210">
            <v>959200</v>
          </cell>
          <cell r="I210">
            <v>618462.36449505831</v>
          </cell>
          <cell r="J210">
            <v>1.815069132526421</v>
          </cell>
        </row>
        <row r="211">
          <cell r="A211">
            <v>418964</v>
          </cell>
          <cell r="B211">
            <v>25000</v>
          </cell>
          <cell r="C211">
            <v>418964</v>
          </cell>
          <cell r="D211" t="str">
            <v>House connection maintenance</v>
          </cell>
          <cell r="E211">
            <v>7099.8840536952348</v>
          </cell>
          <cell r="F211">
            <v>7099.8840536952348</v>
          </cell>
          <cell r="G211">
            <v>14199.76810739047</v>
          </cell>
          <cell r="H211">
            <v>1153350</v>
          </cell>
          <cell r="I211">
            <v>1139150.2318926095</v>
          </cell>
          <cell r="J211">
            <v>80.22315739788192</v>
          </cell>
        </row>
        <row r="212">
          <cell r="G212">
            <v>0</v>
          </cell>
          <cell r="I212">
            <v>0</v>
          </cell>
          <cell r="J212">
            <v>0</v>
          </cell>
        </row>
        <row r="213">
          <cell r="G213">
            <v>0</v>
          </cell>
          <cell r="I213">
            <v>0</v>
          </cell>
          <cell r="J213">
            <v>0</v>
          </cell>
        </row>
        <row r="214">
          <cell r="A214">
            <v>418970</v>
          </cell>
          <cell r="C214">
            <v>418970</v>
          </cell>
          <cell r="D214" t="str">
            <v>Wellfield Maintenance</v>
          </cell>
          <cell r="G214">
            <v>0</v>
          </cell>
          <cell r="I214">
            <v>0</v>
          </cell>
          <cell r="J214">
            <v>0</v>
          </cell>
        </row>
        <row r="215">
          <cell r="A215">
            <v>418971</v>
          </cell>
          <cell r="B215">
            <v>488800</v>
          </cell>
          <cell r="C215">
            <v>418971</v>
          </cell>
          <cell r="D215" t="str">
            <v>Pumps &amp; motors maintenance</v>
          </cell>
          <cell r="E215">
            <v>113598.14485912376</v>
          </cell>
          <cell r="F215">
            <v>113598.14485912376</v>
          </cell>
          <cell r="G215">
            <v>227196.28971824751</v>
          </cell>
          <cell r="H215">
            <v>90000</v>
          </cell>
          <cell r="I215">
            <v>-137196.28971824751</v>
          </cell>
          <cell r="J215">
            <v>-0.6038667703965962</v>
          </cell>
        </row>
        <row r="216">
          <cell r="A216">
            <v>418972</v>
          </cell>
          <cell r="B216">
            <v>150000</v>
          </cell>
          <cell r="C216">
            <v>418972</v>
          </cell>
          <cell r="D216" t="str">
            <v>Elect panels maintenance</v>
          </cell>
          <cell r="E216">
            <v>42599.304322171411</v>
          </cell>
          <cell r="F216">
            <v>42599.304322171411</v>
          </cell>
          <cell r="G216">
            <v>85198.608644342821</v>
          </cell>
          <cell r="H216">
            <v>50000.04</v>
          </cell>
          <cell r="I216">
            <v>-35198.56864434282</v>
          </cell>
          <cell r="J216">
            <v>-0.41313548665187039</v>
          </cell>
        </row>
        <row r="217">
          <cell r="A217">
            <v>418973</v>
          </cell>
          <cell r="B217">
            <v>250000</v>
          </cell>
          <cell r="C217">
            <v>418973</v>
          </cell>
          <cell r="D217" t="str">
            <v>Water treatment maintenance</v>
          </cell>
          <cell r="E217">
            <v>70998.840536952353</v>
          </cell>
          <cell r="F217">
            <v>70998.840536952353</v>
          </cell>
          <cell r="G217">
            <v>141997.68107390471</v>
          </cell>
          <cell r="H217">
            <v>0</v>
          </cell>
          <cell r="I217">
            <v>-141997.68107390471</v>
          </cell>
          <cell r="J217">
            <v>-1</v>
          </cell>
        </row>
        <row r="218">
          <cell r="A218">
            <v>418974</v>
          </cell>
          <cell r="B218">
            <v>500000</v>
          </cell>
          <cell r="C218">
            <v>418974</v>
          </cell>
          <cell r="D218" t="str">
            <v>Gathering line maintenance</v>
          </cell>
          <cell r="E218">
            <v>141997.68107390471</v>
          </cell>
          <cell r="F218">
            <v>141997.68107390471</v>
          </cell>
          <cell r="G218">
            <v>283995.36214780941</v>
          </cell>
          <cell r="H218">
            <v>30000.04</v>
          </cell>
          <cell r="I218">
            <v>-253995.32214780941</v>
          </cell>
          <cell r="J218">
            <v>-0.89436433125838843</v>
          </cell>
        </row>
        <row r="219">
          <cell r="A219">
            <v>418975</v>
          </cell>
          <cell r="B219">
            <v>60000</v>
          </cell>
          <cell r="C219">
            <v>418975</v>
          </cell>
          <cell r="D219" t="str">
            <v>Instrumentation, tools &amp; equipment maint.</v>
          </cell>
          <cell r="E219">
            <v>17039.721728868564</v>
          </cell>
          <cell r="F219">
            <v>17039.721728868564</v>
          </cell>
          <cell r="G219">
            <v>34079.443457737128</v>
          </cell>
          <cell r="H219">
            <v>9999.9599999999991</v>
          </cell>
          <cell r="I219">
            <v>-24079.483457737129</v>
          </cell>
          <cell r="J219">
            <v>-0.70656915179964042</v>
          </cell>
        </row>
        <row r="220">
          <cell r="A220">
            <v>418976</v>
          </cell>
          <cell r="B220">
            <v>10000</v>
          </cell>
          <cell r="C220">
            <v>418976</v>
          </cell>
          <cell r="D220" t="str">
            <v>Telemetry cable maintenance</v>
          </cell>
          <cell r="E220">
            <v>2839.9536214780942</v>
          </cell>
          <cell r="F220">
            <v>2839.9536214780942</v>
          </cell>
          <cell r="G220">
            <v>5679.9072429561884</v>
          </cell>
          <cell r="H220">
            <v>5000</v>
          </cell>
          <cell r="I220">
            <v>-679.90724295618838</v>
          </cell>
          <cell r="J220">
            <v>-0.11970393421465823</v>
          </cell>
        </row>
        <row r="221">
          <cell r="G221">
            <v>0</v>
          </cell>
          <cell r="I221">
            <v>0</v>
          </cell>
          <cell r="J221">
            <v>0</v>
          </cell>
        </row>
        <row r="222">
          <cell r="G222">
            <v>0</v>
          </cell>
          <cell r="I222">
            <v>0</v>
          </cell>
          <cell r="J222">
            <v>0</v>
          </cell>
        </row>
        <row r="223">
          <cell r="A223">
            <v>418980</v>
          </cell>
          <cell r="C223">
            <v>418980</v>
          </cell>
          <cell r="D223" t="str">
            <v>Desalination Maintenance</v>
          </cell>
          <cell r="G223">
            <v>0</v>
          </cell>
          <cell r="I223">
            <v>0</v>
          </cell>
          <cell r="J223">
            <v>0</v>
          </cell>
        </row>
        <row r="224">
          <cell r="A224">
            <v>418981</v>
          </cell>
          <cell r="B224">
            <v>120000</v>
          </cell>
          <cell r="C224">
            <v>418981</v>
          </cell>
          <cell r="D224" t="str">
            <v>Water treatment chemicals</v>
          </cell>
          <cell r="E224">
            <v>34079.443457737128</v>
          </cell>
          <cell r="F224">
            <v>34079.443457737128</v>
          </cell>
          <cell r="G224">
            <v>68158.886915474257</v>
          </cell>
          <cell r="H224">
            <v>30000</v>
          </cell>
          <cell r="I224">
            <v>-38158.886915474257</v>
          </cell>
          <cell r="J224">
            <v>-0.5598519671073291</v>
          </cell>
        </row>
        <row r="225">
          <cell r="A225">
            <v>418982</v>
          </cell>
          <cell r="B225">
            <v>3675000</v>
          </cell>
          <cell r="C225">
            <v>418982</v>
          </cell>
          <cell r="D225" t="str">
            <v>Plant maintenance</v>
          </cell>
          <cell r="E225">
            <v>1748957.6810739047</v>
          </cell>
          <cell r="F225">
            <v>1748957.6810739047</v>
          </cell>
          <cell r="G225">
            <v>3497915.3621478095</v>
          </cell>
          <cell r="H225">
            <v>3142500</v>
          </cell>
          <cell r="I225">
            <v>-355415.36214780947</v>
          </cell>
          <cell r="J225">
            <v>-0.1016077650116655</v>
          </cell>
        </row>
        <row r="226">
          <cell r="A226">
            <v>418983</v>
          </cell>
          <cell r="B226">
            <v>0</v>
          </cell>
          <cell r="C226">
            <v>418983</v>
          </cell>
          <cell r="D226" t="str">
            <v>UPV pipelines maintenance</v>
          </cell>
          <cell r="E226">
            <v>0</v>
          </cell>
          <cell r="F226">
            <v>0</v>
          </cell>
          <cell r="G226">
            <v>0</v>
          </cell>
          <cell r="H226">
            <v>70000</v>
          </cell>
          <cell r="I226">
            <v>70000</v>
          </cell>
          <cell r="J226">
            <v>1</v>
          </cell>
        </row>
        <row r="227">
          <cell r="G227">
            <v>0</v>
          </cell>
          <cell r="I227">
            <v>0</v>
          </cell>
          <cell r="J227">
            <v>0</v>
          </cell>
        </row>
        <row r="228">
          <cell r="G228">
            <v>0</v>
          </cell>
          <cell r="I228">
            <v>0</v>
          </cell>
          <cell r="J228">
            <v>0</v>
          </cell>
        </row>
        <row r="229">
          <cell r="A229">
            <v>418090</v>
          </cell>
          <cell r="B229">
            <v>2572499.96</v>
          </cell>
          <cell r="C229">
            <v>418090</v>
          </cell>
          <cell r="D229" t="str">
            <v>Tools and Equipment Maintenance</v>
          </cell>
          <cell r="E229">
            <v>1433372.8596984418</v>
          </cell>
          <cell r="F229">
            <v>1438636.3396984418</v>
          </cell>
          <cell r="G229">
            <v>2872009.1993968836</v>
          </cell>
          <cell r="H229">
            <v>4092198.04</v>
          </cell>
          <cell r="I229">
            <v>1220188.8406031164</v>
          </cell>
          <cell r="J229">
            <v>0.42485547778167065</v>
          </cell>
        </row>
        <row r="230">
          <cell r="A230">
            <v>418290</v>
          </cell>
          <cell r="B230">
            <v>112000</v>
          </cell>
          <cell r="C230">
            <v>418290</v>
          </cell>
          <cell r="D230" t="str">
            <v>DC Systems Maintenance</v>
          </cell>
          <cell r="E230">
            <v>17039.721728868564</v>
          </cell>
          <cell r="F230">
            <v>17039.721728868564</v>
          </cell>
          <cell r="G230">
            <v>34079.443457737128</v>
          </cell>
          <cell r="H230">
            <v>553000</v>
          </cell>
          <cell r="I230">
            <v>518920.5565422629</v>
          </cell>
          <cell r="J230">
            <v>15.226790812643134</v>
          </cell>
        </row>
        <row r="231">
          <cell r="A231">
            <v>418300</v>
          </cell>
          <cell r="B231">
            <v>113999.95999999999</v>
          </cell>
          <cell r="C231">
            <v>418300</v>
          </cell>
          <cell r="D231" t="str">
            <v>Safety Systems Maintenance</v>
          </cell>
          <cell r="E231">
            <v>87231.733558315027</v>
          </cell>
          <cell r="F231">
            <v>80839.733558315027</v>
          </cell>
          <cell r="G231">
            <v>168071.46711663005</v>
          </cell>
          <cell r="H231">
            <v>1341800</v>
          </cell>
          <cell r="I231">
            <v>1173728.5328833698</v>
          </cell>
          <cell r="J231">
            <v>6.9835085813160829</v>
          </cell>
        </row>
        <row r="232">
          <cell r="A232">
            <v>418620</v>
          </cell>
          <cell r="B232">
            <v>12738759.76</v>
          </cell>
          <cell r="C232">
            <v>418620</v>
          </cell>
          <cell r="D232" t="str">
            <v>Hire of plant &amp; equipment</v>
          </cell>
          <cell r="E232">
            <v>3650205.62</v>
          </cell>
          <cell r="F232">
            <v>5429531.4699999997</v>
          </cell>
          <cell r="G232">
            <v>9079737.0899999999</v>
          </cell>
          <cell r="H232">
            <v>11664499.92</v>
          </cell>
          <cell r="I232">
            <v>2584762.83</v>
          </cell>
          <cell r="J232">
            <v>0.28467375259650829</v>
          </cell>
        </row>
        <row r="233">
          <cell r="A233">
            <v>418625</v>
          </cell>
          <cell r="B233">
            <v>2600000</v>
          </cell>
          <cell r="C233">
            <v>418625</v>
          </cell>
          <cell r="D233" t="str">
            <v>HVAC Maintenance</v>
          </cell>
          <cell r="E233">
            <v>1111526</v>
          </cell>
          <cell r="F233">
            <v>1126974.55</v>
          </cell>
          <cell r="G233">
            <v>2238500.5499999998</v>
          </cell>
          <cell r="H233">
            <v>6131588</v>
          </cell>
          <cell r="I233">
            <v>3893087.45</v>
          </cell>
          <cell r="J233">
            <v>1.7391496508678546</v>
          </cell>
        </row>
        <row r="234">
          <cell r="A234">
            <v>418630</v>
          </cell>
          <cell r="B234">
            <v>11336782.92</v>
          </cell>
          <cell r="C234">
            <v>418630</v>
          </cell>
          <cell r="D234" t="str">
            <v>Process Buildings Maintenance</v>
          </cell>
          <cell r="E234">
            <v>2910030.9</v>
          </cell>
          <cell r="F234">
            <v>4723440.0199999996</v>
          </cell>
          <cell r="G234">
            <v>7633470.9199999999</v>
          </cell>
          <cell r="H234">
            <v>8605000</v>
          </cell>
          <cell r="I234">
            <v>971529.08000000007</v>
          </cell>
          <cell r="J234">
            <v>0.12727225795208769</v>
          </cell>
        </row>
        <row r="235">
          <cell r="A235">
            <v>418640</v>
          </cell>
          <cell r="B235">
            <v>7000000</v>
          </cell>
          <cell r="C235">
            <v>418640</v>
          </cell>
          <cell r="D235" t="str">
            <v>Energy Consumption</v>
          </cell>
          <cell r="E235">
            <v>3900000</v>
          </cell>
          <cell r="F235">
            <v>3900000</v>
          </cell>
          <cell r="G235">
            <v>7800000</v>
          </cell>
          <cell r="H235">
            <v>9640000</v>
          </cell>
          <cell r="I235">
            <v>1840000</v>
          </cell>
          <cell r="J235">
            <v>0.23589743589743589</v>
          </cell>
        </row>
        <row r="237">
          <cell r="B237">
            <v>236533002.64000002</v>
          </cell>
          <cell r="D237" t="str">
            <v>Total for Plant Maintenance</v>
          </cell>
          <cell r="E237">
            <v>54553738.719125457</v>
          </cell>
          <cell r="F237">
            <v>120977552.19912545</v>
          </cell>
          <cell r="G237">
            <v>175531290.91825086</v>
          </cell>
          <cell r="H237">
            <v>255326688.3434343</v>
          </cell>
          <cell r="I237">
            <v>79795397.425183401</v>
          </cell>
          <cell r="J237">
            <v>0.45459357706396653</v>
          </cell>
          <cell r="K237">
            <v>2.6077032089233398E-8</v>
          </cell>
          <cell r="N237">
            <v>-1.4901161193847656E-8</v>
          </cell>
          <cell r="O237">
            <v>-1.4901161193847656E-8</v>
          </cell>
          <cell r="P237">
            <v>-7.4505805969238281E-8</v>
          </cell>
          <cell r="Q237">
            <v>-2.9802322387695313E-8</v>
          </cell>
          <cell r="R237">
            <v>-9.3132257461547852E-10</v>
          </cell>
        </row>
        <row r="239">
          <cell r="A239">
            <v>419000</v>
          </cell>
          <cell r="C239">
            <v>419000</v>
          </cell>
          <cell r="D239" t="str">
            <v>Materials</v>
          </cell>
        </row>
        <row r="240">
          <cell r="A240">
            <v>419060</v>
          </cell>
          <cell r="B240">
            <v>39640380.200000003</v>
          </cell>
          <cell r="C240">
            <v>419060</v>
          </cell>
          <cell r="D240" t="str">
            <v>Chemical Usage</v>
          </cell>
          <cell r="E240">
            <v>14124890.440000001</v>
          </cell>
          <cell r="F240">
            <v>25179810.128571428</v>
          </cell>
          <cell r="G240">
            <v>39304700.568571433</v>
          </cell>
          <cell r="H240">
            <v>43488330</v>
          </cell>
          <cell r="I240">
            <v>4183629.4314285666</v>
          </cell>
          <cell r="J240">
            <v>0.10644094398149041</v>
          </cell>
        </row>
        <row r="241">
          <cell r="A241">
            <v>419070</v>
          </cell>
          <cell r="B241">
            <v>2196059.92</v>
          </cell>
          <cell r="C241">
            <v>419070</v>
          </cell>
          <cell r="D241" t="str">
            <v>Lubricants Usage</v>
          </cell>
          <cell r="E241">
            <v>67648</v>
          </cell>
          <cell r="F241">
            <v>1349351.92</v>
          </cell>
          <cell r="G241">
            <v>1416999.92</v>
          </cell>
          <cell r="H241">
            <v>1667088</v>
          </cell>
          <cell r="I241">
            <v>250088.08000000007</v>
          </cell>
          <cell r="J241">
            <v>0.17649124496774854</v>
          </cell>
        </row>
        <row r="243">
          <cell r="B243">
            <v>41836440.120000005</v>
          </cell>
          <cell r="D243" t="str">
            <v>Total Materials</v>
          </cell>
          <cell r="E243">
            <v>14192538.440000001</v>
          </cell>
          <cell r="F243">
            <v>26529162.04857143</v>
          </cell>
          <cell r="G243">
            <v>40721700.488571435</v>
          </cell>
          <cell r="H243">
            <v>45155418</v>
          </cell>
          <cell r="I243">
            <v>4433717.5114285666</v>
          </cell>
          <cell r="J243">
            <v>0.10887849618836255</v>
          </cell>
          <cell r="K243">
            <v>2.7939677238464355E-9</v>
          </cell>
          <cell r="N243">
            <v>0</v>
          </cell>
          <cell r="O243">
            <v>0</v>
          </cell>
          <cell r="P243">
            <v>7.4505805969238281E-9</v>
          </cell>
          <cell r="Q243">
            <v>0</v>
          </cell>
          <cell r="R243">
            <v>-4.6566128730773926E-9</v>
          </cell>
        </row>
        <row r="245">
          <cell r="A245">
            <v>420000</v>
          </cell>
          <cell r="C245">
            <v>420000</v>
          </cell>
          <cell r="D245" t="str">
            <v>Transmission use of System</v>
          </cell>
        </row>
        <row r="246">
          <cell r="A246">
            <v>420010</v>
          </cell>
          <cell r="B246">
            <v>736361191</v>
          </cell>
          <cell r="C246">
            <v>420010</v>
          </cell>
          <cell r="D246" t="str">
            <v>TUOS Payments</v>
          </cell>
          <cell r="E246">
            <v>321446756.33999997</v>
          </cell>
          <cell r="F246">
            <v>405784692.21869993</v>
          </cell>
          <cell r="G246">
            <v>727231448.55869985</v>
          </cell>
          <cell r="H246">
            <v>697691878.38500023</v>
          </cell>
          <cell r="I246">
            <v>-29539570.173699617</v>
          </cell>
          <cell r="J246">
            <v>-4.0619214463626534E-2</v>
          </cell>
        </row>
        <row r="247">
          <cell r="A247">
            <v>420020</v>
          </cell>
          <cell r="B247">
            <v>200000</v>
          </cell>
          <cell r="C247">
            <v>420020</v>
          </cell>
          <cell r="D247" t="str">
            <v>Settlement System Charges</v>
          </cell>
          <cell r="E247">
            <v>0</v>
          </cell>
          <cell r="F247">
            <v>200000</v>
          </cell>
          <cell r="G247">
            <v>200000</v>
          </cell>
          <cell r="H247">
            <v>0</v>
          </cell>
          <cell r="I247">
            <v>-200000</v>
          </cell>
          <cell r="J247">
            <v>-1</v>
          </cell>
        </row>
        <row r="249">
          <cell r="B249">
            <v>736561191</v>
          </cell>
          <cell r="D249" t="str">
            <v>Total of System Charges</v>
          </cell>
          <cell r="E249">
            <v>321446756.33999997</v>
          </cell>
          <cell r="F249">
            <v>405984692.21869993</v>
          </cell>
          <cell r="G249">
            <v>727431448.55869985</v>
          </cell>
          <cell r="H249">
            <v>697691878.38500023</v>
          </cell>
          <cell r="I249">
            <v>-29739570.173699617</v>
          </cell>
          <cell r="J249">
            <v>-4.0882986613548632E-2</v>
          </cell>
          <cell r="K249">
            <v>0</v>
          </cell>
          <cell r="N249">
            <v>0</v>
          </cell>
          <cell r="O249">
            <v>0</v>
          </cell>
          <cell r="P249">
            <v>-5.9604644775390625E-8</v>
          </cell>
          <cell r="Q249">
            <v>5.9604644775390625E-8</v>
          </cell>
          <cell r="R249">
            <v>1.1920928955078125E-7</v>
          </cell>
        </row>
        <row r="251">
          <cell r="A251">
            <v>421000</v>
          </cell>
          <cell r="C251">
            <v>421000</v>
          </cell>
          <cell r="D251" t="str">
            <v>Purchase of Power &amp; Water</v>
          </cell>
        </row>
        <row r="252">
          <cell r="A252">
            <v>421110</v>
          </cell>
          <cell r="B252">
            <v>247116131</v>
          </cell>
          <cell r="C252">
            <v>421110</v>
          </cell>
          <cell r="D252" t="str">
            <v>Capacity Payments UANPC</v>
          </cell>
          <cell r="E252">
            <v>124271876.34999999</v>
          </cell>
          <cell r="F252">
            <v>122844254.65000001</v>
          </cell>
          <cell r="G252">
            <v>247116131</v>
          </cell>
          <cell r="H252">
            <v>385277514</v>
          </cell>
          <cell r="I252">
            <v>138161383</v>
          </cell>
          <cell r="J252">
            <v>0.55909495847521185</v>
          </cell>
        </row>
        <row r="253">
          <cell r="A253">
            <v>421120</v>
          </cell>
          <cell r="B253">
            <v>371884470</v>
          </cell>
          <cell r="C253">
            <v>421120</v>
          </cell>
          <cell r="D253" t="str">
            <v>Capacity Payments ATPC</v>
          </cell>
          <cell r="E253">
            <v>114349594</v>
          </cell>
          <cell r="F253">
            <v>257534876</v>
          </cell>
          <cell r="G253">
            <v>371884470</v>
          </cell>
          <cell r="H253">
            <v>318992296</v>
          </cell>
          <cell r="I253">
            <v>-52892174</v>
          </cell>
          <cell r="J253">
            <v>-0.14222743423515372</v>
          </cell>
        </row>
        <row r="254">
          <cell r="A254">
            <v>421130</v>
          </cell>
          <cell r="B254">
            <v>74864857</v>
          </cell>
          <cell r="C254">
            <v>421130</v>
          </cell>
          <cell r="D254" t="str">
            <v>Capacity Payments AMPC</v>
          </cell>
          <cell r="E254">
            <v>36496807</v>
          </cell>
          <cell r="F254">
            <v>38368050</v>
          </cell>
          <cell r="G254">
            <v>74864857</v>
          </cell>
          <cell r="H254">
            <v>123095807</v>
          </cell>
          <cell r="I254">
            <v>48230950</v>
          </cell>
          <cell r="J254">
            <v>0.64424019403389765</v>
          </cell>
        </row>
        <row r="255">
          <cell r="A255">
            <v>421140</v>
          </cell>
          <cell r="B255">
            <v>130395199</v>
          </cell>
          <cell r="C255">
            <v>421140</v>
          </cell>
          <cell r="D255" t="str">
            <v>Capacity Payments BPC</v>
          </cell>
          <cell r="E255">
            <v>78899142</v>
          </cell>
          <cell r="F255">
            <v>51496057</v>
          </cell>
          <cell r="G255">
            <v>130395199</v>
          </cell>
          <cell r="H255">
            <v>162328047</v>
          </cell>
          <cell r="I255">
            <v>31932848</v>
          </cell>
          <cell r="J255">
            <v>0.24489282001862661</v>
          </cell>
        </row>
        <row r="256">
          <cell r="A256">
            <v>421150</v>
          </cell>
          <cell r="B256">
            <v>212541197</v>
          </cell>
          <cell r="C256">
            <v>421150</v>
          </cell>
          <cell r="D256" t="str">
            <v>Capacity Payments EPC</v>
          </cell>
          <cell r="E256">
            <v>61959969.43</v>
          </cell>
          <cell r="F256">
            <v>150581227.56999999</v>
          </cell>
          <cell r="G256">
            <v>212541197</v>
          </cell>
          <cell r="H256">
            <v>340710544</v>
          </cell>
          <cell r="I256">
            <v>128169347</v>
          </cell>
          <cell r="J256">
            <v>0.60303295929965051</v>
          </cell>
        </row>
        <row r="257">
          <cell r="A257">
            <v>421160</v>
          </cell>
          <cell r="B257">
            <v>0</v>
          </cell>
          <cell r="C257">
            <v>421160</v>
          </cell>
          <cell r="D257" t="str">
            <v>Capacity Payments RASCO</v>
          </cell>
          <cell r="E257">
            <v>0</v>
          </cell>
          <cell r="F257">
            <v>0</v>
          </cell>
          <cell r="G257">
            <v>0</v>
          </cell>
          <cell r="H257">
            <v>0</v>
          </cell>
          <cell r="I257">
            <v>0</v>
          </cell>
          <cell r="J257">
            <v>0</v>
          </cell>
        </row>
        <row r="258">
          <cell r="A258">
            <v>421170</v>
          </cell>
          <cell r="B258">
            <v>146491530</v>
          </cell>
          <cell r="C258">
            <v>421170</v>
          </cell>
          <cell r="D258" t="str">
            <v>Capacity Payments GTTPC</v>
          </cell>
          <cell r="E258">
            <v>62618959.810000002</v>
          </cell>
          <cell r="F258">
            <v>83872570.189999998</v>
          </cell>
          <cell r="G258">
            <v>146491530</v>
          </cell>
          <cell r="H258">
            <v>295959749</v>
          </cell>
          <cell r="I258">
            <v>149468219</v>
          </cell>
          <cell r="J258">
            <v>1.0203198710532957</v>
          </cell>
        </row>
        <row r="259">
          <cell r="A259">
            <v>421210</v>
          </cell>
          <cell r="B259">
            <v>100204363</v>
          </cell>
          <cell r="C259">
            <v>421210</v>
          </cell>
          <cell r="D259" t="str">
            <v>Variable Payments UANPC</v>
          </cell>
          <cell r="E259">
            <v>39946081</v>
          </cell>
          <cell r="F259">
            <v>60258282</v>
          </cell>
          <cell r="G259">
            <v>100204363</v>
          </cell>
          <cell r="H259">
            <v>87549890</v>
          </cell>
          <cell r="I259">
            <v>-12654473</v>
          </cell>
          <cell r="J259">
            <v>-0.12628664681995933</v>
          </cell>
        </row>
        <row r="260">
          <cell r="A260">
            <v>421220</v>
          </cell>
          <cell r="B260">
            <v>48740198</v>
          </cell>
          <cell r="C260">
            <v>421220</v>
          </cell>
          <cell r="D260" t="str">
            <v>Variable Payments ATPC</v>
          </cell>
          <cell r="E260">
            <v>18546342</v>
          </cell>
          <cell r="F260">
            <v>30193856</v>
          </cell>
          <cell r="G260">
            <v>48740198</v>
          </cell>
          <cell r="H260">
            <v>47094774</v>
          </cell>
          <cell r="I260">
            <v>-1645424</v>
          </cell>
          <cell r="J260">
            <v>-3.375907500416802E-2</v>
          </cell>
        </row>
        <row r="261">
          <cell r="A261">
            <v>421230</v>
          </cell>
          <cell r="B261">
            <v>12109378</v>
          </cell>
          <cell r="C261">
            <v>421230</v>
          </cell>
          <cell r="D261" t="str">
            <v>Variable Payments AMPC</v>
          </cell>
          <cell r="E261">
            <v>5928061</v>
          </cell>
          <cell r="F261">
            <v>6181317</v>
          </cell>
          <cell r="G261">
            <v>12109378</v>
          </cell>
          <cell r="H261">
            <v>15647502</v>
          </cell>
          <cell r="I261">
            <v>3538124</v>
          </cell>
          <cell r="J261">
            <v>0.29218049019528503</v>
          </cell>
        </row>
        <row r="262">
          <cell r="A262">
            <v>421240</v>
          </cell>
          <cell r="B262">
            <v>38102366</v>
          </cell>
          <cell r="C262">
            <v>421240</v>
          </cell>
          <cell r="D262" t="str">
            <v>Variable Payments BPC</v>
          </cell>
          <cell r="E262">
            <v>14068441</v>
          </cell>
          <cell r="F262">
            <v>24033925</v>
          </cell>
          <cell r="G262">
            <v>38102366</v>
          </cell>
          <cell r="H262">
            <v>25674650</v>
          </cell>
          <cell r="I262">
            <v>-12427716</v>
          </cell>
          <cell r="J262">
            <v>-0.32616651679845815</v>
          </cell>
        </row>
        <row r="263">
          <cell r="A263">
            <v>421250</v>
          </cell>
          <cell r="B263">
            <v>12659370</v>
          </cell>
          <cell r="C263">
            <v>421250</v>
          </cell>
          <cell r="D263" t="str">
            <v>Variable Payments EPC</v>
          </cell>
          <cell r="E263">
            <v>4286284.4000000004</v>
          </cell>
          <cell r="F263">
            <v>8373085.5999999996</v>
          </cell>
          <cell r="G263">
            <v>12659370</v>
          </cell>
          <cell r="H263">
            <v>37709765</v>
          </cell>
          <cell r="I263">
            <v>25050395</v>
          </cell>
          <cell r="J263">
            <v>1.9788026576362014</v>
          </cell>
        </row>
        <row r="264">
          <cell r="A264">
            <v>421260</v>
          </cell>
          <cell r="B264">
            <v>0</v>
          </cell>
          <cell r="C264">
            <v>421260</v>
          </cell>
          <cell r="D264" t="str">
            <v>Variable Payments RASCO</v>
          </cell>
          <cell r="E264">
            <v>0</v>
          </cell>
          <cell r="F264">
            <v>0</v>
          </cell>
          <cell r="G264">
            <v>0</v>
          </cell>
          <cell r="H264">
            <v>0</v>
          </cell>
          <cell r="I264">
            <v>0</v>
          </cell>
          <cell r="J264">
            <v>0</v>
          </cell>
        </row>
        <row r="265">
          <cell r="A265">
            <v>421270</v>
          </cell>
          <cell r="B265">
            <v>11308266</v>
          </cell>
          <cell r="C265">
            <v>421270</v>
          </cell>
          <cell r="D265" t="str">
            <v>Variable Payments -GTTPC</v>
          </cell>
          <cell r="E265">
            <v>4716943.32</v>
          </cell>
          <cell r="F265">
            <v>6591322.6799999997</v>
          </cell>
          <cell r="G265">
            <v>11308266</v>
          </cell>
          <cell r="H265">
            <v>16275722</v>
          </cell>
          <cell r="I265">
            <v>4967456</v>
          </cell>
          <cell r="J265">
            <v>0.43927654337101729</v>
          </cell>
        </row>
        <row r="266">
          <cell r="A266">
            <v>421310</v>
          </cell>
          <cell r="B266">
            <v>11655000</v>
          </cell>
          <cell r="C266">
            <v>421310</v>
          </cell>
          <cell r="D266" t="str">
            <v>Suplimentals -Shared Facilites</v>
          </cell>
          <cell r="E266">
            <v>8312899</v>
          </cell>
          <cell r="F266">
            <v>3342101</v>
          </cell>
          <cell r="G266">
            <v>11655000</v>
          </cell>
          <cell r="H266">
            <v>14398862</v>
          </cell>
          <cell r="I266">
            <v>2743862</v>
          </cell>
          <cell r="J266">
            <v>0.23542359502359503</v>
          </cell>
        </row>
        <row r="268">
          <cell r="B268">
            <v>1418072325</v>
          </cell>
          <cell r="D268" t="str">
            <v xml:space="preserve">Total Purchase of Power &amp; Water </v>
          </cell>
          <cell r="E268">
            <v>574401400.31000006</v>
          </cell>
          <cell r="F268">
            <v>843670924.69000006</v>
          </cell>
          <cell r="G268">
            <v>1418072325</v>
          </cell>
          <cell r="H268">
            <v>1870715122</v>
          </cell>
          <cell r="I268">
            <v>452642797</v>
          </cell>
          <cell r="J268">
            <v>0.31919584708064874</v>
          </cell>
          <cell r="K268">
            <v>0</v>
          </cell>
          <cell r="N268">
            <v>0</v>
          </cell>
          <cell r="O268">
            <v>0</v>
          </cell>
          <cell r="P268">
            <v>0</v>
          </cell>
          <cell r="Q268">
            <v>0</v>
          </cell>
          <cell r="R268">
            <v>0</v>
          </cell>
        </row>
        <row r="270">
          <cell r="A270">
            <v>423000</v>
          </cell>
          <cell r="C270">
            <v>423000</v>
          </cell>
          <cell r="D270" t="str">
            <v>Bulk Supply Tarrif Cost</v>
          </cell>
        </row>
        <row r="271">
          <cell r="A271">
            <v>423110</v>
          </cell>
          <cell r="B271">
            <v>2435337180.1999998</v>
          </cell>
          <cell r="C271">
            <v>423110</v>
          </cell>
          <cell r="D271" t="str">
            <v>Energy Payment</v>
          </cell>
          <cell r="E271">
            <v>525515860</v>
          </cell>
          <cell r="F271">
            <v>1000335719</v>
          </cell>
          <cell r="G271">
            <v>1525851579</v>
          </cell>
          <cell r="H271">
            <v>1588800339</v>
          </cell>
          <cell r="I271">
            <v>62948760</v>
          </cell>
          <cell r="J271">
            <v>4.1254838194193726E-2</v>
          </cell>
        </row>
        <row r="272">
          <cell r="A272">
            <v>423120</v>
          </cell>
          <cell r="B272">
            <v>112120036.08</v>
          </cell>
          <cell r="C272">
            <v>423120</v>
          </cell>
          <cell r="D272" t="str">
            <v>Output Payment</v>
          </cell>
          <cell r="E272">
            <v>350914069</v>
          </cell>
          <cell r="F272">
            <v>524414933</v>
          </cell>
          <cell r="G272">
            <v>875329002</v>
          </cell>
          <cell r="H272">
            <v>1055740049</v>
          </cell>
          <cell r="I272">
            <v>180411047</v>
          </cell>
          <cell r="J272">
            <v>0.20610655717768619</v>
          </cell>
        </row>
        <row r="273">
          <cell r="A273">
            <v>423130</v>
          </cell>
          <cell r="B273">
            <v>212783694.72</v>
          </cell>
          <cell r="C273">
            <v>423130</v>
          </cell>
          <cell r="D273" t="str">
            <v>Demand Payment</v>
          </cell>
          <cell r="E273">
            <v>156342450</v>
          </cell>
          <cell r="F273">
            <v>183734237</v>
          </cell>
          <cell r="G273">
            <v>340076687</v>
          </cell>
          <cell r="H273">
            <v>721118496.6650002</v>
          </cell>
          <cell r="I273">
            <v>381041809.6650002</v>
          </cell>
          <cell r="J273">
            <v>1.1204584854856581</v>
          </cell>
        </row>
        <row r="274">
          <cell r="A274">
            <v>423140</v>
          </cell>
          <cell r="B274">
            <v>0</v>
          </cell>
          <cell r="C274">
            <v>423140</v>
          </cell>
          <cell r="D274" t="str">
            <v>Procurement Charges</v>
          </cell>
          <cell r="E274">
            <v>0</v>
          </cell>
          <cell r="F274">
            <v>0</v>
          </cell>
          <cell r="G274">
            <v>0</v>
          </cell>
          <cell r="H274">
            <v>0</v>
          </cell>
          <cell r="I274">
            <v>0</v>
          </cell>
          <cell r="J274">
            <v>0</v>
          </cell>
        </row>
        <row r="275">
          <cell r="A275">
            <v>423150</v>
          </cell>
          <cell r="B275">
            <v>0</v>
          </cell>
          <cell r="C275">
            <v>423150</v>
          </cell>
          <cell r="D275" t="str">
            <v>Electricity- ADNOC</v>
          </cell>
          <cell r="E275">
            <v>44401.2</v>
          </cell>
          <cell r="F275">
            <v>50000</v>
          </cell>
          <cell r="G275">
            <v>94401.2</v>
          </cell>
          <cell r="H275">
            <v>120000</v>
          </cell>
          <cell r="I275">
            <v>25598.800000000003</v>
          </cell>
          <cell r="J275">
            <v>0.27117028173370683</v>
          </cell>
        </row>
        <row r="277">
          <cell r="B277">
            <v>2760240910.9999995</v>
          </cell>
          <cell r="D277" t="str">
            <v>Total Bulk Supply Tarrif</v>
          </cell>
          <cell r="E277">
            <v>1032816780.2</v>
          </cell>
          <cell r="F277">
            <v>1708534889</v>
          </cell>
          <cell r="G277">
            <v>2741351669.1999998</v>
          </cell>
          <cell r="H277">
            <v>3365778884.665</v>
          </cell>
          <cell r="I277">
            <v>624427215.46500015</v>
          </cell>
          <cell r="J277">
            <v>0.22778077781141623</v>
          </cell>
          <cell r="K277">
            <v>-4.76837158203125E-7</v>
          </cell>
          <cell r="N277">
            <v>0</v>
          </cell>
          <cell r="O277">
            <v>0</v>
          </cell>
          <cell r="P277">
            <v>-2.384185791015625E-7</v>
          </cell>
          <cell r="Q277">
            <v>0</v>
          </cell>
          <cell r="R277">
            <v>-5.9604644775390625E-8</v>
          </cell>
        </row>
        <row r="279">
          <cell r="A279">
            <v>422000</v>
          </cell>
          <cell r="C279">
            <v>422000</v>
          </cell>
          <cell r="D279" t="str">
            <v>Staff Costs</v>
          </cell>
        </row>
        <row r="280">
          <cell r="A280">
            <v>415020</v>
          </cell>
          <cell r="B280">
            <v>1394479.92</v>
          </cell>
          <cell r="C280">
            <v>415020</v>
          </cell>
          <cell r="D280" t="str">
            <v>Pay in lieu of leave</v>
          </cell>
          <cell r="E280">
            <v>1093751.6099999999</v>
          </cell>
          <cell r="F280">
            <v>1613069.9942857141</v>
          </cell>
          <cell r="G280">
            <v>2706821.6042857142</v>
          </cell>
          <cell r="H280">
            <v>1602621</v>
          </cell>
          <cell r="I280">
            <v>-1104200.6042857142</v>
          </cell>
          <cell r="J280">
            <v>-0.40793253701589788</v>
          </cell>
        </row>
        <row r="281">
          <cell r="A281">
            <v>415040</v>
          </cell>
          <cell r="B281">
            <v>513700</v>
          </cell>
          <cell r="C281">
            <v>415040</v>
          </cell>
          <cell r="D281" t="str">
            <v>Excess Baggage</v>
          </cell>
          <cell r="E281">
            <v>94785.65</v>
          </cell>
          <cell r="F281">
            <v>184158.78357142859</v>
          </cell>
          <cell r="G281">
            <v>278944.43357142858</v>
          </cell>
          <cell r="H281">
            <v>382429</v>
          </cell>
          <cell r="I281">
            <v>103484.56642857142</v>
          </cell>
          <cell r="J281">
            <v>0.37098631115745995</v>
          </cell>
        </row>
        <row r="282">
          <cell r="A282">
            <v>415045</v>
          </cell>
          <cell r="B282">
            <v>930050.12</v>
          </cell>
          <cell r="C282">
            <v>415045</v>
          </cell>
          <cell r="D282" t="str">
            <v xml:space="preserve">Repatriation Shipment </v>
          </cell>
          <cell r="E282">
            <v>200923</v>
          </cell>
          <cell r="F282">
            <v>301640.20571428572</v>
          </cell>
          <cell r="G282">
            <v>502563.20571428572</v>
          </cell>
          <cell r="H282">
            <v>455947</v>
          </cell>
          <cell r="I282">
            <v>-46616.205714285723</v>
          </cell>
          <cell r="J282">
            <v>-9.2756901389210916E-2</v>
          </cell>
        </row>
        <row r="283">
          <cell r="A283">
            <v>415046</v>
          </cell>
          <cell r="B283">
            <v>494750.12</v>
          </cell>
          <cell r="C283">
            <v>415046</v>
          </cell>
          <cell r="D283" t="str">
            <v>Repatriation Insurance</v>
          </cell>
          <cell r="E283">
            <v>148250</v>
          </cell>
          <cell r="F283">
            <v>200339.40571428573</v>
          </cell>
          <cell r="G283">
            <v>348589.40571428573</v>
          </cell>
          <cell r="H283">
            <v>456082.96</v>
          </cell>
          <cell r="I283">
            <v>107493.55428571429</v>
          </cell>
          <cell r="J283">
            <v>0.30836724387952058</v>
          </cell>
        </row>
        <row r="284">
          <cell r="A284">
            <v>415120</v>
          </cell>
          <cell r="B284">
            <v>3908196.96</v>
          </cell>
          <cell r="C284">
            <v>415120</v>
          </cell>
          <cell r="D284" t="str">
            <v>Furniture Grant Expense</v>
          </cell>
          <cell r="E284">
            <v>1377820.75</v>
          </cell>
          <cell r="F284">
            <v>2068691.15</v>
          </cell>
          <cell r="G284">
            <v>3446511.9</v>
          </cell>
          <cell r="H284">
            <v>4484098.2</v>
          </cell>
          <cell r="I284">
            <v>1037586.3000000003</v>
          </cell>
          <cell r="J284">
            <v>0.30105403088844707</v>
          </cell>
        </row>
        <row r="285">
          <cell r="A285">
            <v>415160</v>
          </cell>
          <cell r="B285">
            <v>35147410.477808215</v>
          </cell>
          <cell r="C285">
            <v>415160</v>
          </cell>
          <cell r="D285" t="str">
            <v xml:space="preserve">End of Service Gratuity </v>
          </cell>
          <cell r="E285">
            <v>11530056.359999999</v>
          </cell>
          <cell r="F285">
            <v>16793874.367142856</v>
          </cell>
          <cell r="G285">
            <v>28323930.727142856</v>
          </cell>
          <cell r="H285">
            <v>33158257.626535278</v>
          </cell>
          <cell r="I285">
            <v>4834326.8993924223</v>
          </cell>
          <cell r="J285">
            <v>0.17067994361247613</v>
          </cell>
        </row>
        <row r="286">
          <cell r="A286">
            <v>415170</v>
          </cell>
          <cell r="B286">
            <v>11441520.49</v>
          </cell>
          <cell r="C286">
            <v>415170</v>
          </cell>
          <cell r="D286" t="str">
            <v>Vacation Allowances</v>
          </cell>
          <cell r="E286">
            <v>9020068.8600000013</v>
          </cell>
          <cell r="F286">
            <v>2876536.76</v>
          </cell>
          <cell r="G286">
            <v>11896605.620000001</v>
          </cell>
          <cell r="H286">
            <v>11990129.939999999</v>
          </cell>
          <cell r="I286">
            <v>93524.319999998435</v>
          </cell>
          <cell r="J286">
            <v>7.8614289644745265E-3</v>
          </cell>
        </row>
        <row r="287">
          <cell r="A287">
            <v>415180</v>
          </cell>
          <cell r="B287">
            <v>22638166.927999999</v>
          </cell>
          <cell r="C287">
            <v>415180</v>
          </cell>
          <cell r="D287" t="str">
            <v>Employers Pension Cost</v>
          </cell>
          <cell r="E287">
            <v>12985221.370000001</v>
          </cell>
          <cell r="F287">
            <v>12411460.736714287</v>
          </cell>
          <cell r="G287">
            <v>25396682.106714286</v>
          </cell>
          <cell r="H287">
            <v>26008167.164334118</v>
          </cell>
          <cell r="I287">
            <v>611485.05761983246</v>
          </cell>
          <cell r="J287">
            <v>2.4077359989404686E-2</v>
          </cell>
        </row>
        <row r="288">
          <cell r="A288">
            <v>415190</v>
          </cell>
          <cell r="B288">
            <v>193716</v>
          </cell>
          <cell r="C288">
            <v>415190</v>
          </cell>
          <cell r="D288" t="str">
            <v>Death Gratuity</v>
          </cell>
          <cell r="E288">
            <v>286046</v>
          </cell>
          <cell r="F288">
            <v>118666</v>
          </cell>
          <cell r="G288">
            <v>404712</v>
          </cell>
          <cell r="H288">
            <v>200491.8</v>
          </cell>
          <cell r="I288">
            <v>-204220.2</v>
          </cell>
          <cell r="J288">
            <v>-0.50460623851034814</v>
          </cell>
        </row>
        <row r="289">
          <cell r="A289">
            <v>415200</v>
          </cell>
          <cell r="B289">
            <v>0</v>
          </cell>
          <cell r="C289">
            <v>415200</v>
          </cell>
          <cell r="D289" t="str">
            <v xml:space="preserve"> Leave Exp.</v>
          </cell>
          <cell r="E289">
            <v>1654369.54</v>
          </cell>
          <cell r="F289">
            <v>1534192.6845714285</v>
          </cell>
          <cell r="G289">
            <v>3188562.2245714283</v>
          </cell>
          <cell r="H289">
            <v>100000</v>
          </cell>
          <cell r="I289">
            <v>-3088562.2245714283</v>
          </cell>
          <cell r="J289">
            <v>-0.96863790230299152</v>
          </cell>
        </row>
        <row r="290">
          <cell r="A290">
            <v>415210</v>
          </cell>
          <cell r="B290">
            <v>21006276.690000001</v>
          </cell>
          <cell r="C290">
            <v>415210</v>
          </cell>
          <cell r="D290" t="str">
            <v xml:space="preserve">Airfares for Annual Leave </v>
          </cell>
          <cell r="E290">
            <v>18071115.719999999</v>
          </cell>
          <cell r="F290">
            <v>3762248.0621428574</v>
          </cell>
          <cell r="G290">
            <v>21833363.782142855</v>
          </cell>
          <cell r="H290">
            <v>21903946.827391304</v>
          </cell>
          <cell r="I290">
            <v>70583.045248448849</v>
          </cell>
          <cell r="J290">
            <v>3.2328067242747794E-3</v>
          </cell>
        </row>
        <row r="291">
          <cell r="A291">
            <v>415220</v>
          </cell>
          <cell r="B291">
            <v>9457200.0800000001</v>
          </cell>
          <cell r="C291">
            <v>415220</v>
          </cell>
          <cell r="D291" t="str">
            <v>Education Allowances</v>
          </cell>
          <cell r="E291">
            <v>1009163.5</v>
          </cell>
          <cell r="F291">
            <v>6260594.8392857146</v>
          </cell>
          <cell r="G291">
            <v>7269758.3392857146</v>
          </cell>
          <cell r="H291">
            <v>23671160</v>
          </cell>
          <cell r="I291">
            <v>16401401.660714285</v>
          </cell>
          <cell r="J291">
            <v>2.256113737932834</v>
          </cell>
        </row>
        <row r="292">
          <cell r="A292">
            <v>415260</v>
          </cell>
          <cell r="B292">
            <v>2244400</v>
          </cell>
          <cell r="C292">
            <v>415260</v>
          </cell>
          <cell r="D292" t="str">
            <v>Duty Travel Allowance</v>
          </cell>
          <cell r="E292">
            <v>1934248.97</v>
          </cell>
          <cell r="F292">
            <v>2166224.4007142857</v>
          </cell>
          <cell r="G292">
            <v>4100473.3707142854</v>
          </cell>
          <cell r="H292">
            <v>4216557</v>
          </cell>
          <cell r="I292">
            <v>116083.62928571459</v>
          </cell>
          <cell r="J292">
            <v>2.8309811768267454E-2</v>
          </cell>
        </row>
        <row r="293">
          <cell r="A293">
            <v>415270</v>
          </cell>
          <cell r="B293">
            <v>733000</v>
          </cell>
          <cell r="C293">
            <v>415270</v>
          </cell>
          <cell r="D293" t="str">
            <v>Accommodation Shifting Grant</v>
          </cell>
          <cell r="E293">
            <v>99000</v>
          </cell>
          <cell r="F293">
            <v>217728.57142857142</v>
          </cell>
          <cell r="G293">
            <v>316728.57142857142</v>
          </cell>
          <cell r="H293">
            <v>1445004</v>
          </cell>
          <cell r="I293">
            <v>1128275.4285714286</v>
          </cell>
          <cell r="J293">
            <v>3.562278652293537</v>
          </cell>
        </row>
        <row r="294">
          <cell r="A294">
            <v>415280</v>
          </cell>
          <cell r="B294">
            <v>826200</v>
          </cell>
          <cell r="C294">
            <v>415280</v>
          </cell>
          <cell r="D294" t="str">
            <v>Merit Bonus</v>
          </cell>
          <cell r="E294">
            <v>228203</v>
          </cell>
          <cell r="F294">
            <v>328828</v>
          </cell>
          <cell r="G294">
            <v>557031</v>
          </cell>
          <cell r="H294">
            <v>1967042.66</v>
          </cell>
          <cell r="I294">
            <v>1410011.66</v>
          </cell>
          <cell r="J294">
            <v>2.531298365800108</v>
          </cell>
        </row>
        <row r="295">
          <cell r="A295">
            <v>415340</v>
          </cell>
          <cell r="B295">
            <v>984273</v>
          </cell>
          <cell r="C295">
            <v>415340</v>
          </cell>
          <cell r="D295" t="str">
            <v>Repatriation Ticket</v>
          </cell>
          <cell r="E295">
            <v>255577</v>
          </cell>
          <cell r="F295">
            <v>400311.29142857139</v>
          </cell>
          <cell r="G295">
            <v>655888.29142857133</v>
          </cell>
          <cell r="H295">
            <v>1037049.2793043478</v>
          </cell>
          <cell r="I295">
            <v>381160.98787577648</v>
          </cell>
          <cell r="J295">
            <v>0.5811370516244172</v>
          </cell>
        </row>
        <row r="296">
          <cell r="A296">
            <v>422010</v>
          </cell>
          <cell r="B296">
            <v>1114950</v>
          </cell>
          <cell r="C296">
            <v>422010</v>
          </cell>
          <cell r="D296" t="str">
            <v>Staff Uniform</v>
          </cell>
          <cell r="E296">
            <v>209231.98</v>
          </cell>
          <cell r="F296">
            <v>269463.83714285714</v>
          </cell>
          <cell r="G296">
            <v>478695.81714285712</v>
          </cell>
          <cell r="H296">
            <v>1656931</v>
          </cell>
          <cell r="I296">
            <v>1178235.1828571428</v>
          </cell>
          <cell r="J296">
            <v>2.461344220406092</v>
          </cell>
        </row>
        <row r="297">
          <cell r="A297">
            <v>422020</v>
          </cell>
          <cell r="B297">
            <v>1008201.84</v>
          </cell>
          <cell r="C297">
            <v>422020</v>
          </cell>
          <cell r="D297" t="str">
            <v>Protective Clothing</v>
          </cell>
          <cell r="E297">
            <v>422558.45</v>
          </cell>
          <cell r="F297">
            <v>343417.6157142857</v>
          </cell>
          <cell r="G297">
            <v>765976.06571428571</v>
          </cell>
          <cell r="H297">
            <v>1259288</v>
          </cell>
          <cell r="I297">
            <v>493311.93428571429</v>
          </cell>
          <cell r="J297">
            <v>0.64403048132540863</v>
          </cell>
        </row>
        <row r="298">
          <cell r="A298">
            <v>422030</v>
          </cell>
          <cell r="B298">
            <v>2274300.16</v>
          </cell>
          <cell r="C298">
            <v>422030</v>
          </cell>
          <cell r="D298" t="str">
            <v>Travel Expenses on Mission</v>
          </cell>
          <cell r="E298">
            <v>1270303.97</v>
          </cell>
          <cell r="F298">
            <v>1050776.4644047618</v>
          </cell>
          <cell r="G298">
            <v>2321080.4344047615</v>
          </cell>
          <cell r="H298">
            <v>3374700</v>
          </cell>
          <cell r="I298">
            <v>1053619.5655952385</v>
          </cell>
          <cell r="J298">
            <v>0.45393496493172503</v>
          </cell>
        </row>
        <row r="299">
          <cell r="A299">
            <v>422050</v>
          </cell>
          <cell r="B299">
            <v>252000</v>
          </cell>
          <cell r="C299">
            <v>422050</v>
          </cell>
          <cell r="D299" t="str">
            <v>Compassionate Leave Air Tickets</v>
          </cell>
          <cell r="E299">
            <v>113026.93</v>
          </cell>
          <cell r="F299">
            <v>157351.94142857142</v>
          </cell>
          <cell r="G299">
            <v>270378.87142857141</v>
          </cell>
          <cell r="H299">
            <v>353600</v>
          </cell>
          <cell r="I299">
            <v>83221.128571428591</v>
          </cell>
          <cell r="J299">
            <v>0.30779449641061885</v>
          </cell>
        </row>
        <row r="300">
          <cell r="A300">
            <v>422055</v>
          </cell>
          <cell r="B300">
            <v>1030163</v>
          </cell>
          <cell r="C300">
            <v>422055</v>
          </cell>
          <cell r="D300" t="str">
            <v xml:space="preserve">Initial Arrival Air Ticket </v>
          </cell>
          <cell r="E300">
            <v>39436.39</v>
          </cell>
          <cell r="F300">
            <v>160488.57642857142</v>
          </cell>
          <cell r="G300">
            <v>199924.96642857144</v>
          </cell>
          <cell r="H300">
            <v>752716.85739130445</v>
          </cell>
          <cell r="I300">
            <v>552791.89096273296</v>
          </cell>
          <cell r="J300">
            <v>2.7649967927354022</v>
          </cell>
        </row>
        <row r="301">
          <cell r="A301">
            <v>422056</v>
          </cell>
          <cell r="B301">
            <v>261200</v>
          </cell>
          <cell r="C301">
            <v>422056</v>
          </cell>
          <cell r="D301" t="str">
            <v xml:space="preserve">Initiate Shipping Expenses </v>
          </cell>
          <cell r="E301">
            <v>2103</v>
          </cell>
          <cell r="F301">
            <v>25952.785714285714</v>
          </cell>
          <cell r="G301">
            <v>28055.785714285714</v>
          </cell>
          <cell r="H301">
            <v>209525</v>
          </cell>
          <cell r="I301">
            <v>181469.21428571429</v>
          </cell>
          <cell r="J301">
            <v>6.4681565554341987</v>
          </cell>
        </row>
        <row r="302">
          <cell r="A302">
            <v>422060</v>
          </cell>
          <cell r="B302">
            <v>1319000</v>
          </cell>
          <cell r="C302">
            <v>422060</v>
          </cell>
          <cell r="D302" t="str">
            <v>Transport</v>
          </cell>
          <cell r="E302">
            <v>29589.78</v>
          </cell>
          <cell r="F302">
            <v>1135093.03</v>
          </cell>
          <cell r="G302">
            <v>1164682.81</v>
          </cell>
          <cell r="H302">
            <v>1530000</v>
          </cell>
          <cell r="I302">
            <v>365317.18999999994</v>
          </cell>
          <cell r="J302">
            <v>0.31366238675747254</v>
          </cell>
        </row>
        <row r="303">
          <cell r="A303">
            <v>422070</v>
          </cell>
          <cell r="B303">
            <v>60000</v>
          </cell>
          <cell r="C303">
            <v>422070</v>
          </cell>
          <cell r="D303" t="str">
            <v>Injury Compensation for Staff</v>
          </cell>
          <cell r="E303">
            <v>0</v>
          </cell>
          <cell r="F303">
            <v>5000</v>
          </cell>
          <cell r="G303">
            <v>5000</v>
          </cell>
          <cell r="H303">
            <v>60000</v>
          </cell>
          <cell r="I303">
            <v>55000</v>
          </cell>
          <cell r="J303">
            <v>11</v>
          </cell>
        </row>
        <row r="304">
          <cell r="A304">
            <v>422080</v>
          </cell>
          <cell r="B304">
            <v>454000</v>
          </cell>
          <cell r="C304">
            <v>422080</v>
          </cell>
          <cell r="D304" t="str">
            <v>Recruitment costs</v>
          </cell>
          <cell r="E304">
            <v>329446.5</v>
          </cell>
          <cell r="F304">
            <v>401518.26428571431</v>
          </cell>
          <cell r="G304">
            <v>730964.76428571437</v>
          </cell>
          <cell r="H304">
            <v>1018802</v>
          </cell>
          <cell r="I304">
            <v>287837.23571428563</v>
          </cell>
          <cell r="J304">
            <v>0.39377716926691397</v>
          </cell>
        </row>
        <row r="305">
          <cell r="A305">
            <v>422085</v>
          </cell>
          <cell r="B305">
            <v>357000</v>
          </cell>
          <cell r="C305">
            <v>422085</v>
          </cell>
          <cell r="D305" t="str">
            <v xml:space="preserve">Daily Allowance - New Employees </v>
          </cell>
          <cell r="E305">
            <v>50850</v>
          </cell>
          <cell r="F305">
            <v>34971.107142857145</v>
          </cell>
          <cell r="G305">
            <v>85821.107142857145</v>
          </cell>
          <cell r="H305">
            <v>349750</v>
          </cell>
          <cell r="I305">
            <v>263928.89285714284</v>
          </cell>
          <cell r="J305">
            <v>3.0753377769621273</v>
          </cell>
        </row>
        <row r="306">
          <cell r="A306">
            <v>422090</v>
          </cell>
          <cell r="B306">
            <v>2387547.04</v>
          </cell>
          <cell r="C306">
            <v>422090</v>
          </cell>
          <cell r="D306" t="str">
            <v xml:space="preserve">Medical expenses </v>
          </cell>
          <cell r="E306">
            <v>921770.82</v>
          </cell>
          <cell r="F306">
            <v>1294157.6914285715</v>
          </cell>
          <cell r="G306">
            <v>2215928.5114285713</v>
          </cell>
          <cell r="H306">
            <v>1443900.04</v>
          </cell>
          <cell r="I306">
            <v>-772028.47142857127</v>
          </cell>
          <cell r="J306">
            <v>-0.34839953881493119</v>
          </cell>
        </row>
        <row r="307">
          <cell r="A307">
            <v>422100</v>
          </cell>
          <cell r="B307">
            <v>286000.08</v>
          </cell>
          <cell r="C307">
            <v>422100</v>
          </cell>
          <cell r="D307" t="str">
            <v xml:space="preserve">Sundry staff expenses </v>
          </cell>
          <cell r="E307">
            <v>55841</v>
          </cell>
          <cell r="F307">
            <v>168148.2</v>
          </cell>
          <cell r="G307">
            <v>223989.2</v>
          </cell>
          <cell r="H307">
            <v>325000</v>
          </cell>
          <cell r="I307">
            <v>101010.79999999999</v>
          </cell>
          <cell r="J307">
            <v>0.45096281427854551</v>
          </cell>
        </row>
        <row r="308">
          <cell r="A308">
            <v>422120</v>
          </cell>
          <cell r="B308">
            <v>139540228.68000001</v>
          </cell>
          <cell r="C308">
            <v>422120</v>
          </cell>
          <cell r="D308" t="str">
            <v>Rent on Employees' Accommodation</v>
          </cell>
          <cell r="E308">
            <v>62165061.409999996</v>
          </cell>
          <cell r="F308">
            <v>68605005.201571435</v>
          </cell>
          <cell r="G308">
            <v>130770066.61157143</v>
          </cell>
          <cell r="H308">
            <v>142759000</v>
          </cell>
          <cell r="I308">
            <v>11988933.388428569</v>
          </cell>
          <cell r="J308">
            <v>9.1679492861615669E-2</v>
          </cell>
        </row>
        <row r="309">
          <cell r="A309">
            <v>422130</v>
          </cell>
          <cell r="B309">
            <v>855799.84</v>
          </cell>
          <cell r="C309">
            <v>422130</v>
          </cell>
          <cell r="D309" t="str">
            <v>Staff Entertainment</v>
          </cell>
          <cell r="E309">
            <v>233035.21000000002</v>
          </cell>
          <cell r="F309">
            <v>606626.38</v>
          </cell>
          <cell r="G309">
            <v>839661.59000000008</v>
          </cell>
          <cell r="H309">
            <v>1606900</v>
          </cell>
          <cell r="I309">
            <v>767238.40999999992</v>
          </cell>
          <cell r="J309">
            <v>0.91374717997997246</v>
          </cell>
        </row>
        <row r="310">
          <cell r="A310">
            <v>422140</v>
          </cell>
          <cell r="B310">
            <v>1950900.16</v>
          </cell>
          <cell r="C310">
            <v>422140</v>
          </cell>
          <cell r="D310" t="str">
            <v>Hotel Expenses</v>
          </cell>
          <cell r="E310">
            <v>506239.31999999995</v>
          </cell>
          <cell r="F310">
            <v>631314.65128571424</v>
          </cell>
          <cell r="G310">
            <v>1137553.9712857143</v>
          </cell>
          <cell r="H310">
            <v>1455650</v>
          </cell>
          <cell r="I310">
            <v>318096.0287142857</v>
          </cell>
          <cell r="J310">
            <v>0.2796315926485311</v>
          </cell>
        </row>
        <row r="311">
          <cell r="A311">
            <v>422150</v>
          </cell>
          <cell r="B311">
            <v>1486199.96</v>
          </cell>
          <cell r="C311">
            <v>422150</v>
          </cell>
          <cell r="D311" t="str">
            <v>Expatriate Services</v>
          </cell>
          <cell r="E311">
            <v>579378</v>
          </cell>
          <cell r="F311">
            <v>808042.14285714284</v>
          </cell>
          <cell r="G311">
            <v>1387420.1428571427</v>
          </cell>
          <cell r="H311">
            <v>1603400</v>
          </cell>
          <cell r="I311">
            <v>215979.85714285728</v>
          </cell>
          <cell r="J311">
            <v>0.15567011784770943</v>
          </cell>
        </row>
        <row r="312">
          <cell r="A312">
            <v>422160</v>
          </cell>
          <cell r="B312">
            <v>7023626.96</v>
          </cell>
          <cell r="C312">
            <v>422160</v>
          </cell>
          <cell r="D312" t="str">
            <v>Training courses</v>
          </cell>
          <cell r="E312">
            <v>1867270.18</v>
          </cell>
          <cell r="F312">
            <v>2704779.277857143</v>
          </cell>
          <cell r="G312">
            <v>4572049.4578571431</v>
          </cell>
          <cell r="H312">
            <v>13725664.6</v>
          </cell>
          <cell r="I312">
            <v>9153615.1421428565</v>
          </cell>
          <cell r="J312">
            <v>2.0020813918388867</v>
          </cell>
        </row>
        <row r="313">
          <cell r="A313">
            <v>422170</v>
          </cell>
          <cell r="B313">
            <v>2500996.7999999998</v>
          </cell>
          <cell r="C313">
            <v>422170</v>
          </cell>
          <cell r="D313" t="str">
            <v>Staff Training expenses</v>
          </cell>
          <cell r="E313">
            <v>387107</v>
          </cell>
          <cell r="F313">
            <v>758095.45714285714</v>
          </cell>
          <cell r="G313">
            <v>1145202.4571428571</v>
          </cell>
          <cell r="H313">
            <v>4222225.8</v>
          </cell>
          <cell r="I313">
            <v>3077023.3428571429</v>
          </cell>
          <cell r="J313">
            <v>2.6868815410455436</v>
          </cell>
        </row>
        <row r="314">
          <cell r="A314">
            <v>422180</v>
          </cell>
          <cell r="B314">
            <v>2405399.96</v>
          </cell>
          <cell r="C314">
            <v>422180</v>
          </cell>
          <cell r="D314" t="str">
            <v>Academic Grants &amp; Scholarships</v>
          </cell>
          <cell r="E314">
            <v>52539.32</v>
          </cell>
          <cell r="F314">
            <v>48786.511428571423</v>
          </cell>
          <cell r="G314">
            <v>101325.83142857143</v>
          </cell>
          <cell r="H314">
            <v>5113000</v>
          </cell>
          <cell r="I314">
            <v>5011674.1685714284</v>
          </cell>
          <cell r="J314">
            <v>49.46097256654987</v>
          </cell>
        </row>
        <row r="315">
          <cell r="A315">
            <v>422190</v>
          </cell>
          <cell r="B315">
            <v>71457</v>
          </cell>
          <cell r="C315">
            <v>422190</v>
          </cell>
          <cell r="D315" t="str">
            <v>Man Power Agency Cost</v>
          </cell>
          <cell r="E315">
            <v>15322.5</v>
          </cell>
          <cell r="F315">
            <v>8453.3928571428569</v>
          </cell>
          <cell r="G315">
            <v>23775.892857142855</v>
          </cell>
          <cell r="H315">
            <v>1356890</v>
          </cell>
          <cell r="I315">
            <v>1333114.107142857</v>
          </cell>
          <cell r="J315">
            <v>56.069991362799954</v>
          </cell>
        </row>
        <row r="317">
          <cell r="B317">
            <v>278552312.26580822</v>
          </cell>
          <cell r="D317" t="str">
            <v>Total of Staff Costs</v>
          </cell>
          <cell r="E317">
            <v>129238713.08999999</v>
          </cell>
          <cell r="F317">
            <v>130456007.78140478</v>
          </cell>
          <cell r="G317">
            <v>259694720.87140471</v>
          </cell>
          <cell r="H317">
            <v>317255927.75495631</v>
          </cell>
          <cell r="I317">
            <v>57561206.883551598</v>
          </cell>
          <cell r="J317">
            <v>0.22164950712284476</v>
          </cell>
          <cell r="K317">
            <v>1.4901161193847656E-8</v>
          </cell>
          <cell r="N317">
            <v>-7.4505805969238281E-9</v>
          </cell>
          <cell r="O317">
            <v>2.2351741790771484E-8</v>
          </cell>
          <cell r="P317">
            <v>-5.9604644775390625E-8</v>
          </cell>
          <cell r="Q317">
            <v>-2.9802322387695313E-8</v>
          </cell>
          <cell r="R317">
            <v>1.862645149230957E-8</v>
          </cell>
        </row>
        <row r="319">
          <cell r="A319">
            <v>424000</v>
          </cell>
          <cell r="C319">
            <v>424000</v>
          </cell>
          <cell r="D319" t="str">
            <v>Office Expenses</v>
          </cell>
        </row>
        <row r="320">
          <cell r="A320">
            <v>424010</v>
          </cell>
          <cell r="B320">
            <v>1303999.96</v>
          </cell>
          <cell r="C320">
            <v>424010</v>
          </cell>
          <cell r="D320" t="str">
            <v>Electricity Charges</v>
          </cell>
          <cell r="E320">
            <v>496549.64999999997</v>
          </cell>
          <cell r="F320">
            <v>615169.57071428571</v>
          </cell>
          <cell r="G320">
            <v>1111719.2207142857</v>
          </cell>
          <cell r="H320">
            <v>1629246.0460000001</v>
          </cell>
          <cell r="I320">
            <v>517526.82528571435</v>
          </cell>
          <cell r="J320">
            <v>0.46551936464065136</v>
          </cell>
        </row>
        <row r="321">
          <cell r="A321">
            <v>424020</v>
          </cell>
          <cell r="B321">
            <v>359300</v>
          </cell>
          <cell r="C321">
            <v>424020</v>
          </cell>
          <cell r="D321" t="str">
            <v>Water Charges</v>
          </cell>
          <cell r="E321">
            <v>84695.2</v>
          </cell>
          <cell r="F321">
            <v>102897.08571428571</v>
          </cell>
          <cell r="G321">
            <v>187592.28571428571</v>
          </cell>
          <cell r="H321">
            <v>249000</v>
          </cell>
          <cell r="I321">
            <v>61407.71428571429</v>
          </cell>
          <cell r="J321">
            <v>0.32734669259929972</v>
          </cell>
        </row>
        <row r="322">
          <cell r="A322">
            <v>424030</v>
          </cell>
          <cell r="B322">
            <v>3013999.96</v>
          </cell>
          <cell r="C322">
            <v>424030</v>
          </cell>
          <cell r="D322" t="str">
            <v>Maint of non-process Buildings</v>
          </cell>
          <cell r="E322">
            <v>2056235.6400000001</v>
          </cell>
          <cell r="F322">
            <v>1999636.4628571428</v>
          </cell>
          <cell r="G322">
            <v>4055872.1028571427</v>
          </cell>
          <cell r="H322">
            <v>6582000.04</v>
          </cell>
          <cell r="I322">
            <v>2526127.9371428574</v>
          </cell>
          <cell r="J322">
            <v>0.62283224743781662</v>
          </cell>
        </row>
        <row r="323">
          <cell r="A323">
            <v>424040</v>
          </cell>
          <cell r="B323">
            <v>462999.95999999996</v>
          </cell>
          <cell r="C323">
            <v>424040</v>
          </cell>
          <cell r="D323" t="str">
            <v>Maintenance of Office Furn &amp; Equip</v>
          </cell>
          <cell r="E323">
            <v>315973.09000000003</v>
          </cell>
          <cell r="F323">
            <v>430385.84357142856</v>
          </cell>
          <cell r="G323">
            <v>746358.93357142853</v>
          </cell>
          <cell r="H323">
            <v>593200</v>
          </cell>
          <cell r="I323">
            <v>-153158.93357142853</v>
          </cell>
          <cell r="J323">
            <v>-0.20520814675392482</v>
          </cell>
        </row>
        <row r="324">
          <cell r="A324">
            <v>424041</v>
          </cell>
          <cell r="B324">
            <v>1820859.99</v>
          </cell>
          <cell r="C324">
            <v>424041</v>
          </cell>
          <cell r="D324" t="str">
            <v xml:space="preserve">Office Rent </v>
          </cell>
          <cell r="E324">
            <v>569722.1100000001</v>
          </cell>
          <cell r="F324">
            <v>618293.45857142867</v>
          </cell>
          <cell r="G324">
            <v>1188015.5685714288</v>
          </cell>
          <cell r="H324">
            <v>1300000</v>
          </cell>
          <cell r="I324">
            <v>111984.43142857123</v>
          </cell>
          <cell r="J324">
            <v>9.4261754131076639E-2</v>
          </cell>
        </row>
        <row r="325">
          <cell r="A325">
            <v>424050</v>
          </cell>
          <cell r="B325">
            <v>3255099.92</v>
          </cell>
          <cell r="C325">
            <v>424050</v>
          </cell>
          <cell r="D325" t="str">
            <v>Computer Maintenance Costs</v>
          </cell>
          <cell r="E325">
            <v>431674</v>
          </cell>
          <cell r="F325">
            <v>590686.6</v>
          </cell>
          <cell r="G325">
            <v>1022360.6</v>
          </cell>
          <cell r="H325">
            <v>3273500</v>
          </cell>
          <cell r="I325">
            <v>2251139.4</v>
          </cell>
          <cell r="J325">
            <v>2.2019035162348781</v>
          </cell>
        </row>
        <row r="326">
          <cell r="A326">
            <v>424060</v>
          </cell>
          <cell r="B326">
            <v>3669850.36</v>
          </cell>
          <cell r="C326">
            <v>424060</v>
          </cell>
          <cell r="D326" t="str">
            <v>Stationery</v>
          </cell>
          <cell r="E326">
            <v>1167676.17</v>
          </cell>
          <cell r="F326">
            <v>1108283.1328571427</v>
          </cell>
          <cell r="G326">
            <v>2275959.3028571429</v>
          </cell>
          <cell r="H326">
            <v>3293071</v>
          </cell>
          <cell r="I326">
            <v>1017111.6971428571</v>
          </cell>
          <cell r="J326">
            <v>0.44689362233587315</v>
          </cell>
        </row>
        <row r="327">
          <cell r="A327">
            <v>424070</v>
          </cell>
          <cell r="B327">
            <v>1169500.1599999999</v>
          </cell>
          <cell r="C327">
            <v>424070</v>
          </cell>
          <cell r="D327" t="str">
            <v>Computer Stationery</v>
          </cell>
          <cell r="E327">
            <v>310716.33</v>
          </cell>
          <cell r="F327">
            <v>457375.2</v>
          </cell>
          <cell r="G327">
            <v>768091.53</v>
          </cell>
          <cell r="H327">
            <v>1341947</v>
          </cell>
          <cell r="I327">
            <v>573855.47</v>
          </cell>
          <cell r="J327">
            <v>0.74711860186767054</v>
          </cell>
        </row>
        <row r="328">
          <cell r="A328">
            <v>424080</v>
          </cell>
          <cell r="B328">
            <v>776399.56</v>
          </cell>
          <cell r="C328">
            <v>424080</v>
          </cell>
          <cell r="D328" t="str">
            <v>Books, Periodicals &amp; Journals</v>
          </cell>
          <cell r="E328">
            <v>259724.27000000002</v>
          </cell>
          <cell r="F328">
            <v>289589.84928571427</v>
          </cell>
          <cell r="G328">
            <v>549314.11928571435</v>
          </cell>
          <cell r="H328">
            <v>1073600</v>
          </cell>
          <cell r="I328">
            <v>524285.88071428565</v>
          </cell>
          <cell r="J328">
            <v>0.95443729244758269</v>
          </cell>
        </row>
        <row r="329">
          <cell r="A329">
            <v>424090</v>
          </cell>
          <cell r="B329">
            <v>1268600</v>
          </cell>
          <cell r="C329">
            <v>424090</v>
          </cell>
          <cell r="D329" t="str">
            <v>Postage</v>
          </cell>
          <cell r="E329">
            <v>423794.92</v>
          </cell>
          <cell r="F329">
            <v>512159.33742857142</v>
          </cell>
          <cell r="G329">
            <v>935954.25742857135</v>
          </cell>
          <cell r="H329">
            <v>1060400</v>
          </cell>
          <cell r="I329">
            <v>124445.74257142865</v>
          </cell>
          <cell r="J329">
            <v>0.1329613510315443</v>
          </cell>
        </row>
        <row r="330">
          <cell r="A330">
            <v>424100</v>
          </cell>
          <cell r="B330">
            <v>1680800</v>
          </cell>
          <cell r="C330">
            <v>424100</v>
          </cell>
          <cell r="D330" t="str">
            <v>Telecommunication Expenses</v>
          </cell>
          <cell r="E330">
            <v>245490.37</v>
          </cell>
          <cell r="F330">
            <v>1156032.1428571427</v>
          </cell>
          <cell r="G330">
            <v>1401522.5128571428</v>
          </cell>
          <cell r="H330">
            <v>1401000</v>
          </cell>
          <cell r="I330">
            <v>-522.51285714283586</v>
          </cell>
          <cell r="J330">
            <v>-3.7281802636023411E-4</v>
          </cell>
        </row>
        <row r="331">
          <cell r="A331">
            <v>424110</v>
          </cell>
          <cell r="B331">
            <v>6849104.2933333339</v>
          </cell>
          <cell r="C331">
            <v>424110</v>
          </cell>
          <cell r="D331" t="str">
            <v>Office Telephone Expenses</v>
          </cell>
          <cell r="E331">
            <v>3248678.79</v>
          </cell>
          <cell r="F331">
            <v>3442976.0235714288</v>
          </cell>
          <cell r="G331">
            <v>6691654.8135714289</v>
          </cell>
          <cell r="H331">
            <v>6666500</v>
          </cell>
          <cell r="I331">
            <v>-25154.81357142888</v>
          </cell>
          <cell r="J331">
            <v>-3.7591319744126801E-3</v>
          </cell>
        </row>
        <row r="332">
          <cell r="A332">
            <v>424130</v>
          </cell>
          <cell r="B332">
            <v>5080400.04</v>
          </cell>
          <cell r="C332">
            <v>424130</v>
          </cell>
          <cell r="D332" t="str">
            <v>Cleaning Expenses</v>
          </cell>
          <cell r="E332">
            <v>2136492.13</v>
          </cell>
          <cell r="F332">
            <v>2410211.2812857144</v>
          </cell>
          <cell r="G332">
            <v>4546703.4112857142</v>
          </cell>
          <cell r="H332">
            <v>6350000</v>
          </cell>
          <cell r="I332">
            <v>1803296.5887142858</v>
          </cell>
          <cell r="J332">
            <v>0.3966162790029778</v>
          </cell>
        </row>
        <row r="333">
          <cell r="A333">
            <v>424150</v>
          </cell>
          <cell r="B333">
            <v>389600.04</v>
          </cell>
          <cell r="C333">
            <v>424150</v>
          </cell>
          <cell r="D333" t="str">
            <v>Miscellaneous Office Expenses</v>
          </cell>
          <cell r="E333">
            <v>1333057.3499999999</v>
          </cell>
          <cell r="F333">
            <v>1182397.5678571428</v>
          </cell>
          <cell r="G333">
            <v>2515454.9178571426</v>
          </cell>
          <cell r="H333">
            <v>568532</v>
          </cell>
          <cell r="I333">
            <v>-1946922.9178571426</v>
          </cell>
          <cell r="J333">
            <v>-0.77398442088386976</v>
          </cell>
        </row>
        <row r="334">
          <cell r="A334">
            <v>424160</v>
          </cell>
          <cell r="B334">
            <v>2073513.0005100002</v>
          </cell>
          <cell r="C334">
            <v>424160</v>
          </cell>
          <cell r="D334" t="str">
            <v>Hire of Office Equipment</v>
          </cell>
          <cell r="E334">
            <v>604881.22</v>
          </cell>
          <cell r="F334">
            <v>1061020.422</v>
          </cell>
          <cell r="G334">
            <v>1665901.642</v>
          </cell>
          <cell r="H334">
            <v>2503792.92</v>
          </cell>
          <cell r="I334">
            <v>837891.27799999993</v>
          </cell>
          <cell r="J334">
            <v>0.50296563547057238</v>
          </cell>
        </row>
        <row r="336">
          <cell r="B336">
            <v>33174027.243843328</v>
          </cell>
          <cell r="D336" t="str">
            <v>Total Office Expenses</v>
          </cell>
          <cell r="E336">
            <v>13685361.240000002</v>
          </cell>
          <cell r="F336">
            <v>15977113.978571428</v>
          </cell>
          <cell r="G336">
            <v>29662475.218571428</v>
          </cell>
          <cell r="H336">
            <v>37885789.005999997</v>
          </cell>
          <cell r="I336">
            <v>8223313.78742857</v>
          </cell>
          <cell r="J336">
            <v>0.27722952069354018</v>
          </cell>
          <cell r="K336">
            <v>-1.862645149230957E-9</v>
          </cell>
          <cell r="N336">
            <v>2.3283064365386963E-9</v>
          </cell>
          <cell r="O336">
            <v>0</v>
          </cell>
          <cell r="P336">
            <v>-1.862645149230957E-9</v>
          </cell>
          <cell r="Q336">
            <v>-1.862645149230957E-9</v>
          </cell>
          <cell r="R336">
            <v>-1.3969838619232178E-9</v>
          </cell>
        </row>
        <row r="338">
          <cell r="A338">
            <v>425000</v>
          </cell>
          <cell r="C338">
            <v>425000</v>
          </cell>
          <cell r="D338" t="str">
            <v>Vehicle Expenses</v>
          </cell>
        </row>
        <row r="339">
          <cell r="A339">
            <v>425010</v>
          </cell>
          <cell r="B339">
            <v>7786922</v>
          </cell>
          <cell r="C339">
            <v>425010</v>
          </cell>
          <cell r="D339" t="str">
            <v>Fuel for vehicles</v>
          </cell>
          <cell r="E339">
            <v>3163012.1799999997</v>
          </cell>
          <cell r="F339">
            <v>2807234.0848571425</v>
          </cell>
          <cell r="G339">
            <v>5970246.2648571422</v>
          </cell>
          <cell r="H339">
            <v>9959448.5</v>
          </cell>
          <cell r="I339">
            <v>3989202.2351428578</v>
          </cell>
          <cell r="J339">
            <v>0.66818051687827862</v>
          </cell>
        </row>
        <row r="340">
          <cell r="A340">
            <v>425020</v>
          </cell>
          <cell r="B340">
            <v>498000</v>
          </cell>
          <cell r="C340">
            <v>425020</v>
          </cell>
          <cell r="D340" t="str">
            <v>Service &amp; Repair</v>
          </cell>
          <cell r="E340">
            <v>436231.12</v>
          </cell>
          <cell r="F340">
            <v>379920.25</v>
          </cell>
          <cell r="G340">
            <v>816151.37</v>
          </cell>
          <cell r="H340">
            <v>834039</v>
          </cell>
          <cell r="I340">
            <v>17887.630000000005</v>
          </cell>
          <cell r="J340">
            <v>2.1917049529672425E-2</v>
          </cell>
        </row>
        <row r="341">
          <cell r="A341">
            <v>425050</v>
          </cell>
          <cell r="B341">
            <v>73720625</v>
          </cell>
          <cell r="C341">
            <v>425050</v>
          </cell>
          <cell r="D341" t="str">
            <v>Vehicles Leasing Costs</v>
          </cell>
          <cell r="E341">
            <v>36886559.07</v>
          </cell>
          <cell r="F341">
            <v>40122052.034285709</v>
          </cell>
          <cell r="G341">
            <v>77008611.104285717</v>
          </cell>
          <cell r="H341">
            <v>77644750</v>
          </cell>
          <cell r="I341">
            <v>636138.89571428299</v>
          </cell>
          <cell r="J341">
            <v>8.2606202941748717E-3</v>
          </cell>
        </row>
        <row r="342">
          <cell r="A342">
            <v>425060</v>
          </cell>
          <cell r="B342">
            <v>0</v>
          </cell>
          <cell r="C342">
            <v>425060</v>
          </cell>
          <cell r="D342" t="str">
            <v>Vehicle Insurance</v>
          </cell>
          <cell r="E342">
            <v>5300</v>
          </cell>
          <cell r="F342">
            <v>0</v>
          </cell>
          <cell r="G342">
            <v>5300</v>
          </cell>
          <cell r="H342">
            <v>70000</v>
          </cell>
          <cell r="I342">
            <v>64700</v>
          </cell>
          <cell r="J342">
            <v>12.20754716981132</v>
          </cell>
        </row>
        <row r="343">
          <cell r="A343">
            <v>425070</v>
          </cell>
          <cell r="B343">
            <v>0</v>
          </cell>
          <cell r="C343">
            <v>425070</v>
          </cell>
          <cell r="D343" t="str">
            <v>Vehicle registeration fees</v>
          </cell>
          <cell r="E343">
            <v>0</v>
          </cell>
          <cell r="F343">
            <v>0</v>
          </cell>
          <cell r="G343">
            <v>0</v>
          </cell>
          <cell r="H343">
            <v>10200</v>
          </cell>
          <cell r="I343">
            <v>10200</v>
          </cell>
          <cell r="J343">
            <v>1</v>
          </cell>
        </row>
        <row r="345">
          <cell r="B345">
            <v>82005547</v>
          </cell>
          <cell r="D345" t="str">
            <v>Total Vehicle Expenses</v>
          </cell>
          <cell r="E345">
            <v>40491102.369999997</v>
          </cell>
          <cell r="F345">
            <v>43309206.369142853</v>
          </cell>
          <cell r="G345">
            <v>83800308.739142865</v>
          </cell>
          <cell r="H345">
            <v>88518437.5</v>
          </cell>
          <cell r="I345">
            <v>4718128.7608571406</v>
          </cell>
          <cell r="J345">
            <v>5.6302045086062041E-2</v>
          </cell>
          <cell r="K345">
            <v>0</v>
          </cell>
          <cell r="N345">
            <v>-3.7252902984619141E-9</v>
          </cell>
          <cell r="O345">
            <v>0</v>
          </cell>
          <cell r="P345">
            <v>1.4901161193847656E-8</v>
          </cell>
          <cell r="Q345">
            <v>0</v>
          </cell>
          <cell r="R345">
            <v>-3.0267983675003052E-9</v>
          </cell>
        </row>
        <row r="347">
          <cell r="A347">
            <v>426000</v>
          </cell>
          <cell r="C347">
            <v>426000</v>
          </cell>
          <cell r="D347" t="str">
            <v>Professional Fees &amp; Expenses</v>
          </cell>
        </row>
        <row r="348">
          <cell r="A348">
            <v>426110</v>
          </cell>
          <cell r="B348">
            <v>890000</v>
          </cell>
          <cell r="C348">
            <v>426110</v>
          </cell>
          <cell r="D348" t="str">
            <v>Audit Fees</v>
          </cell>
          <cell r="E348">
            <v>0</v>
          </cell>
          <cell r="F348">
            <v>688214.28571428568</v>
          </cell>
          <cell r="G348">
            <v>688214.28571428568</v>
          </cell>
          <cell r="H348">
            <v>715000</v>
          </cell>
          <cell r="I348">
            <v>26785.714285714319</v>
          </cell>
          <cell r="J348">
            <v>3.892060197197722E-2</v>
          </cell>
        </row>
        <row r="349">
          <cell r="A349">
            <v>426120</v>
          </cell>
          <cell r="B349">
            <v>0</v>
          </cell>
          <cell r="C349">
            <v>426120</v>
          </cell>
          <cell r="D349" t="str">
            <v>Accounting Fees</v>
          </cell>
          <cell r="E349">
            <v>0</v>
          </cell>
          <cell r="F349">
            <v>0</v>
          </cell>
          <cell r="G349">
            <v>0</v>
          </cell>
          <cell r="H349">
            <v>0</v>
          </cell>
          <cell r="I349">
            <v>0</v>
          </cell>
          <cell r="J349">
            <v>0</v>
          </cell>
        </row>
        <row r="350">
          <cell r="A350">
            <v>426130</v>
          </cell>
          <cell r="B350">
            <v>570000</v>
          </cell>
          <cell r="C350">
            <v>426130</v>
          </cell>
          <cell r="D350" t="str">
            <v>Legal Fees- Local</v>
          </cell>
          <cell r="E350">
            <v>139222.12</v>
          </cell>
          <cell r="F350">
            <v>435490.59285714285</v>
          </cell>
          <cell r="G350">
            <v>574712.71285714279</v>
          </cell>
          <cell r="H350">
            <v>1150000</v>
          </cell>
          <cell r="I350">
            <v>575287.28714285721</v>
          </cell>
          <cell r="J350">
            <v>1.0009997591368007</v>
          </cell>
        </row>
        <row r="351">
          <cell r="A351">
            <v>426140</v>
          </cell>
          <cell r="B351">
            <v>6628325</v>
          </cell>
          <cell r="C351">
            <v>426140</v>
          </cell>
          <cell r="D351" t="str">
            <v>Legal Fees- International</v>
          </cell>
          <cell r="E351">
            <v>1093632.8799999999</v>
          </cell>
          <cell r="F351">
            <v>3182145.4742857143</v>
          </cell>
          <cell r="G351">
            <v>4275778.3542857142</v>
          </cell>
          <cell r="H351">
            <v>5367500</v>
          </cell>
          <cell r="I351">
            <v>1091721.6457142858</v>
          </cell>
          <cell r="J351">
            <v>0.25532699669056214</v>
          </cell>
        </row>
        <row r="352">
          <cell r="A352">
            <v>426150</v>
          </cell>
          <cell r="B352">
            <v>1749000</v>
          </cell>
          <cell r="C352">
            <v>426150</v>
          </cell>
          <cell r="D352" t="str">
            <v>Technical Advice- Local</v>
          </cell>
          <cell r="E352">
            <v>564832.74</v>
          </cell>
          <cell r="F352">
            <v>1660344.2257142859</v>
          </cell>
          <cell r="G352">
            <v>2225176.9657142861</v>
          </cell>
          <cell r="H352">
            <v>1158000</v>
          </cell>
          <cell r="I352">
            <v>-1067176.9657142861</v>
          </cell>
          <cell r="J352">
            <v>-0.47959195253116427</v>
          </cell>
        </row>
        <row r="353">
          <cell r="A353">
            <v>426160</v>
          </cell>
          <cell r="B353">
            <v>1050000</v>
          </cell>
          <cell r="C353">
            <v>426160</v>
          </cell>
          <cell r="D353" t="str">
            <v>Technical Advice- International</v>
          </cell>
          <cell r="E353">
            <v>1577713.25</v>
          </cell>
          <cell r="F353">
            <v>925153.66214285721</v>
          </cell>
          <cell r="G353">
            <v>2502866.912142857</v>
          </cell>
          <cell r="H353">
            <v>4220000</v>
          </cell>
          <cell r="I353">
            <v>1717133.087857143</v>
          </cell>
          <cell r="J353">
            <v>0.68606647821597544</v>
          </cell>
        </row>
        <row r="354">
          <cell r="A354">
            <v>426170</v>
          </cell>
          <cell r="B354">
            <v>0</v>
          </cell>
          <cell r="C354">
            <v>426170</v>
          </cell>
          <cell r="D354" t="str">
            <v>Financial Advice- Local</v>
          </cell>
          <cell r="E354">
            <v>918250</v>
          </cell>
          <cell r="F354">
            <v>1246196.4285714284</v>
          </cell>
          <cell r="G354">
            <v>2164446.4285714282</v>
          </cell>
          <cell r="H354">
            <v>100000</v>
          </cell>
          <cell r="I354">
            <v>-2064446.4285714282</v>
          </cell>
          <cell r="J354">
            <v>-0.95379881031936575</v>
          </cell>
        </row>
        <row r="355">
          <cell r="A355">
            <v>426180</v>
          </cell>
          <cell r="B355">
            <v>12157900</v>
          </cell>
          <cell r="C355">
            <v>426180</v>
          </cell>
          <cell r="D355" t="str">
            <v>Financial Advice- International</v>
          </cell>
          <cell r="E355">
            <v>4216604</v>
          </cell>
          <cell r="F355">
            <v>5740418</v>
          </cell>
          <cell r="G355">
            <v>9957022</v>
          </cell>
          <cell r="H355">
            <v>6922500</v>
          </cell>
          <cell r="I355">
            <v>-3034522</v>
          </cell>
          <cell r="J355">
            <v>-0.30476200615003163</v>
          </cell>
        </row>
        <row r="356">
          <cell r="A356">
            <v>426190</v>
          </cell>
          <cell r="B356">
            <v>9410000</v>
          </cell>
          <cell r="C356">
            <v>426190</v>
          </cell>
          <cell r="D356" t="str">
            <v>Management Consultancy Fees &amp; RD</v>
          </cell>
          <cell r="E356">
            <v>7014526.4100000001</v>
          </cell>
          <cell r="F356">
            <v>1502955.4464285714</v>
          </cell>
          <cell r="G356">
            <v>8517481.856428571</v>
          </cell>
          <cell r="H356">
            <v>1650000</v>
          </cell>
          <cell r="I356">
            <v>-6867481.856428571</v>
          </cell>
          <cell r="J356">
            <v>-0.80628077314251489</v>
          </cell>
        </row>
        <row r="358">
          <cell r="B358">
            <v>32455225</v>
          </cell>
          <cell r="D358" t="str">
            <v>Total Professional Fees &amp; Expenses</v>
          </cell>
          <cell r="E358">
            <v>15524781.4</v>
          </cell>
          <cell r="F358">
            <v>15380918.115714286</v>
          </cell>
          <cell r="G358">
            <v>30905699.515714284</v>
          </cell>
          <cell r="H358">
            <v>21283000</v>
          </cell>
          <cell r="I358">
            <v>-9622699.515714284</v>
          </cell>
          <cell r="J358">
            <v>-0.31135679394092131</v>
          </cell>
          <cell r="K358">
            <v>0</v>
          </cell>
          <cell r="N358">
            <v>-4.6566128730773926E-10</v>
          </cell>
          <cell r="O358">
            <v>0</v>
          </cell>
          <cell r="P358">
            <v>-2.7939677238464355E-9</v>
          </cell>
          <cell r="Q358">
            <v>0</v>
          </cell>
          <cell r="R358">
            <v>1.3969838619232178E-9</v>
          </cell>
        </row>
        <row r="360">
          <cell r="A360">
            <v>427000</v>
          </cell>
          <cell r="C360">
            <v>427000</v>
          </cell>
          <cell r="D360" t="str">
            <v>Insurance</v>
          </cell>
        </row>
        <row r="361">
          <cell r="A361">
            <v>427010</v>
          </cell>
          <cell r="B361">
            <v>55250</v>
          </cell>
          <cell r="C361">
            <v>427010</v>
          </cell>
          <cell r="D361" t="str">
            <v>Works Services Insurance</v>
          </cell>
          <cell r="E361">
            <v>8020.5</v>
          </cell>
          <cell r="F361">
            <v>41476.5</v>
          </cell>
          <cell r="G361">
            <v>49497</v>
          </cell>
          <cell r="H361">
            <v>1215864</v>
          </cell>
          <cell r="I361">
            <v>1166367</v>
          </cell>
          <cell r="J361">
            <v>23.564397842293474</v>
          </cell>
        </row>
        <row r="362">
          <cell r="A362">
            <v>427020</v>
          </cell>
          <cell r="B362">
            <v>5880000</v>
          </cell>
          <cell r="C362">
            <v>427020</v>
          </cell>
          <cell r="D362" t="str">
            <v>Fire &amp; Perils Insurance</v>
          </cell>
          <cell r="E362">
            <v>720000</v>
          </cell>
          <cell r="F362">
            <v>5140000</v>
          </cell>
          <cell r="G362">
            <v>5860000</v>
          </cell>
          <cell r="H362">
            <v>15516104</v>
          </cell>
          <cell r="I362">
            <v>9656104</v>
          </cell>
          <cell r="J362">
            <v>1.6477993174061434</v>
          </cell>
        </row>
        <row r="363">
          <cell r="A363">
            <v>427025</v>
          </cell>
          <cell r="B363">
            <v>5820000</v>
          </cell>
          <cell r="C363">
            <v>427025</v>
          </cell>
          <cell r="D363" t="str">
            <v>Medical Insurance</v>
          </cell>
          <cell r="E363">
            <v>1046546.22</v>
          </cell>
          <cell r="F363">
            <v>4534012.2857142854</v>
          </cell>
          <cell r="G363">
            <v>5580558.5057142852</v>
          </cell>
          <cell r="H363">
            <v>21483000</v>
          </cell>
          <cell r="I363">
            <v>15902441.494285714</v>
          </cell>
          <cell r="J363">
            <v>2.8496146896412253</v>
          </cell>
        </row>
        <row r="364">
          <cell r="A364">
            <v>427030</v>
          </cell>
          <cell r="B364">
            <v>6892483</v>
          </cell>
          <cell r="C364">
            <v>427030</v>
          </cell>
          <cell r="D364" t="str">
            <v>Other Insurance</v>
          </cell>
          <cell r="E364">
            <v>764145.5</v>
          </cell>
          <cell r="F364">
            <v>6113412.5</v>
          </cell>
          <cell r="G364">
            <v>6877558</v>
          </cell>
          <cell r="H364">
            <v>411394</v>
          </cell>
          <cell r="I364">
            <v>-6466164</v>
          </cell>
          <cell r="J364">
            <v>-0.94018312895361988</v>
          </cell>
        </row>
        <row r="366">
          <cell r="B366">
            <v>18647733</v>
          </cell>
          <cell r="D366" t="str">
            <v>Total Insurance Expenses</v>
          </cell>
          <cell r="E366">
            <v>2538712.2199999997</v>
          </cell>
          <cell r="F366">
            <v>15828901.285714285</v>
          </cell>
          <cell r="G366">
            <v>18367613.505714286</v>
          </cell>
          <cell r="H366">
            <v>38626362</v>
          </cell>
          <cell r="I366">
            <v>20258748.494285714</v>
          </cell>
          <cell r="J366">
            <v>1.1029602995502428</v>
          </cell>
          <cell r="K366">
            <v>0</v>
          </cell>
          <cell r="N366">
            <v>-4.6566128730773926E-10</v>
          </cell>
          <cell r="O366">
            <v>0</v>
          </cell>
          <cell r="P366">
            <v>-1.862645149230957E-9</v>
          </cell>
          <cell r="Q366">
            <v>0</v>
          </cell>
          <cell r="R366">
            <v>0</v>
          </cell>
        </row>
        <row r="368">
          <cell r="A368">
            <v>428000</v>
          </cell>
          <cell r="C368">
            <v>428000</v>
          </cell>
          <cell r="D368" t="str">
            <v>General Overhead Expenses</v>
          </cell>
        </row>
        <row r="369">
          <cell r="A369">
            <v>428060</v>
          </cell>
          <cell r="B369">
            <v>0</v>
          </cell>
          <cell r="C369">
            <v>428060</v>
          </cell>
          <cell r="D369" t="str">
            <v>Amortization - Intangible assets</v>
          </cell>
          <cell r="E369">
            <v>0</v>
          </cell>
          <cell r="F369">
            <v>0</v>
          </cell>
          <cell r="G369">
            <v>0</v>
          </cell>
          <cell r="H369">
            <v>0</v>
          </cell>
          <cell r="I369">
            <v>0</v>
          </cell>
          <cell r="J369">
            <v>0</v>
          </cell>
        </row>
        <row r="370">
          <cell r="A370">
            <v>428070</v>
          </cell>
          <cell r="B370">
            <v>2574800</v>
          </cell>
          <cell r="C370">
            <v>428070</v>
          </cell>
          <cell r="D370" t="str">
            <v>Maintenance of Fire Systems</v>
          </cell>
          <cell r="E370">
            <v>348460</v>
          </cell>
          <cell r="F370">
            <v>378075</v>
          </cell>
          <cell r="G370">
            <v>726535</v>
          </cell>
          <cell r="H370">
            <v>3703500</v>
          </cell>
          <cell r="I370">
            <v>2976965</v>
          </cell>
          <cell r="J370">
            <v>4.0974832595814377</v>
          </cell>
        </row>
        <row r="371">
          <cell r="A371">
            <v>428080</v>
          </cell>
          <cell r="B371">
            <v>257000</v>
          </cell>
          <cell r="C371">
            <v>428080</v>
          </cell>
          <cell r="D371" t="str">
            <v>Maintenance of Site Security Systems</v>
          </cell>
          <cell r="E371">
            <v>558557</v>
          </cell>
          <cell r="F371">
            <v>538860.21428571432</v>
          </cell>
          <cell r="G371">
            <v>1097417.2142857143</v>
          </cell>
          <cell r="H371">
            <v>1602000</v>
          </cell>
          <cell r="I371">
            <v>504582.78571428568</v>
          </cell>
          <cell r="J371">
            <v>0.45979120715971999</v>
          </cell>
        </row>
        <row r="372">
          <cell r="A372">
            <v>428081</v>
          </cell>
          <cell r="B372">
            <v>34072884</v>
          </cell>
          <cell r="C372">
            <v>428081</v>
          </cell>
          <cell r="D372" t="str">
            <v>Tanker Hire Cost</v>
          </cell>
          <cell r="E372">
            <v>18432750</v>
          </cell>
          <cell r="F372">
            <v>20731465</v>
          </cell>
          <cell r="G372">
            <v>39164215</v>
          </cell>
          <cell r="H372">
            <v>29203000</v>
          </cell>
          <cell r="I372">
            <v>-9961215</v>
          </cell>
          <cell r="J372">
            <v>-0.25434481452009189</v>
          </cell>
        </row>
        <row r="373">
          <cell r="A373">
            <v>428090</v>
          </cell>
          <cell r="B373">
            <v>2540500</v>
          </cell>
          <cell r="C373">
            <v>428090</v>
          </cell>
          <cell r="D373" t="str">
            <v>Advertising Costs &amp; Sponsorship</v>
          </cell>
          <cell r="E373">
            <v>944887.05</v>
          </cell>
          <cell r="F373">
            <v>842294.61357142858</v>
          </cell>
          <cell r="G373">
            <v>1787181.6635714285</v>
          </cell>
          <cell r="H373">
            <v>1928648</v>
          </cell>
          <cell r="I373">
            <v>141466.33642857149</v>
          </cell>
          <cell r="J373">
            <v>7.91561033285621E-2</v>
          </cell>
        </row>
        <row r="374">
          <cell r="A374">
            <v>428095</v>
          </cell>
          <cell r="B374">
            <v>5230740</v>
          </cell>
          <cell r="C374">
            <v>428095</v>
          </cell>
          <cell r="D374" t="str">
            <v>License  Fee</v>
          </cell>
          <cell r="E374">
            <v>1926610.27</v>
          </cell>
          <cell r="F374">
            <v>2287043.1859999998</v>
          </cell>
          <cell r="G374">
            <v>4213653.4560000002</v>
          </cell>
          <cell r="H374">
            <v>5751574</v>
          </cell>
          <cell r="I374">
            <v>1537920.5439999998</v>
          </cell>
          <cell r="J374">
            <v>0.36498505633159967</v>
          </cell>
        </row>
        <row r="375">
          <cell r="A375">
            <v>428100</v>
          </cell>
          <cell r="B375">
            <v>462000</v>
          </cell>
          <cell r="C375">
            <v>428100</v>
          </cell>
          <cell r="D375" t="str">
            <v>Hospitality</v>
          </cell>
          <cell r="E375">
            <v>238190.6</v>
          </cell>
          <cell r="F375">
            <v>459830.63571428566</v>
          </cell>
          <cell r="G375">
            <v>698021.23571428563</v>
          </cell>
          <cell r="H375">
            <v>881400</v>
          </cell>
          <cell r="I375">
            <v>183378.76428571437</v>
          </cell>
          <cell r="J375">
            <v>0.26271230000339851</v>
          </cell>
        </row>
        <row r="376">
          <cell r="A376">
            <v>428110</v>
          </cell>
          <cell r="B376">
            <v>26041685.34</v>
          </cell>
          <cell r="C376">
            <v>428110</v>
          </cell>
          <cell r="D376" t="str">
            <v>Doubtful Debts Provision Expense</v>
          </cell>
          <cell r="E376">
            <v>10248103.890000001</v>
          </cell>
          <cell r="F376">
            <v>13500000</v>
          </cell>
          <cell r="G376">
            <v>23748103.890000001</v>
          </cell>
          <cell r="H376">
            <v>24161799</v>
          </cell>
          <cell r="I376">
            <v>413695.1099999994</v>
          </cell>
          <cell r="J376">
            <v>1.7420132231028378E-2</v>
          </cell>
        </row>
        <row r="377">
          <cell r="A377">
            <v>428120</v>
          </cell>
          <cell r="B377">
            <v>0</v>
          </cell>
          <cell r="C377">
            <v>428120</v>
          </cell>
          <cell r="D377" t="str">
            <v>Write down of Stocks</v>
          </cell>
          <cell r="E377">
            <v>0</v>
          </cell>
          <cell r="F377">
            <v>0</v>
          </cell>
          <cell r="G377">
            <v>0</v>
          </cell>
          <cell r="H377">
            <v>0</v>
          </cell>
          <cell r="I377">
            <v>0</v>
          </cell>
          <cell r="J377">
            <v>0</v>
          </cell>
        </row>
        <row r="378">
          <cell r="A378">
            <v>428130</v>
          </cell>
          <cell r="B378">
            <v>0</v>
          </cell>
          <cell r="C378">
            <v>428130</v>
          </cell>
          <cell r="D378" t="str">
            <v>Provision for Capital Spares</v>
          </cell>
          <cell r="E378">
            <v>0</v>
          </cell>
          <cell r="F378">
            <v>0</v>
          </cell>
          <cell r="G378">
            <v>0</v>
          </cell>
          <cell r="H378">
            <v>0</v>
          </cell>
          <cell r="I378">
            <v>0</v>
          </cell>
          <cell r="J378">
            <v>0</v>
          </cell>
        </row>
        <row r="379">
          <cell r="A379">
            <v>428140</v>
          </cell>
          <cell r="B379">
            <v>0</v>
          </cell>
          <cell r="C379">
            <v>428140</v>
          </cell>
          <cell r="D379" t="str">
            <v>Profit/(Loss) on Foreign Exchange</v>
          </cell>
          <cell r="E379">
            <v>-8457.66</v>
          </cell>
          <cell r="F379">
            <v>14407.901428571429</v>
          </cell>
          <cell r="G379">
            <v>5950.2414285714294</v>
          </cell>
          <cell r="H379">
            <v>0</v>
          </cell>
          <cell r="I379">
            <v>-5950.2414285714294</v>
          </cell>
          <cell r="J379">
            <v>-1</v>
          </cell>
        </row>
        <row r="380">
          <cell r="A380">
            <v>428150</v>
          </cell>
          <cell r="B380">
            <v>0</v>
          </cell>
          <cell r="C380">
            <v>428150</v>
          </cell>
          <cell r="D380" t="str">
            <v>Profit/(Loss) on Sale of Fixed Assets</v>
          </cell>
          <cell r="E380">
            <v>0</v>
          </cell>
          <cell r="F380">
            <v>0</v>
          </cell>
          <cell r="G380">
            <v>0</v>
          </cell>
          <cell r="H380">
            <v>0</v>
          </cell>
          <cell r="I380">
            <v>0</v>
          </cell>
          <cell r="J380">
            <v>0</v>
          </cell>
        </row>
        <row r="381">
          <cell r="A381">
            <v>428160</v>
          </cell>
          <cell r="B381">
            <v>0</v>
          </cell>
          <cell r="C381">
            <v>428160</v>
          </cell>
          <cell r="D381" t="str">
            <v>Unrealized P&amp;L on foreign currency revaluation</v>
          </cell>
          <cell r="E381">
            <v>0</v>
          </cell>
          <cell r="F381">
            <v>0</v>
          </cell>
          <cell r="G381">
            <v>0</v>
          </cell>
          <cell r="H381">
            <v>0</v>
          </cell>
          <cell r="I381">
            <v>0</v>
          </cell>
          <cell r="J381">
            <v>0</v>
          </cell>
        </row>
        <row r="382">
          <cell r="A382">
            <v>428170</v>
          </cell>
          <cell r="B382">
            <v>135000</v>
          </cell>
          <cell r="C382">
            <v>428170</v>
          </cell>
          <cell r="D382" t="str">
            <v>Miscellaneous Expenses</v>
          </cell>
          <cell r="E382">
            <v>52527.25</v>
          </cell>
          <cell r="F382">
            <v>173229.435</v>
          </cell>
          <cell r="G382">
            <v>225756.685</v>
          </cell>
          <cell r="H382">
            <v>476300</v>
          </cell>
          <cell r="I382">
            <v>250543.315</v>
          </cell>
          <cell r="J382">
            <v>1.1097935593800909</v>
          </cell>
        </row>
        <row r="383">
          <cell r="A383">
            <v>428180</v>
          </cell>
          <cell r="B383">
            <v>0</v>
          </cell>
          <cell r="C383">
            <v>428180</v>
          </cell>
          <cell r="D383" t="str">
            <v>Discount Taken</v>
          </cell>
          <cell r="E383">
            <v>0</v>
          </cell>
          <cell r="F383">
            <v>0</v>
          </cell>
          <cell r="G383">
            <v>0</v>
          </cell>
          <cell r="H383">
            <v>0</v>
          </cell>
          <cell r="I383">
            <v>0</v>
          </cell>
          <cell r="J383">
            <v>0</v>
          </cell>
        </row>
        <row r="384">
          <cell r="A384">
            <v>428190</v>
          </cell>
          <cell r="B384">
            <v>149000</v>
          </cell>
          <cell r="C384">
            <v>428190</v>
          </cell>
          <cell r="D384" t="str">
            <v>Software support Expenses</v>
          </cell>
          <cell r="E384">
            <v>823000</v>
          </cell>
          <cell r="F384">
            <v>861430.28571428568</v>
          </cell>
          <cell r="G384">
            <v>1684430.2857142857</v>
          </cell>
          <cell r="H384">
            <v>2042000</v>
          </cell>
          <cell r="I384">
            <v>357569.71428571432</v>
          </cell>
          <cell r="J384">
            <v>0.21227931919668985</v>
          </cell>
        </row>
        <row r="385">
          <cell r="A385">
            <v>428200</v>
          </cell>
          <cell r="B385">
            <v>37000</v>
          </cell>
          <cell r="C385">
            <v>428200</v>
          </cell>
          <cell r="D385" t="str">
            <v>Bank charges</v>
          </cell>
          <cell r="E385">
            <v>1141.54</v>
          </cell>
          <cell r="F385">
            <v>10432.5</v>
          </cell>
          <cell r="G385">
            <v>11574.04</v>
          </cell>
          <cell r="H385">
            <v>32500</v>
          </cell>
          <cell r="I385">
            <v>20925.96</v>
          </cell>
          <cell r="J385">
            <v>1.8080082667763371</v>
          </cell>
        </row>
        <row r="386">
          <cell r="A386">
            <v>428210</v>
          </cell>
          <cell r="B386">
            <v>0</v>
          </cell>
          <cell r="C386">
            <v>428210</v>
          </cell>
          <cell r="D386" t="str">
            <v>Shared Facility Cost</v>
          </cell>
          <cell r="E386">
            <v>5669760</v>
          </cell>
          <cell r="F386">
            <v>5880960</v>
          </cell>
          <cell r="G386">
            <v>11550720</v>
          </cell>
          <cell r="H386">
            <v>15975209</v>
          </cell>
          <cell r="I386">
            <v>4424489</v>
          </cell>
          <cell r="J386">
            <v>0.38304876232823581</v>
          </cell>
        </row>
        <row r="387">
          <cell r="A387">
            <v>428220</v>
          </cell>
          <cell r="B387">
            <v>545000</v>
          </cell>
          <cell r="C387">
            <v>428220</v>
          </cell>
          <cell r="D387" t="str">
            <v xml:space="preserve">Conference Fees </v>
          </cell>
          <cell r="E387">
            <v>97889</v>
          </cell>
          <cell r="F387">
            <v>73507</v>
          </cell>
          <cell r="G387">
            <v>171396</v>
          </cell>
          <cell r="H387">
            <v>590000</v>
          </cell>
          <cell r="I387">
            <v>418604</v>
          </cell>
          <cell r="J387">
            <v>2.4423207076011111</v>
          </cell>
        </row>
        <row r="389">
          <cell r="B389">
            <v>72045609.340000004</v>
          </cell>
          <cell r="D389" t="str">
            <v>Total of General Overhead Expenses</v>
          </cell>
          <cell r="E389">
            <v>39333418.940000005</v>
          </cell>
          <cell r="F389">
            <v>45751535.771714285</v>
          </cell>
          <cell r="G389">
            <v>85084954.711714298</v>
          </cell>
          <cell r="H389">
            <v>86347930</v>
          </cell>
          <cell r="I389">
            <v>1262975.2882857127</v>
          </cell>
          <cell r="J389">
            <v>1.484369701511787E-2</v>
          </cell>
          <cell r="K389">
            <v>3.7252902984619141E-9</v>
          </cell>
          <cell r="N389">
            <v>3.7252902984619141E-9</v>
          </cell>
          <cell r="O389">
            <v>0</v>
          </cell>
          <cell r="P389">
            <v>7.4505805969238281E-9</v>
          </cell>
          <cell r="Q389">
            <v>0</v>
          </cell>
          <cell r="R389">
            <v>0</v>
          </cell>
        </row>
        <row r="391">
          <cell r="A391">
            <v>429000</v>
          </cell>
          <cell r="C391">
            <v>429000</v>
          </cell>
          <cell r="D391" t="str">
            <v>Interest</v>
          </cell>
        </row>
        <row r="392">
          <cell r="A392">
            <v>429010</v>
          </cell>
          <cell r="B392">
            <v>0</v>
          </cell>
          <cell r="C392">
            <v>429010</v>
          </cell>
          <cell r="D392" t="str">
            <v>Interest Paid and Payable</v>
          </cell>
          <cell r="E392">
            <v>0</v>
          </cell>
          <cell r="F392">
            <v>0</v>
          </cell>
          <cell r="G392">
            <v>0</v>
          </cell>
          <cell r="H392">
            <v>0</v>
          </cell>
          <cell r="I392">
            <v>0</v>
          </cell>
          <cell r="J392">
            <v>0</v>
          </cell>
        </row>
        <row r="394">
          <cell r="B394">
            <v>0</v>
          </cell>
          <cell r="D394" t="str">
            <v>Total of Interest Expenses</v>
          </cell>
          <cell r="E394">
            <v>0</v>
          </cell>
          <cell r="F394">
            <v>0</v>
          </cell>
          <cell r="G394">
            <v>0</v>
          </cell>
          <cell r="H394">
            <v>0</v>
          </cell>
          <cell r="I394">
            <v>0</v>
          </cell>
          <cell r="J394">
            <v>0</v>
          </cell>
          <cell r="K394">
            <v>0</v>
          </cell>
          <cell r="N394">
            <v>0</v>
          </cell>
          <cell r="O394">
            <v>0</v>
          </cell>
          <cell r="P394">
            <v>0</v>
          </cell>
          <cell r="Q394">
            <v>0</v>
          </cell>
          <cell r="R394">
            <v>0</v>
          </cell>
        </row>
        <row r="396">
          <cell r="A396">
            <v>430000</v>
          </cell>
          <cell r="C396">
            <v>430000</v>
          </cell>
          <cell r="D396" t="str">
            <v>Research &amp; Development</v>
          </cell>
        </row>
        <row r="397">
          <cell r="A397">
            <v>430010</v>
          </cell>
          <cell r="B397">
            <v>0</v>
          </cell>
          <cell r="C397">
            <v>430010</v>
          </cell>
          <cell r="D397" t="str">
            <v>Research &amp; Development Expenses</v>
          </cell>
          <cell r="E397">
            <v>0</v>
          </cell>
          <cell r="F397">
            <v>0</v>
          </cell>
          <cell r="G397">
            <v>0</v>
          </cell>
          <cell r="H397">
            <v>0</v>
          </cell>
          <cell r="I397">
            <v>0</v>
          </cell>
          <cell r="J397">
            <v>0</v>
          </cell>
        </row>
        <row r="398">
          <cell r="A398">
            <v>430020</v>
          </cell>
          <cell r="B398">
            <v>0</v>
          </cell>
          <cell r="C398">
            <v>430020</v>
          </cell>
          <cell r="D398" t="str">
            <v>Amortisation of capitalised R &amp; D</v>
          </cell>
          <cell r="E398">
            <v>0</v>
          </cell>
          <cell r="F398">
            <v>0</v>
          </cell>
          <cell r="G398">
            <v>0</v>
          </cell>
          <cell r="H398">
            <v>0</v>
          </cell>
          <cell r="I398">
            <v>0</v>
          </cell>
          <cell r="J398">
            <v>0</v>
          </cell>
        </row>
        <row r="400">
          <cell r="B400">
            <v>0</v>
          </cell>
          <cell r="D400" t="str">
            <v>Total of Research &amp; Development</v>
          </cell>
          <cell r="E400">
            <v>0</v>
          </cell>
          <cell r="F400">
            <v>0</v>
          </cell>
          <cell r="G400">
            <v>0</v>
          </cell>
          <cell r="H400">
            <v>0</v>
          </cell>
          <cell r="I400">
            <v>0</v>
          </cell>
          <cell r="J400">
            <v>0</v>
          </cell>
          <cell r="K400">
            <v>0</v>
          </cell>
          <cell r="N400">
            <v>0</v>
          </cell>
          <cell r="O400">
            <v>0</v>
          </cell>
          <cell r="P400">
            <v>0</v>
          </cell>
          <cell r="Q400">
            <v>0</v>
          </cell>
          <cell r="R400">
            <v>0</v>
          </cell>
        </row>
        <row r="402">
          <cell r="B402">
            <v>8627814241.7576523</v>
          </cell>
          <cell r="D402" t="str">
            <v>Total Operating Expenses</v>
          </cell>
          <cell r="E402">
            <v>3495153572.9212685</v>
          </cell>
          <cell r="F402">
            <v>4958342751.4737768</v>
          </cell>
          <cell r="G402">
            <v>8453496324.3950453</v>
          </cell>
          <cell r="H402">
            <v>10014649982.385408</v>
          </cell>
          <cell r="I402">
            <v>1561153657.9903619</v>
          </cell>
          <cell r="J402">
            <v>0.18467549970835082</v>
          </cell>
          <cell r="K402">
            <v>0</v>
          </cell>
          <cell r="N402">
            <v>0</v>
          </cell>
          <cell r="O402">
            <v>-1.1920928955078125E-6</v>
          </cell>
          <cell r="P402">
            <v>-4.76837158203125E-7</v>
          </cell>
          <cell r="Q402">
            <v>2.384185791015625E-6</v>
          </cell>
          <cell r="R402">
            <v>-1.1920928955078125E-7</v>
          </cell>
        </row>
        <row r="403">
          <cell r="B403" t="str">
            <v>Capital Expenditure</v>
          </cell>
        </row>
        <row r="404">
          <cell r="B404" t="str">
            <v>Fixed Assets</v>
          </cell>
        </row>
        <row r="405">
          <cell r="B405" t="str">
            <v>Plants and Generators Equipment (General Ledger Code) 111801</v>
          </cell>
        </row>
        <row r="406">
          <cell r="B406" t="str">
            <v>100  boilers at plants</v>
          </cell>
        </row>
        <row r="407">
          <cell r="B407" t="str">
            <v xml:space="preserve">      1010  high pressure boilers  ( 91 &amp; above bars )</v>
          </cell>
        </row>
        <row r="408">
          <cell r="A408">
            <v>10101</v>
          </cell>
          <cell r="B408">
            <v>0</v>
          </cell>
          <cell r="C408">
            <v>10101</v>
          </cell>
          <cell r="D408" t="str">
            <v xml:space="preserve">high pressure boiler Main drum </v>
          </cell>
          <cell r="E408">
            <v>0</v>
          </cell>
          <cell r="F408">
            <v>0</v>
          </cell>
          <cell r="G408">
            <v>0</v>
          </cell>
          <cell r="H408">
            <v>0</v>
          </cell>
          <cell r="I408">
            <v>0</v>
          </cell>
          <cell r="J408">
            <v>0</v>
          </cell>
        </row>
        <row r="409">
          <cell r="A409">
            <v>10102</v>
          </cell>
          <cell r="B409">
            <v>0</v>
          </cell>
          <cell r="C409">
            <v>10102</v>
          </cell>
          <cell r="D409" t="str">
            <v>high pressure boiler tubes</v>
          </cell>
          <cell r="E409">
            <v>0</v>
          </cell>
          <cell r="F409">
            <v>0</v>
          </cell>
          <cell r="G409">
            <v>0</v>
          </cell>
          <cell r="H409">
            <v>0</v>
          </cell>
          <cell r="I409">
            <v>0</v>
          </cell>
          <cell r="J409">
            <v>0</v>
          </cell>
        </row>
        <row r="410">
          <cell r="A410">
            <v>10103</v>
          </cell>
          <cell r="B410">
            <v>0</v>
          </cell>
          <cell r="C410">
            <v>10103</v>
          </cell>
          <cell r="D410" t="str">
            <v>high pressure boiler Burners</v>
          </cell>
          <cell r="E410">
            <v>0</v>
          </cell>
          <cell r="F410">
            <v>0</v>
          </cell>
          <cell r="G410">
            <v>0</v>
          </cell>
          <cell r="H410">
            <v>0</v>
          </cell>
          <cell r="I410">
            <v>0</v>
          </cell>
          <cell r="J410">
            <v>0</v>
          </cell>
        </row>
        <row r="411">
          <cell r="A411">
            <v>10104</v>
          </cell>
          <cell r="B411">
            <v>0</v>
          </cell>
          <cell r="C411">
            <v>10104</v>
          </cell>
          <cell r="D411" t="str">
            <v>high pressure boiler civil works</v>
          </cell>
          <cell r="E411">
            <v>0</v>
          </cell>
          <cell r="F411">
            <v>0</v>
          </cell>
          <cell r="G411">
            <v>0</v>
          </cell>
          <cell r="H411">
            <v>0</v>
          </cell>
          <cell r="I411">
            <v>0</v>
          </cell>
          <cell r="J411">
            <v>0</v>
          </cell>
        </row>
        <row r="412">
          <cell r="A412">
            <v>10105</v>
          </cell>
          <cell r="B412">
            <v>0</v>
          </cell>
          <cell r="C412">
            <v>10105</v>
          </cell>
          <cell r="D412" t="str">
            <v>high pressure boiler auxiliary</v>
          </cell>
          <cell r="E412">
            <v>0</v>
          </cell>
          <cell r="F412">
            <v>0</v>
          </cell>
          <cell r="G412">
            <v>0</v>
          </cell>
          <cell r="H412">
            <v>2595000</v>
          </cell>
          <cell r="I412">
            <v>2595000</v>
          </cell>
          <cell r="J412">
            <v>1</v>
          </cell>
        </row>
        <row r="413">
          <cell r="B413">
            <v>0</v>
          </cell>
          <cell r="D413" t="str">
            <v>Total of High Pressure Boilers</v>
          </cell>
          <cell r="E413">
            <v>0</v>
          </cell>
          <cell r="F413">
            <v>0</v>
          </cell>
          <cell r="G413">
            <v>0</v>
          </cell>
          <cell r="H413">
            <v>2595000</v>
          </cell>
          <cell r="I413">
            <v>2595000</v>
          </cell>
          <cell r="J413">
            <v>1</v>
          </cell>
          <cell r="K413">
            <v>0</v>
          </cell>
          <cell r="N413">
            <v>0</v>
          </cell>
          <cell r="O413">
            <v>0</v>
          </cell>
          <cell r="P413">
            <v>0</v>
          </cell>
          <cell r="Q413">
            <v>0</v>
          </cell>
          <cell r="R413">
            <v>0</v>
          </cell>
        </row>
        <row r="414">
          <cell r="B414" t="str">
            <v xml:space="preserve">      1020  medium pressure boilers ( 51 to 90 bars )</v>
          </cell>
        </row>
        <row r="415">
          <cell r="A415">
            <v>10201</v>
          </cell>
          <cell r="B415">
            <v>0</v>
          </cell>
          <cell r="C415">
            <v>10201</v>
          </cell>
          <cell r="D415" t="str">
            <v xml:space="preserve">medium pressure boiler Main drum </v>
          </cell>
          <cell r="E415">
            <v>0</v>
          </cell>
          <cell r="F415">
            <v>0</v>
          </cell>
          <cell r="G415">
            <v>0</v>
          </cell>
          <cell r="H415">
            <v>0</v>
          </cell>
          <cell r="I415">
            <v>0</v>
          </cell>
          <cell r="J415">
            <v>0</v>
          </cell>
        </row>
        <row r="416">
          <cell r="A416">
            <v>10202</v>
          </cell>
          <cell r="B416">
            <v>0</v>
          </cell>
          <cell r="C416">
            <v>10202</v>
          </cell>
          <cell r="D416" t="str">
            <v>medium pressure boiler tubes</v>
          </cell>
          <cell r="E416">
            <v>0</v>
          </cell>
          <cell r="F416">
            <v>0</v>
          </cell>
          <cell r="G416">
            <v>0</v>
          </cell>
          <cell r="H416">
            <v>0</v>
          </cell>
          <cell r="I416">
            <v>0</v>
          </cell>
          <cell r="J416">
            <v>0</v>
          </cell>
        </row>
        <row r="417">
          <cell r="A417">
            <v>10203</v>
          </cell>
          <cell r="B417">
            <v>0</v>
          </cell>
          <cell r="C417">
            <v>10203</v>
          </cell>
          <cell r="D417" t="str">
            <v>medium pressure boiler Burners</v>
          </cell>
          <cell r="E417">
            <v>0</v>
          </cell>
          <cell r="F417">
            <v>0</v>
          </cell>
          <cell r="G417">
            <v>0</v>
          </cell>
          <cell r="H417">
            <v>0</v>
          </cell>
          <cell r="I417">
            <v>0</v>
          </cell>
          <cell r="J417">
            <v>0</v>
          </cell>
        </row>
        <row r="418">
          <cell r="A418">
            <v>10204</v>
          </cell>
          <cell r="B418">
            <v>0</v>
          </cell>
          <cell r="C418">
            <v>10204</v>
          </cell>
          <cell r="D418" t="str">
            <v>medium pressure boiler civil works</v>
          </cell>
          <cell r="E418">
            <v>0</v>
          </cell>
          <cell r="F418">
            <v>0</v>
          </cell>
          <cell r="G418">
            <v>0</v>
          </cell>
          <cell r="H418">
            <v>0</v>
          </cell>
          <cell r="I418">
            <v>0</v>
          </cell>
          <cell r="J418">
            <v>0</v>
          </cell>
        </row>
        <row r="419">
          <cell r="A419">
            <v>10205</v>
          </cell>
          <cell r="B419">
            <v>0</v>
          </cell>
          <cell r="C419">
            <v>10205</v>
          </cell>
          <cell r="D419" t="str">
            <v>medium pressure boiler auxiliary</v>
          </cell>
          <cell r="E419">
            <v>0</v>
          </cell>
          <cell r="F419">
            <v>0</v>
          </cell>
          <cell r="G419">
            <v>0</v>
          </cell>
          <cell r="H419">
            <v>0</v>
          </cell>
          <cell r="I419">
            <v>0</v>
          </cell>
          <cell r="J419">
            <v>0</v>
          </cell>
        </row>
        <row r="420">
          <cell r="B420">
            <v>0</v>
          </cell>
          <cell r="D420" t="str">
            <v>Total of Medium Pressure Boilers</v>
          </cell>
          <cell r="E420">
            <v>0</v>
          </cell>
          <cell r="F420">
            <v>0</v>
          </cell>
          <cell r="G420">
            <v>0</v>
          </cell>
          <cell r="H420">
            <v>0</v>
          </cell>
          <cell r="I420">
            <v>0</v>
          </cell>
          <cell r="J420">
            <v>0</v>
          </cell>
          <cell r="K420">
            <v>0</v>
          </cell>
          <cell r="N420">
            <v>0</v>
          </cell>
          <cell r="O420">
            <v>0</v>
          </cell>
          <cell r="P420">
            <v>0</v>
          </cell>
          <cell r="Q420">
            <v>0</v>
          </cell>
          <cell r="R420">
            <v>0</v>
          </cell>
        </row>
        <row r="421">
          <cell r="B421" t="str">
            <v xml:space="preserve">      1030  low pressure boilers ( 0 to 50 bars )</v>
          </cell>
        </row>
        <row r="422">
          <cell r="A422">
            <v>10301</v>
          </cell>
          <cell r="B422">
            <v>0</v>
          </cell>
          <cell r="C422">
            <v>10301</v>
          </cell>
          <cell r="D422" t="str">
            <v xml:space="preserve">Main drum </v>
          </cell>
          <cell r="E422">
            <v>0</v>
          </cell>
          <cell r="F422">
            <v>0</v>
          </cell>
          <cell r="G422">
            <v>0</v>
          </cell>
          <cell r="H422">
            <v>0</v>
          </cell>
          <cell r="I422">
            <v>0</v>
          </cell>
          <cell r="J422">
            <v>0</v>
          </cell>
        </row>
        <row r="423">
          <cell r="A423">
            <v>10302</v>
          </cell>
          <cell r="B423">
            <v>0</v>
          </cell>
          <cell r="C423">
            <v>10302</v>
          </cell>
          <cell r="D423" t="str">
            <v>boiler tubes</v>
          </cell>
          <cell r="E423">
            <v>0</v>
          </cell>
          <cell r="F423">
            <v>0</v>
          </cell>
          <cell r="G423">
            <v>0</v>
          </cell>
          <cell r="H423">
            <v>0</v>
          </cell>
          <cell r="I423">
            <v>0</v>
          </cell>
          <cell r="J423">
            <v>0</v>
          </cell>
        </row>
        <row r="424">
          <cell r="A424">
            <v>10303</v>
          </cell>
          <cell r="B424">
            <v>0</v>
          </cell>
          <cell r="C424">
            <v>10303</v>
          </cell>
          <cell r="D424" t="str">
            <v>Burners</v>
          </cell>
          <cell r="E424">
            <v>0</v>
          </cell>
          <cell r="F424">
            <v>0</v>
          </cell>
          <cell r="G424">
            <v>0</v>
          </cell>
          <cell r="H424">
            <v>0</v>
          </cell>
          <cell r="I424">
            <v>0</v>
          </cell>
          <cell r="J424">
            <v>0</v>
          </cell>
        </row>
        <row r="425">
          <cell r="A425">
            <v>10304</v>
          </cell>
          <cell r="B425">
            <v>0</v>
          </cell>
          <cell r="C425">
            <v>10304</v>
          </cell>
          <cell r="D425" t="str">
            <v>boiler civil work</v>
          </cell>
          <cell r="E425">
            <v>0</v>
          </cell>
          <cell r="F425">
            <v>0</v>
          </cell>
          <cell r="G425">
            <v>0</v>
          </cell>
          <cell r="H425">
            <v>0</v>
          </cell>
          <cell r="I425">
            <v>0</v>
          </cell>
          <cell r="J425">
            <v>0</v>
          </cell>
        </row>
        <row r="426">
          <cell r="A426">
            <v>10305</v>
          </cell>
          <cell r="B426">
            <v>0</v>
          </cell>
          <cell r="C426">
            <v>10305</v>
          </cell>
          <cell r="D426" t="str">
            <v>low pressure boiler auxiliary</v>
          </cell>
          <cell r="E426">
            <v>0</v>
          </cell>
          <cell r="F426">
            <v>0</v>
          </cell>
          <cell r="G426">
            <v>0</v>
          </cell>
          <cell r="H426">
            <v>0</v>
          </cell>
          <cell r="I426">
            <v>0</v>
          </cell>
          <cell r="J426">
            <v>0</v>
          </cell>
        </row>
        <row r="427">
          <cell r="B427">
            <v>0</v>
          </cell>
          <cell r="D427" t="str">
            <v>Total for low pressure boilers</v>
          </cell>
          <cell r="E427">
            <v>0</v>
          </cell>
          <cell r="F427">
            <v>0</v>
          </cell>
          <cell r="G427">
            <v>0</v>
          </cell>
          <cell r="H427">
            <v>0</v>
          </cell>
          <cell r="I427">
            <v>0</v>
          </cell>
          <cell r="J427">
            <v>0</v>
          </cell>
          <cell r="K427">
            <v>0</v>
          </cell>
          <cell r="N427">
            <v>0</v>
          </cell>
          <cell r="O427">
            <v>0</v>
          </cell>
          <cell r="P427">
            <v>0</v>
          </cell>
          <cell r="Q427">
            <v>0</v>
          </cell>
          <cell r="R427">
            <v>0</v>
          </cell>
        </row>
        <row r="428">
          <cell r="B428" t="str">
            <v xml:space="preserve">      1040  heat exchanger boilers</v>
          </cell>
        </row>
        <row r="429">
          <cell r="A429">
            <v>10401</v>
          </cell>
          <cell r="B429">
            <v>0</v>
          </cell>
          <cell r="C429">
            <v>10401</v>
          </cell>
          <cell r="D429" t="str">
            <v>shell side for heat exchanger</v>
          </cell>
          <cell r="E429">
            <v>0</v>
          </cell>
          <cell r="F429">
            <v>0</v>
          </cell>
          <cell r="G429">
            <v>0</v>
          </cell>
          <cell r="H429">
            <v>0</v>
          </cell>
          <cell r="I429">
            <v>0</v>
          </cell>
          <cell r="J429">
            <v>0</v>
          </cell>
        </row>
        <row r="430">
          <cell r="A430">
            <v>10402</v>
          </cell>
          <cell r="B430">
            <v>0</v>
          </cell>
          <cell r="C430">
            <v>10402</v>
          </cell>
          <cell r="D430" t="str">
            <v>tube side for heate exchanger</v>
          </cell>
          <cell r="E430">
            <v>0</v>
          </cell>
          <cell r="F430">
            <v>0</v>
          </cell>
          <cell r="G430">
            <v>0</v>
          </cell>
          <cell r="H430">
            <v>0</v>
          </cell>
          <cell r="I430">
            <v>0</v>
          </cell>
          <cell r="J430">
            <v>0</v>
          </cell>
        </row>
        <row r="431">
          <cell r="A431">
            <v>10403</v>
          </cell>
          <cell r="B431">
            <v>0</v>
          </cell>
          <cell r="C431">
            <v>10403</v>
          </cell>
          <cell r="D431" t="str">
            <v xml:space="preserve">heat exchanger civil work </v>
          </cell>
          <cell r="E431">
            <v>0</v>
          </cell>
          <cell r="F431">
            <v>0</v>
          </cell>
          <cell r="G431">
            <v>0</v>
          </cell>
          <cell r="H431">
            <v>0</v>
          </cell>
          <cell r="I431">
            <v>0</v>
          </cell>
          <cell r="J431">
            <v>0</v>
          </cell>
        </row>
        <row r="432">
          <cell r="A432">
            <v>10404</v>
          </cell>
          <cell r="B432">
            <v>0</v>
          </cell>
          <cell r="C432">
            <v>10404</v>
          </cell>
          <cell r="D432" t="str">
            <v>heat excahnger auxiliary</v>
          </cell>
          <cell r="E432">
            <v>0</v>
          </cell>
          <cell r="F432">
            <v>0</v>
          </cell>
          <cell r="G432">
            <v>0</v>
          </cell>
          <cell r="H432">
            <v>0</v>
          </cell>
          <cell r="I432">
            <v>0</v>
          </cell>
          <cell r="J432">
            <v>0</v>
          </cell>
        </row>
        <row r="433">
          <cell r="B433">
            <v>0</v>
          </cell>
          <cell r="D433" t="str">
            <v>Total for heat exchanger boilers</v>
          </cell>
          <cell r="E433">
            <v>0</v>
          </cell>
          <cell r="F433">
            <v>0</v>
          </cell>
          <cell r="G433">
            <v>0</v>
          </cell>
          <cell r="H433">
            <v>0</v>
          </cell>
          <cell r="I433">
            <v>0</v>
          </cell>
          <cell r="J433">
            <v>0</v>
          </cell>
          <cell r="K433">
            <v>0</v>
          </cell>
          <cell r="N433">
            <v>0</v>
          </cell>
          <cell r="O433">
            <v>0</v>
          </cell>
          <cell r="P433">
            <v>0</v>
          </cell>
          <cell r="Q433">
            <v>0</v>
          </cell>
          <cell r="R433">
            <v>0</v>
          </cell>
        </row>
        <row r="434">
          <cell r="B434">
            <v>0</v>
          </cell>
          <cell r="D434" t="str">
            <v>Sub-total for boilers at plant</v>
          </cell>
          <cell r="E434">
            <v>0</v>
          </cell>
          <cell r="F434">
            <v>0</v>
          </cell>
          <cell r="G434">
            <v>0</v>
          </cell>
          <cell r="H434">
            <v>2595000</v>
          </cell>
          <cell r="I434">
            <v>2595000</v>
          </cell>
          <cell r="J434">
            <v>1</v>
          </cell>
          <cell r="K434">
            <v>0</v>
          </cell>
          <cell r="N434">
            <v>0</v>
          </cell>
          <cell r="O434">
            <v>0</v>
          </cell>
          <cell r="P434">
            <v>0</v>
          </cell>
          <cell r="Q434">
            <v>0</v>
          </cell>
          <cell r="R434">
            <v>0</v>
          </cell>
        </row>
        <row r="435">
          <cell r="B435" t="str">
            <v>110  turbines &amp; generators</v>
          </cell>
        </row>
        <row r="436">
          <cell r="B436" t="str">
            <v xml:space="preserve">      1110  steam turbines </v>
          </cell>
        </row>
        <row r="437">
          <cell r="A437">
            <v>11101</v>
          </cell>
          <cell r="B437">
            <v>0</v>
          </cell>
          <cell r="C437">
            <v>11101</v>
          </cell>
          <cell r="D437" t="str">
            <v>blades for steam turbine</v>
          </cell>
          <cell r="E437">
            <v>0</v>
          </cell>
          <cell r="F437">
            <v>0</v>
          </cell>
          <cell r="G437">
            <v>0</v>
          </cell>
          <cell r="H437">
            <v>0</v>
          </cell>
          <cell r="I437">
            <v>0</v>
          </cell>
          <cell r="J437">
            <v>0</v>
          </cell>
        </row>
        <row r="438">
          <cell r="A438">
            <v>11102</v>
          </cell>
          <cell r="B438">
            <v>0</v>
          </cell>
          <cell r="C438">
            <v>11102</v>
          </cell>
          <cell r="D438" t="str">
            <v>rotor for steam turbine</v>
          </cell>
          <cell r="E438">
            <v>0</v>
          </cell>
          <cell r="F438">
            <v>0</v>
          </cell>
          <cell r="G438">
            <v>0</v>
          </cell>
          <cell r="H438">
            <v>0</v>
          </cell>
          <cell r="I438">
            <v>0</v>
          </cell>
          <cell r="J438">
            <v>0</v>
          </cell>
        </row>
        <row r="439">
          <cell r="A439">
            <v>11103</v>
          </cell>
          <cell r="B439">
            <v>0</v>
          </cell>
          <cell r="C439">
            <v>11103</v>
          </cell>
          <cell r="D439" t="str">
            <v>heater for steam turbine</v>
          </cell>
          <cell r="E439">
            <v>0</v>
          </cell>
          <cell r="F439">
            <v>0</v>
          </cell>
          <cell r="G439">
            <v>0</v>
          </cell>
          <cell r="H439">
            <v>0</v>
          </cell>
          <cell r="I439">
            <v>0</v>
          </cell>
          <cell r="J439">
            <v>0</v>
          </cell>
        </row>
        <row r="440">
          <cell r="A440">
            <v>11104</v>
          </cell>
          <cell r="B440">
            <v>0</v>
          </cell>
          <cell r="C440">
            <v>11104</v>
          </cell>
          <cell r="D440" t="str">
            <v>condensor for steam turbine</v>
          </cell>
          <cell r="E440">
            <v>0</v>
          </cell>
          <cell r="F440">
            <v>0</v>
          </cell>
          <cell r="G440">
            <v>0</v>
          </cell>
          <cell r="H440">
            <v>0</v>
          </cell>
          <cell r="I440">
            <v>0</v>
          </cell>
          <cell r="J440">
            <v>0</v>
          </cell>
        </row>
        <row r="441">
          <cell r="A441">
            <v>11105</v>
          </cell>
          <cell r="B441">
            <v>0</v>
          </cell>
          <cell r="C441">
            <v>11105</v>
          </cell>
          <cell r="D441" t="str">
            <v>auxiliary for steam turbine</v>
          </cell>
          <cell r="E441">
            <v>0</v>
          </cell>
          <cell r="F441">
            <v>0</v>
          </cell>
          <cell r="G441">
            <v>0</v>
          </cell>
          <cell r="H441">
            <v>700000</v>
          </cell>
          <cell r="I441">
            <v>700000</v>
          </cell>
          <cell r="J441">
            <v>1</v>
          </cell>
        </row>
        <row r="442">
          <cell r="A442">
            <v>11106</v>
          </cell>
          <cell r="B442">
            <v>0</v>
          </cell>
          <cell r="C442">
            <v>11106</v>
          </cell>
          <cell r="D442" t="str">
            <v>steam turbine civil work</v>
          </cell>
          <cell r="E442">
            <v>0</v>
          </cell>
          <cell r="F442">
            <v>0</v>
          </cell>
          <cell r="G442">
            <v>0</v>
          </cell>
          <cell r="H442">
            <v>0</v>
          </cell>
          <cell r="I442">
            <v>0</v>
          </cell>
          <cell r="J442">
            <v>0</v>
          </cell>
        </row>
        <row r="443">
          <cell r="B443">
            <v>0</v>
          </cell>
          <cell r="D443" t="str">
            <v>Total of Medium Pressure Boilers</v>
          </cell>
          <cell r="E443">
            <v>0</v>
          </cell>
          <cell r="F443">
            <v>0</v>
          </cell>
          <cell r="G443">
            <v>0</v>
          </cell>
          <cell r="H443">
            <v>700000</v>
          </cell>
          <cell r="I443">
            <v>700000</v>
          </cell>
          <cell r="J443">
            <v>1</v>
          </cell>
          <cell r="K443">
            <v>0</v>
          </cell>
          <cell r="N443">
            <v>0</v>
          </cell>
          <cell r="O443">
            <v>0</v>
          </cell>
          <cell r="P443">
            <v>0</v>
          </cell>
          <cell r="Q443">
            <v>0</v>
          </cell>
          <cell r="R443">
            <v>0</v>
          </cell>
        </row>
        <row r="444">
          <cell r="B444" t="str">
            <v xml:space="preserve">      1120  gas turbines</v>
          </cell>
        </row>
        <row r="445">
          <cell r="A445">
            <v>11201</v>
          </cell>
          <cell r="B445">
            <v>0</v>
          </cell>
          <cell r="C445">
            <v>11201</v>
          </cell>
          <cell r="D445" t="str">
            <v>blades for gas turbines</v>
          </cell>
          <cell r="E445">
            <v>0</v>
          </cell>
          <cell r="F445">
            <v>0</v>
          </cell>
          <cell r="G445">
            <v>0</v>
          </cell>
          <cell r="H445">
            <v>14402000</v>
          </cell>
          <cell r="I445">
            <v>14402000</v>
          </cell>
          <cell r="J445">
            <v>1</v>
          </cell>
        </row>
        <row r="446">
          <cell r="A446">
            <v>11202</v>
          </cell>
          <cell r="B446">
            <v>21999000</v>
          </cell>
          <cell r="C446">
            <v>11202</v>
          </cell>
          <cell r="D446" t="str">
            <v>rotors for gas turbine</v>
          </cell>
          <cell r="E446">
            <v>0</v>
          </cell>
          <cell r="F446">
            <v>0</v>
          </cell>
          <cell r="G446">
            <v>0</v>
          </cell>
          <cell r="H446">
            <v>0</v>
          </cell>
          <cell r="I446">
            <v>0</v>
          </cell>
          <cell r="J446">
            <v>0</v>
          </cell>
        </row>
        <row r="447">
          <cell r="A447">
            <v>11203</v>
          </cell>
          <cell r="B447">
            <v>0</v>
          </cell>
          <cell r="C447">
            <v>11203</v>
          </cell>
          <cell r="D447" t="str">
            <v>auxiliary for gas turbine</v>
          </cell>
          <cell r="E447">
            <v>0</v>
          </cell>
          <cell r="F447">
            <v>0</v>
          </cell>
          <cell r="G447">
            <v>0</v>
          </cell>
          <cell r="H447">
            <v>6246647</v>
          </cell>
          <cell r="I447">
            <v>6246647</v>
          </cell>
          <cell r="J447">
            <v>1</v>
          </cell>
        </row>
        <row r="448">
          <cell r="A448">
            <v>11204</v>
          </cell>
          <cell r="B448">
            <v>0</v>
          </cell>
          <cell r="C448">
            <v>11204</v>
          </cell>
          <cell r="D448" t="str">
            <v>gas turbine civil work</v>
          </cell>
          <cell r="E448">
            <v>0</v>
          </cell>
          <cell r="F448">
            <v>0</v>
          </cell>
          <cell r="G448">
            <v>0</v>
          </cell>
          <cell r="H448">
            <v>0</v>
          </cell>
          <cell r="I448">
            <v>0</v>
          </cell>
          <cell r="J448">
            <v>0</v>
          </cell>
        </row>
        <row r="449">
          <cell r="B449">
            <v>21999000</v>
          </cell>
          <cell r="D449" t="str">
            <v>Total of Medium Pressure Boilers</v>
          </cell>
          <cell r="E449">
            <v>0</v>
          </cell>
          <cell r="F449">
            <v>0</v>
          </cell>
          <cell r="G449">
            <v>0</v>
          </cell>
          <cell r="H449">
            <v>20648647</v>
          </cell>
          <cell r="I449">
            <v>20648647</v>
          </cell>
          <cell r="J449">
            <v>1</v>
          </cell>
          <cell r="K449">
            <v>0</v>
          </cell>
          <cell r="N449">
            <v>0</v>
          </cell>
          <cell r="O449">
            <v>0</v>
          </cell>
          <cell r="P449">
            <v>0</v>
          </cell>
          <cell r="Q449">
            <v>0</v>
          </cell>
          <cell r="R449">
            <v>0</v>
          </cell>
        </row>
        <row r="450">
          <cell r="B450" t="str">
            <v xml:space="preserve">      1130  generator</v>
          </cell>
        </row>
        <row r="451">
          <cell r="A451">
            <v>11301</v>
          </cell>
          <cell r="B451">
            <v>0</v>
          </cell>
          <cell r="C451">
            <v>11301</v>
          </cell>
          <cell r="D451" t="str">
            <v>excitation for generator</v>
          </cell>
          <cell r="E451">
            <v>0</v>
          </cell>
          <cell r="F451">
            <v>0</v>
          </cell>
          <cell r="G451">
            <v>0</v>
          </cell>
          <cell r="H451">
            <v>499248</v>
          </cell>
          <cell r="I451">
            <v>499248</v>
          </cell>
          <cell r="J451">
            <v>1</v>
          </cell>
        </row>
        <row r="452">
          <cell r="A452">
            <v>11302</v>
          </cell>
          <cell r="B452">
            <v>0</v>
          </cell>
          <cell r="C452">
            <v>11302</v>
          </cell>
          <cell r="D452" t="str">
            <v>rotor for generator</v>
          </cell>
          <cell r="E452">
            <v>0</v>
          </cell>
          <cell r="F452">
            <v>0</v>
          </cell>
          <cell r="G452">
            <v>0</v>
          </cell>
          <cell r="H452">
            <v>0</v>
          </cell>
          <cell r="I452">
            <v>0</v>
          </cell>
          <cell r="J452">
            <v>0</v>
          </cell>
        </row>
        <row r="453">
          <cell r="A453">
            <v>11303</v>
          </cell>
          <cell r="B453">
            <v>0</v>
          </cell>
          <cell r="C453">
            <v>11303</v>
          </cell>
          <cell r="D453" t="str">
            <v>start up frequency convertor for genrator</v>
          </cell>
          <cell r="E453">
            <v>0</v>
          </cell>
          <cell r="F453">
            <v>0</v>
          </cell>
          <cell r="G453">
            <v>0</v>
          </cell>
          <cell r="H453">
            <v>50000</v>
          </cell>
          <cell r="I453">
            <v>50000</v>
          </cell>
          <cell r="J453">
            <v>1</v>
          </cell>
        </row>
        <row r="454">
          <cell r="A454">
            <v>11304</v>
          </cell>
          <cell r="B454">
            <v>0</v>
          </cell>
          <cell r="C454">
            <v>11304</v>
          </cell>
          <cell r="D454" t="str">
            <v>auxiliary of generator</v>
          </cell>
          <cell r="E454">
            <v>0</v>
          </cell>
          <cell r="F454">
            <v>0</v>
          </cell>
          <cell r="G454">
            <v>0</v>
          </cell>
          <cell r="H454">
            <v>240000</v>
          </cell>
          <cell r="I454">
            <v>240000</v>
          </cell>
          <cell r="J454">
            <v>1</v>
          </cell>
        </row>
        <row r="455">
          <cell r="A455">
            <v>11305</v>
          </cell>
          <cell r="B455">
            <v>0</v>
          </cell>
          <cell r="C455">
            <v>11305</v>
          </cell>
          <cell r="D455" t="str">
            <v>generators civil work</v>
          </cell>
          <cell r="E455">
            <v>0</v>
          </cell>
          <cell r="F455">
            <v>0</v>
          </cell>
          <cell r="G455">
            <v>0</v>
          </cell>
          <cell r="H455">
            <v>0</v>
          </cell>
          <cell r="I455">
            <v>0</v>
          </cell>
          <cell r="J455">
            <v>0</v>
          </cell>
        </row>
        <row r="456">
          <cell r="B456">
            <v>0</v>
          </cell>
          <cell r="D456" t="str">
            <v>Total of Medium Pressure Boilers</v>
          </cell>
          <cell r="E456">
            <v>0</v>
          </cell>
          <cell r="F456">
            <v>0</v>
          </cell>
          <cell r="G456">
            <v>0</v>
          </cell>
          <cell r="H456">
            <v>789248</v>
          </cell>
          <cell r="I456">
            <v>789248</v>
          </cell>
          <cell r="J456">
            <v>1</v>
          </cell>
          <cell r="K456">
            <v>0</v>
          </cell>
          <cell r="N456">
            <v>0</v>
          </cell>
          <cell r="O456">
            <v>0</v>
          </cell>
          <cell r="P456">
            <v>0</v>
          </cell>
          <cell r="Q456">
            <v>0</v>
          </cell>
          <cell r="R456">
            <v>0</v>
          </cell>
        </row>
        <row r="457">
          <cell r="B457">
            <v>21999000</v>
          </cell>
          <cell r="D457" t="str">
            <v>Sub-total for Turbines &amp; Generators</v>
          </cell>
          <cell r="E457">
            <v>0</v>
          </cell>
          <cell r="F457">
            <v>0</v>
          </cell>
          <cell r="G457">
            <v>0</v>
          </cell>
          <cell r="H457">
            <v>22137895</v>
          </cell>
          <cell r="I457">
            <v>22137895</v>
          </cell>
          <cell r="J457">
            <v>1</v>
          </cell>
          <cell r="K457">
            <v>0</v>
          </cell>
          <cell r="N457">
            <v>0</v>
          </cell>
          <cell r="O457">
            <v>0</v>
          </cell>
          <cell r="P457">
            <v>0</v>
          </cell>
          <cell r="Q457">
            <v>0</v>
          </cell>
          <cell r="R457">
            <v>0</v>
          </cell>
        </row>
        <row r="458">
          <cell r="B458" t="str">
            <v>120  central control room equipment</v>
          </cell>
        </row>
        <row r="459">
          <cell r="B459" t="str">
            <v xml:space="preserve">      1210  control panels</v>
          </cell>
        </row>
        <row r="460">
          <cell r="A460">
            <v>12101</v>
          </cell>
          <cell r="B460">
            <v>0</v>
          </cell>
          <cell r="C460">
            <v>12101</v>
          </cell>
          <cell r="D460" t="str">
            <v>desalination control panel</v>
          </cell>
          <cell r="E460">
            <v>0</v>
          </cell>
          <cell r="F460">
            <v>0</v>
          </cell>
          <cell r="G460">
            <v>0</v>
          </cell>
          <cell r="H460">
            <v>10000</v>
          </cell>
          <cell r="I460">
            <v>10000</v>
          </cell>
          <cell r="J460">
            <v>1</v>
          </cell>
        </row>
        <row r="461">
          <cell r="A461">
            <v>12102</v>
          </cell>
          <cell r="B461">
            <v>500000</v>
          </cell>
          <cell r="C461">
            <v>12102</v>
          </cell>
          <cell r="D461" t="str">
            <v>turbine control panel</v>
          </cell>
          <cell r="E461">
            <v>0</v>
          </cell>
          <cell r="F461">
            <v>500000</v>
          </cell>
          <cell r="G461">
            <v>500000</v>
          </cell>
          <cell r="H461">
            <v>21778000</v>
          </cell>
          <cell r="I461">
            <v>21278000</v>
          </cell>
          <cell r="J461">
            <v>42.555999999999997</v>
          </cell>
        </row>
        <row r="462">
          <cell r="A462">
            <v>12103</v>
          </cell>
          <cell r="B462">
            <v>0</v>
          </cell>
          <cell r="C462">
            <v>12103</v>
          </cell>
          <cell r="D462" t="str">
            <v>Boilers Control Panels</v>
          </cell>
          <cell r="E462">
            <v>0</v>
          </cell>
          <cell r="F462">
            <v>0</v>
          </cell>
          <cell r="G462">
            <v>0</v>
          </cell>
          <cell r="H462">
            <v>10000</v>
          </cell>
          <cell r="I462">
            <v>10000</v>
          </cell>
          <cell r="J462">
            <v>1</v>
          </cell>
        </row>
        <row r="463">
          <cell r="B463">
            <v>500000</v>
          </cell>
          <cell r="D463" t="str">
            <v>Total of Control Planels</v>
          </cell>
          <cell r="E463">
            <v>0</v>
          </cell>
          <cell r="F463">
            <v>500000</v>
          </cell>
          <cell r="G463">
            <v>500000</v>
          </cell>
          <cell r="H463">
            <v>21798000</v>
          </cell>
          <cell r="I463">
            <v>21298000</v>
          </cell>
          <cell r="J463">
            <v>42.595999999999997</v>
          </cell>
          <cell r="K463">
            <v>0</v>
          </cell>
          <cell r="N463">
            <v>0</v>
          </cell>
          <cell r="O463">
            <v>0</v>
          </cell>
          <cell r="P463">
            <v>0</v>
          </cell>
          <cell r="Q463">
            <v>0</v>
          </cell>
          <cell r="R463">
            <v>0</v>
          </cell>
        </row>
        <row r="464">
          <cell r="B464" t="str">
            <v xml:space="preserve">      1220  electronic control module cubicles</v>
          </cell>
        </row>
        <row r="465">
          <cell r="A465">
            <v>12201</v>
          </cell>
          <cell r="B465">
            <v>0</v>
          </cell>
          <cell r="C465">
            <v>12201</v>
          </cell>
          <cell r="D465" t="str">
            <v>desalination control module cubicles</v>
          </cell>
          <cell r="E465">
            <v>0</v>
          </cell>
          <cell r="F465">
            <v>0</v>
          </cell>
          <cell r="G465">
            <v>0</v>
          </cell>
          <cell r="H465">
            <v>0</v>
          </cell>
          <cell r="I465">
            <v>0</v>
          </cell>
          <cell r="J465">
            <v>0</v>
          </cell>
        </row>
        <row r="466">
          <cell r="A466">
            <v>12202</v>
          </cell>
          <cell r="B466">
            <v>0</v>
          </cell>
          <cell r="C466">
            <v>12202</v>
          </cell>
          <cell r="D466" t="str">
            <v>turbine control module cubicles</v>
          </cell>
          <cell r="E466">
            <v>0</v>
          </cell>
          <cell r="F466">
            <v>0</v>
          </cell>
          <cell r="G466">
            <v>0</v>
          </cell>
          <cell r="H466">
            <v>0</v>
          </cell>
          <cell r="I466">
            <v>0</v>
          </cell>
          <cell r="J466">
            <v>0</v>
          </cell>
        </row>
        <row r="467">
          <cell r="A467">
            <v>12203</v>
          </cell>
          <cell r="B467">
            <v>0</v>
          </cell>
          <cell r="C467">
            <v>12203</v>
          </cell>
          <cell r="D467" t="str">
            <v>Boilers Control module cubicles</v>
          </cell>
          <cell r="E467">
            <v>0</v>
          </cell>
          <cell r="F467">
            <v>0</v>
          </cell>
          <cell r="G467">
            <v>0</v>
          </cell>
          <cell r="H467">
            <v>0</v>
          </cell>
          <cell r="I467">
            <v>0</v>
          </cell>
          <cell r="J467">
            <v>0</v>
          </cell>
        </row>
        <row r="468">
          <cell r="B468">
            <v>0</v>
          </cell>
          <cell r="D468" t="str">
            <v>Total of Electronic Control Room Civil Works</v>
          </cell>
          <cell r="E468">
            <v>0</v>
          </cell>
          <cell r="F468">
            <v>0</v>
          </cell>
          <cell r="G468">
            <v>0</v>
          </cell>
          <cell r="H468">
            <v>0</v>
          </cell>
          <cell r="I468">
            <v>0</v>
          </cell>
          <cell r="J468">
            <v>0</v>
          </cell>
          <cell r="K468">
            <v>0</v>
          </cell>
          <cell r="N468">
            <v>0</v>
          </cell>
          <cell r="O468">
            <v>0</v>
          </cell>
          <cell r="P468">
            <v>0</v>
          </cell>
          <cell r="Q468">
            <v>0</v>
          </cell>
          <cell r="R468">
            <v>0</v>
          </cell>
        </row>
        <row r="469">
          <cell r="B469" t="str">
            <v xml:space="preserve">      1230  central control room civil works</v>
          </cell>
        </row>
        <row r="470">
          <cell r="A470">
            <v>99999</v>
          </cell>
          <cell r="B470">
            <v>0</v>
          </cell>
          <cell r="C470">
            <v>99999</v>
          </cell>
          <cell r="D470" t="str">
            <v>unspecified</v>
          </cell>
          <cell r="E470">
            <v>0</v>
          </cell>
          <cell r="F470">
            <v>0</v>
          </cell>
          <cell r="G470">
            <v>0</v>
          </cell>
          <cell r="H470">
            <v>0</v>
          </cell>
          <cell r="I470">
            <v>0</v>
          </cell>
          <cell r="J470">
            <v>0</v>
          </cell>
        </row>
        <row r="471">
          <cell r="B471">
            <v>0</v>
          </cell>
          <cell r="D471" t="str">
            <v>Total of Electronic Control Room Civil Works</v>
          </cell>
          <cell r="E471">
            <v>0</v>
          </cell>
          <cell r="F471">
            <v>0</v>
          </cell>
          <cell r="G471">
            <v>0</v>
          </cell>
          <cell r="H471">
            <v>0</v>
          </cell>
          <cell r="I471">
            <v>0</v>
          </cell>
          <cell r="J471">
            <v>0</v>
          </cell>
          <cell r="K471">
            <v>0</v>
          </cell>
          <cell r="N471">
            <v>0</v>
          </cell>
          <cell r="O471">
            <v>0</v>
          </cell>
          <cell r="P471">
            <v>0</v>
          </cell>
          <cell r="Q471">
            <v>0</v>
          </cell>
          <cell r="R471">
            <v>0</v>
          </cell>
        </row>
        <row r="472">
          <cell r="B472">
            <v>500000</v>
          </cell>
          <cell r="D472" t="str">
            <v>Sub-total for Central Room Equipment</v>
          </cell>
          <cell r="E472">
            <v>0</v>
          </cell>
          <cell r="F472">
            <v>500000</v>
          </cell>
          <cell r="G472">
            <v>500000</v>
          </cell>
          <cell r="H472">
            <v>21798000</v>
          </cell>
          <cell r="I472">
            <v>21298000</v>
          </cell>
          <cell r="J472">
            <v>42.595999999999997</v>
          </cell>
          <cell r="K472">
            <v>0</v>
          </cell>
          <cell r="N472">
            <v>0</v>
          </cell>
          <cell r="O472">
            <v>0</v>
          </cell>
          <cell r="P472">
            <v>0</v>
          </cell>
          <cell r="Q472">
            <v>0</v>
          </cell>
          <cell r="R472">
            <v>0</v>
          </cell>
        </row>
        <row r="473">
          <cell r="B473" t="str">
            <v>130  workshop equipment of the plants</v>
          </cell>
        </row>
        <row r="474">
          <cell r="B474" t="str">
            <v xml:space="preserve">      1310  workshop cranes &amp; mobile equipment</v>
          </cell>
        </row>
        <row r="475">
          <cell r="A475">
            <v>99999</v>
          </cell>
          <cell r="B475">
            <v>429600</v>
          </cell>
          <cell r="C475">
            <v>99999</v>
          </cell>
          <cell r="D475" t="str">
            <v>unspecified</v>
          </cell>
          <cell r="E475">
            <v>0</v>
          </cell>
          <cell r="F475">
            <v>429600</v>
          </cell>
          <cell r="G475">
            <v>429600</v>
          </cell>
          <cell r="H475">
            <v>170000</v>
          </cell>
          <cell r="I475">
            <v>-259600</v>
          </cell>
          <cell r="J475">
            <v>-0.6042830540037244</v>
          </cell>
        </row>
        <row r="476">
          <cell r="B476">
            <v>429600</v>
          </cell>
          <cell r="D476" t="str">
            <v>Total of Workshop Cranes Room &amp; Mobile Equipment</v>
          </cell>
          <cell r="E476">
            <v>0</v>
          </cell>
          <cell r="F476">
            <v>429600</v>
          </cell>
          <cell r="G476">
            <v>429600</v>
          </cell>
          <cell r="H476">
            <v>170000</v>
          </cell>
          <cell r="I476">
            <v>-259600</v>
          </cell>
          <cell r="J476">
            <v>-0.6042830540037244</v>
          </cell>
          <cell r="K476">
            <v>0</v>
          </cell>
          <cell r="N476">
            <v>0</v>
          </cell>
          <cell r="O476">
            <v>0</v>
          </cell>
          <cell r="P476">
            <v>0</v>
          </cell>
          <cell r="Q476">
            <v>0</v>
          </cell>
          <cell r="R476">
            <v>0</v>
          </cell>
        </row>
        <row r="477">
          <cell r="B477" t="str">
            <v xml:space="preserve">      1320  workshop tools</v>
          </cell>
        </row>
        <row r="478">
          <cell r="A478">
            <v>13201</v>
          </cell>
          <cell r="B478">
            <v>672000</v>
          </cell>
          <cell r="C478">
            <v>13201</v>
          </cell>
          <cell r="D478" t="str">
            <v>regular maintenance tools</v>
          </cell>
          <cell r="E478">
            <v>0</v>
          </cell>
          <cell r="F478">
            <v>672000</v>
          </cell>
          <cell r="G478">
            <v>672000</v>
          </cell>
          <cell r="H478">
            <v>565000</v>
          </cell>
          <cell r="I478">
            <v>-107000</v>
          </cell>
          <cell r="J478">
            <v>-0.15922619047619047</v>
          </cell>
        </row>
        <row r="479">
          <cell r="A479">
            <v>13202</v>
          </cell>
          <cell r="B479">
            <v>0</v>
          </cell>
          <cell r="C479">
            <v>13202</v>
          </cell>
          <cell r="D479" t="str">
            <v>special tools</v>
          </cell>
          <cell r="E479">
            <v>0</v>
          </cell>
          <cell r="F479">
            <v>0</v>
          </cell>
          <cell r="G479">
            <v>0</v>
          </cell>
          <cell r="H479">
            <v>175000</v>
          </cell>
          <cell r="I479">
            <v>175000</v>
          </cell>
          <cell r="J479">
            <v>1</v>
          </cell>
        </row>
        <row r="480">
          <cell r="B480">
            <v>672000</v>
          </cell>
          <cell r="D480" t="str">
            <v>Total of Workshop Tools</v>
          </cell>
          <cell r="E480">
            <v>0</v>
          </cell>
          <cell r="F480">
            <v>672000</v>
          </cell>
          <cell r="G480">
            <v>672000</v>
          </cell>
          <cell r="H480">
            <v>740000</v>
          </cell>
          <cell r="I480">
            <v>68000</v>
          </cell>
          <cell r="J480">
            <v>0.10119047619047619</v>
          </cell>
          <cell r="K480">
            <v>0</v>
          </cell>
          <cell r="N480">
            <v>0</v>
          </cell>
          <cell r="O480">
            <v>0</v>
          </cell>
          <cell r="P480">
            <v>0</v>
          </cell>
          <cell r="Q480">
            <v>0</v>
          </cell>
          <cell r="R480">
            <v>0</v>
          </cell>
        </row>
        <row r="481">
          <cell r="B481" t="str">
            <v xml:space="preserve">      1330  machining equipment</v>
          </cell>
        </row>
        <row r="482">
          <cell r="A482">
            <v>13301</v>
          </cell>
          <cell r="B482">
            <v>0</v>
          </cell>
          <cell r="C482">
            <v>13301</v>
          </cell>
          <cell r="D482" t="str">
            <v>turners</v>
          </cell>
          <cell r="E482">
            <v>0</v>
          </cell>
          <cell r="F482">
            <v>0</v>
          </cell>
          <cell r="G482">
            <v>0</v>
          </cell>
          <cell r="H482">
            <v>0</v>
          </cell>
          <cell r="I482">
            <v>0</v>
          </cell>
          <cell r="J482">
            <v>0</v>
          </cell>
        </row>
        <row r="483">
          <cell r="A483">
            <v>13302</v>
          </cell>
          <cell r="B483">
            <v>0</v>
          </cell>
          <cell r="C483">
            <v>13302</v>
          </cell>
          <cell r="D483" t="str">
            <v>fraisers</v>
          </cell>
          <cell r="E483">
            <v>0</v>
          </cell>
          <cell r="F483">
            <v>0</v>
          </cell>
          <cell r="G483">
            <v>0</v>
          </cell>
          <cell r="H483">
            <v>0</v>
          </cell>
          <cell r="I483">
            <v>0</v>
          </cell>
          <cell r="J483">
            <v>0</v>
          </cell>
        </row>
        <row r="484">
          <cell r="A484">
            <v>13303</v>
          </cell>
          <cell r="B484">
            <v>0</v>
          </cell>
          <cell r="C484">
            <v>13303</v>
          </cell>
          <cell r="D484" t="str">
            <v>laithes</v>
          </cell>
          <cell r="E484">
            <v>0</v>
          </cell>
          <cell r="F484">
            <v>0</v>
          </cell>
          <cell r="G484">
            <v>0</v>
          </cell>
          <cell r="H484">
            <v>220000</v>
          </cell>
          <cell r="I484">
            <v>220000</v>
          </cell>
          <cell r="J484">
            <v>1</v>
          </cell>
        </row>
        <row r="485">
          <cell r="A485">
            <v>13304</v>
          </cell>
          <cell r="B485">
            <v>0</v>
          </cell>
          <cell r="C485">
            <v>13304</v>
          </cell>
          <cell r="D485" t="str">
            <v>welding machines</v>
          </cell>
          <cell r="E485">
            <v>0</v>
          </cell>
          <cell r="F485">
            <v>0</v>
          </cell>
          <cell r="G485">
            <v>0</v>
          </cell>
          <cell r="H485">
            <v>16500</v>
          </cell>
          <cell r="I485">
            <v>16500</v>
          </cell>
          <cell r="J485">
            <v>1</v>
          </cell>
        </row>
        <row r="486">
          <cell r="A486">
            <v>13305</v>
          </cell>
          <cell r="B486">
            <v>0</v>
          </cell>
          <cell r="C486">
            <v>13305</v>
          </cell>
          <cell r="D486" t="str">
            <v>other workshop machines</v>
          </cell>
          <cell r="E486">
            <v>0</v>
          </cell>
          <cell r="F486">
            <v>0</v>
          </cell>
          <cell r="G486">
            <v>0</v>
          </cell>
          <cell r="H486">
            <v>814000</v>
          </cell>
          <cell r="I486">
            <v>814000</v>
          </cell>
          <cell r="J486">
            <v>1</v>
          </cell>
        </row>
        <row r="487">
          <cell r="B487">
            <v>0</v>
          </cell>
          <cell r="D487" t="str">
            <v>Total of Machining Equipment</v>
          </cell>
          <cell r="E487">
            <v>0</v>
          </cell>
          <cell r="F487">
            <v>0</v>
          </cell>
          <cell r="G487">
            <v>0</v>
          </cell>
          <cell r="H487">
            <v>1050500</v>
          </cell>
          <cell r="I487">
            <v>1050500</v>
          </cell>
          <cell r="J487">
            <v>1</v>
          </cell>
          <cell r="K487">
            <v>0</v>
          </cell>
          <cell r="N487">
            <v>0</v>
          </cell>
          <cell r="O487">
            <v>0</v>
          </cell>
          <cell r="P487">
            <v>0</v>
          </cell>
          <cell r="Q487">
            <v>0</v>
          </cell>
          <cell r="R487">
            <v>0</v>
          </cell>
        </row>
        <row r="488">
          <cell r="B488" t="str">
            <v xml:space="preserve">      1340  workshop civil works</v>
          </cell>
        </row>
        <row r="489">
          <cell r="A489">
            <v>99999</v>
          </cell>
          <cell r="B489">
            <v>0</v>
          </cell>
          <cell r="C489">
            <v>99999</v>
          </cell>
          <cell r="D489" t="str">
            <v>unspecified</v>
          </cell>
          <cell r="E489">
            <v>0</v>
          </cell>
          <cell r="F489">
            <v>0</v>
          </cell>
          <cell r="G489">
            <v>0</v>
          </cell>
          <cell r="H489">
            <v>0</v>
          </cell>
          <cell r="I489">
            <v>0</v>
          </cell>
          <cell r="J489">
            <v>0</v>
          </cell>
        </row>
        <row r="490">
          <cell r="B490">
            <v>0</v>
          </cell>
          <cell r="D490" t="str">
            <v>Total of Workshop Civil Works</v>
          </cell>
          <cell r="E490">
            <v>0</v>
          </cell>
          <cell r="F490">
            <v>0</v>
          </cell>
          <cell r="G490">
            <v>0</v>
          </cell>
          <cell r="H490">
            <v>0</v>
          </cell>
          <cell r="I490">
            <v>0</v>
          </cell>
          <cell r="J490">
            <v>0</v>
          </cell>
          <cell r="K490">
            <v>0</v>
          </cell>
          <cell r="N490">
            <v>0</v>
          </cell>
          <cell r="O490">
            <v>0</v>
          </cell>
          <cell r="P490">
            <v>0</v>
          </cell>
          <cell r="Q490">
            <v>0</v>
          </cell>
          <cell r="R490">
            <v>0</v>
          </cell>
        </row>
        <row r="491">
          <cell r="B491">
            <v>1101600</v>
          </cell>
          <cell r="D491" t="str">
            <v>Sub-total for Workshop Equipment of the Plants</v>
          </cell>
          <cell r="E491">
            <v>0</v>
          </cell>
          <cell r="F491">
            <v>1101600</v>
          </cell>
          <cell r="G491">
            <v>1101600</v>
          </cell>
          <cell r="H491">
            <v>1960500</v>
          </cell>
          <cell r="I491">
            <v>858900</v>
          </cell>
          <cell r="J491">
            <v>0.77968409586056642</v>
          </cell>
          <cell r="K491">
            <v>0</v>
          </cell>
          <cell r="N491">
            <v>0</v>
          </cell>
          <cell r="O491">
            <v>0</v>
          </cell>
          <cell r="P491">
            <v>0</v>
          </cell>
          <cell r="Q491">
            <v>0</v>
          </cell>
          <cell r="R491">
            <v>0</v>
          </cell>
        </row>
        <row r="492">
          <cell r="B492" t="str">
            <v>140  air compressors plant</v>
          </cell>
        </row>
        <row r="493">
          <cell r="B493" t="str">
            <v xml:space="preserve">      1410  instrument air compressors</v>
          </cell>
        </row>
        <row r="494">
          <cell r="A494">
            <v>14101</v>
          </cell>
          <cell r="B494">
            <v>0</v>
          </cell>
          <cell r="C494">
            <v>14101</v>
          </cell>
          <cell r="D494" t="str">
            <v>air compressor tanks</v>
          </cell>
          <cell r="E494">
            <v>0</v>
          </cell>
          <cell r="F494">
            <v>0</v>
          </cell>
          <cell r="G494">
            <v>0</v>
          </cell>
          <cell r="H494">
            <v>0</v>
          </cell>
          <cell r="I494">
            <v>0</v>
          </cell>
          <cell r="J494">
            <v>0</v>
          </cell>
        </row>
        <row r="495">
          <cell r="A495">
            <v>14102</v>
          </cell>
          <cell r="B495">
            <v>0</v>
          </cell>
          <cell r="C495">
            <v>14102</v>
          </cell>
          <cell r="D495" t="str">
            <v>air compressors motors</v>
          </cell>
          <cell r="E495">
            <v>0</v>
          </cell>
          <cell r="F495">
            <v>0</v>
          </cell>
          <cell r="G495">
            <v>0</v>
          </cell>
          <cell r="H495">
            <v>0</v>
          </cell>
          <cell r="I495">
            <v>0</v>
          </cell>
          <cell r="J495">
            <v>0</v>
          </cell>
        </row>
        <row r="496">
          <cell r="B496">
            <v>0</v>
          </cell>
          <cell r="D496" t="str">
            <v>Total of Instrument Air Compressors</v>
          </cell>
          <cell r="E496">
            <v>0</v>
          </cell>
          <cell r="F496">
            <v>0</v>
          </cell>
          <cell r="G496">
            <v>0</v>
          </cell>
          <cell r="H496">
            <v>0</v>
          </cell>
          <cell r="I496">
            <v>0</v>
          </cell>
          <cell r="J496">
            <v>0</v>
          </cell>
          <cell r="K496">
            <v>0</v>
          </cell>
          <cell r="N496">
            <v>0</v>
          </cell>
          <cell r="O496">
            <v>0</v>
          </cell>
          <cell r="P496">
            <v>0</v>
          </cell>
          <cell r="Q496">
            <v>0</v>
          </cell>
          <cell r="R496">
            <v>0</v>
          </cell>
        </row>
        <row r="497">
          <cell r="B497" t="str">
            <v xml:space="preserve">      1420  service air compressors</v>
          </cell>
        </row>
        <row r="498">
          <cell r="A498">
            <v>14201</v>
          </cell>
          <cell r="B498">
            <v>0</v>
          </cell>
          <cell r="C498">
            <v>14201</v>
          </cell>
          <cell r="D498" t="str">
            <v>air compressor tanks</v>
          </cell>
          <cell r="E498">
            <v>0</v>
          </cell>
          <cell r="F498">
            <v>0</v>
          </cell>
          <cell r="G498">
            <v>0</v>
          </cell>
          <cell r="H498">
            <v>0</v>
          </cell>
          <cell r="I498">
            <v>0</v>
          </cell>
          <cell r="J498">
            <v>0</v>
          </cell>
        </row>
        <row r="499">
          <cell r="A499">
            <v>14202</v>
          </cell>
          <cell r="B499">
            <v>0</v>
          </cell>
          <cell r="C499">
            <v>14202</v>
          </cell>
          <cell r="D499" t="str">
            <v>air compressors motors</v>
          </cell>
          <cell r="E499">
            <v>0</v>
          </cell>
          <cell r="F499">
            <v>0</v>
          </cell>
          <cell r="G499">
            <v>0</v>
          </cell>
          <cell r="H499">
            <v>100000</v>
          </cell>
          <cell r="I499">
            <v>100000</v>
          </cell>
          <cell r="J499">
            <v>1</v>
          </cell>
        </row>
        <row r="500">
          <cell r="B500">
            <v>0</v>
          </cell>
          <cell r="D500" t="str">
            <v>Total of Service Air Compressors</v>
          </cell>
          <cell r="E500">
            <v>0</v>
          </cell>
          <cell r="F500">
            <v>0</v>
          </cell>
          <cell r="G500">
            <v>0</v>
          </cell>
          <cell r="H500">
            <v>100000</v>
          </cell>
          <cell r="I500">
            <v>100000</v>
          </cell>
          <cell r="J500">
            <v>1</v>
          </cell>
          <cell r="K500">
            <v>0</v>
          </cell>
          <cell r="N500">
            <v>0</v>
          </cell>
          <cell r="O500">
            <v>0</v>
          </cell>
          <cell r="P500">
            <v>0</v>
          </cell>
          <cell r="Q500">
            <v>0</v>
          </cell>
          <cell r="R500">
            <v>0</v>
          </cell>
        </row>
        <row r="501">
          <cell r="B501" t="str">
            <v xml:space="preserve">      1430  air dryers</v>
          </cell>
        </row>
        <row r="502">
          <cell r="A502">
            <v>99999</v>
          </cell>
          <cell r="B502">
            <v>0</v>
          </cell>
          <cell r="C502">
            <v>99999</v>
          </cell>
          <cell r="D502" t="str">
            <v>unspecified</v>
          </cell>
          <cell r="E502">
            <v>0</v>
          </cell>
          <cell r="F502">
            <v>0</v>
          </cell>
          <cell r="G502">
            <v>0</v>
          </cell>
          <cell r="H502">
            <v>0</v>
          </cell>
          <cell r="I502">
            <v>0</v>
          </cell>
          <cell r="J502">
            <v>0</v>
          </cell>
        </row>
        <row r="503">
          <cell r="B503">
            <v>0</v>
          </cell>
          <cell r="D503" t="str">
            <v>Total of Air Dryers</v>
          </cell>
          <cell r="E503">
            <v>0</v>
          </cell>
          <cell r="F503">
            <v>0</v>
          </cell>
          <cell r="G503">
            <v>0</v>
          </cell>
          <cell r="H503">
            <v>0</v>
          </cell>
          <cell r="I503">
            <v>0</v>
          </cell>
          <cell r="J503">
            <v>0</v>
          </cell>
          <cell r="K503">
            <v>0</v>
          </cell>
          <cell r="N503">
            <v>0</v>
          </cell>
          <cell r="O503">
            <v>0</v>
          </cell>
          <cell r="P503">
            <v>0</v>
          </cell>
          <cell r="Q503">
            <v>0</v>
          </cell>
          <cell r="R503">
            <v>0</v>
          </cell>
        </row>
        <row r="504">
          <cell r="B504" t="str">
            <v xml:space="preserve">      1440  air compressors civil works</v>
          </cell>
        </row>
        <row r="505">
          <cell r="A505">
            <v>99999</v>
          </cell>
          <cell r="B505">
            <v>0</v>
          </cell>
          <cell r="C505">
            <v>99999</v>
          </cell>
          <cell r="D505" t="str">
            <v>unspecified</v>
          </cell>
          <cell r="E505">
            <v>0</v>
          </cell>
          <cell r="F505">
            <v>0</v>
          </cell>
          <cell r="G505">
            <v>0</v>
          </cell>
          <cell r="H505">
            <v>0</v>
          </cell>
          <cell r="I505">
            <v>0</v>
          </cell>
          <cell r="J505">
            <v>0</v>
          </cell>
        </row>
        <row r="506">
          <cell r="B506">
            <v>0</v>
          </cell>
          <cell r="D506" t="str">
            <v>Total of Air Compressors Civil Works</v>
          </cell>
          <cell r="E506">
            <v>0</v>
          </cell>
          <cell r="F506">
            <v>0</v>
          </cell>
          <cell r="G506">
            <v>0</v>
          </cell>
          <cell r="H506">
            <v>0</v>
          </cell>
          <cell r="I506">
            <v>0</v>
          </cell>
          <cell r="J506">
            <v>0</v>
          </cell>
          <cell r="K506">
            <v>0</v>
          </cell>
          <cell r="N506">
            <v>0</v>
          </cell>
          <cell r="O506">
            <v>0</v>
          </cell>
          <cell r="P506">
            <v>0</v>
          </cell>
          <cell r="Q506">
            <v>0</v>
          </cell>
          <cell r="R506">
            <v>0</v>
          </cell>
        </row>
        <row r="507">
          <cell r="B507">
            <v>0</v>
          </cell>
          <cell r="D507" t="str">
            <v>Sub-total for Air Compressors Plant</v>
          </cell>
          <cell r="E507">
            <v>0</v>
          </cell>
          <cell r="F507">
            <v>0</v>
          </cell>
          <cell r="G507">
            <v>0</v>
          </cell>
          <cell r="H507">
            <v>100000</v>
          </cell>
          <cell r="I507">
            <v>100000</v>
          </cell>
          <cell r="J507">
            <v>1</v>
          </cell>
          <cell r="K507">
            <v>0</v>
          </cell>
          <cell r="N507">
            <v>0</v>
          </cell>
          <cell r="O507">
            <v>0</v>
          </cell>
          <cell r="P507">
            <v>0</v>
          </cell>
          <cell r="Q507">
            <v>0</v>
          </cell>
          <cell r="R507">
            <v>0</v>
          </cell>
        </row>
        <row r="508">
          <cell r="B508" t="str">
            <v>150  battery room</v>
          </cell>
        </row>
        <row r="509">
          <cell r="B509" t="str">
            <v xml:space="preserve">      1510  battery cells</v>
          </cell>
        </row>
        <row r="510">
          <cell r="A510">
            <v>99999</v>
          </cell>
          <cell r="B510">
            <v>0</v>
          </cell>
          <cell r="C510">
            <v>99999</v>
          </cell>
          <cell r="D510" t="str">
            <v>unspecified</v>
          </cell>
          <cell r="E510">
            <v>0</v>
          </cell>
          <cell r="F510">
            <v>0</v>
          </cell>
          <cell r="G510">
            <v>0</v>
          </cell>
          <cell r="H510">
            <v>305000</v>
          </cell>
          <cell r="I510">
            <v>305000</v>
          </cell>
          <cell r="J510">
            <v>1</v>
          </cell>
        </row>
        <row r="511">
          <cell r="B511">
            <v>0</v>
          </cell>
          <cell r="D511" t="str">
            <v>Total of Battery Cells</v>
          </cell>
          <cell r="E511">
            <v>0</v>
          </cell>
          <cell r="F511">
            <v>0</v>
          </cell>
          <cell r="G511">
            <v>0</v>
          </cell>
          <cell r="H511">
            <v>305000</v>
          </cell>
          <cell r="I511">
            <v>305000</v>
          </cell>
          <cell r="J511">
            <v>1</v>
          </cell>
          <cell r="K511">
            <v>0</v>
          </cell>
          <cell r="N511">
            <v>0</v>
          </cell>
          <cell r="O511">
            <v>0</v>
          </cell>
          <cell r="P511">
            <v>0</v>
          </cell>
          <cell r="Q511">
            <v>0</v>
          </cell>
          <cell r="R511">
            <v>0</v>
          </cell>
        </row>
        <row r="512">
          <cell r="B512" t="str">
            <v xml:space="preserve">      1520  battery chargers</v>
          </cell>
        </row>
        <row r="513">
          <cell r="A513">
            <v>99999</v>
          </cell>
          <cell r="B513">
            <v>0</v>
          </cell>
          <cell r="C513">
            <v>99999</v>
          </cell>
          <cell r="D513" t="str">
            <v>unspecified</v>
          </cell>
          <cell r="E513">
            <v>0</v>
          </cell>
          <cell r="F513">
            <v>0</v>
          </cell>
          <cell r="G513">
            <v>0</v>
          </cell>
          <cell r="H513">
            <v>155000</v>
          </cell>
          <cell r="I513">
            <v>155000</v>
          </cell>
          <cell r="J513">
            <v>1</v>
          </cell>
        </row>
        <row r="514">
          <cell r="B514">
            <v>0</v>
          </cell>
          <cell r="D514" t="str">
            <v>Total of Battery Chargers</v>
          </cell>
          <cell r="E514">
            <v>0</v>
          </cell>
          <cell r="F514">
            <v>0</v>
          </cell>
          <cell r="G514">
            <v>0</v>
          </cell>
          <cell r="H514">
            <v>155000</v>
          </cell>
          <cell r="I514">
            <v>155000</v>
          </cell>
          <cell r="J514">
            <v>1</v>
          </cell>
          <cell r="K514">
            <v>0</v>
          </cell>
          <cell r="N514">
            <v>0</v>
          </cell>
          <cell r="O514">
            <v>0</v>
          </cell>
          <cell r="P514">
            <v>0</v>
          </cell>
          <cell r="Q514">
            <v>0</v>
          </cell>
          <cell r="R514">
            <v>0</v>
          </cell>
        </row>
        <row r="515">
          <cell r="B515" t="str">
            <v xml:space="preserve">      1530  battery room civil works</v>
          </cell>
        </row>
        <row r="516">
          <cell r="A516">
            <v>99999</v>
          </cell>
          <cell r="B516">
            <v>0</v>
          </cell>
          <cell r="C516">
            <v>99999</v>
          </cell>
          <cell r="D516" t="str">
            <v>unspecified</v>
          </cell>
          <cell r="E516">
            <v>0</v>
          </cell>
          <cell r="F516">
            <v>0</v>
          </cell>
          <cell r="G516">
            <v>0</v>
          </cell>
          <cell r="H516">
            <v>0</v>
          </cell>
          <cell r="I516">
            <v>0</v>
          </cell>
          <cell r="J516">
            <v>0</v>
          </cell>
        </row>
        <row r="517">
          <cell r="B517">
            <v>0</v>
          </cell>
          <cell r="D517" t="str">
            <v>Total of Battery Room Civil Works</v>
          </cell>
          <cell r="E517">
            <v>0</v>
          </cell>
          <cell r="F517">
            <v>0</v>
          </cell>
          <cell r="G517">
            <v>0</v>
          </cell>
          <cell r="H517">
            <v>0</v>
          </cell>
          <cell r="I517">
            <v>0</v>
          </cell>
          <cell r="J517">
            <v>0</v>
          </cell>
          <cell r="K517">
            <v>0</v>
          </cell>
          <cell r="N517">
            <v>0</v>
          </cell>
          <cell r="O517">
            <v>0</v>
          </cell>
          <cell r="P517">
            <v>0</v>
          </cell>
          <cell r="Q517">
            <v>0</v>
          </cell>
          <cell r="R517">
            <v>0</v>
          </cell>
        </row>
        <row r="518">
          <cell r="B518">
            <v>0</v>
          </cell>
          <cell r="D518" t="str">
            <v>Sub-total for Battery Room</v>
          </cell>
          <cell r="E518">
            <v>0</v>
          </cell>
          <cell r="F518">
            <v>0</v>
          </cell>
          <cell r="G518">
            <v>0</v>
          </cell>
          <cell r="H518">
            <v>460000</v>
          </cell>
          <cell r="I518">
            <v>460000</v>
          </cell>
          <cell r="J518">
            <v>1</v>
          </cell>
          <cell r="K518">
            <v>0</v>
          </cell>
          <cell r="N518">
            <v>0</v>
          </cell>
          <cell r="O518">
            <v>0</v>
          </cell>
          <cell r="P518">
            <v>0</v>
          </cell>
          <cell r="Q518">
            <v>0</v>
          </cell>
          <cell r="R518">
            <v>0</v>
          </cell>
        </row>
        <row r="519">
          <cell r="B519" t="str">
            <v>160  distillers</v>
          </cell>
        </row>
        <row r="520">
          <cell r="B520" t="str">
            <v xml:space="preserve">      1610  reverse osmosis distillers</v>
          </cell>
        </row>
        <row r="521">
          <cell r="A521">
            <v>16101</v>
          </cell>
          <cell r="B521">
            <v>0</v>
          </cell>
          <cell r="C521">
            <v>16101</v>
          </cell>
          <cell r="D521" t="str">
            <v>membranes</v>
          </cell>
          <cell r="E521">
            <v>0</v>
          </cell>
          <cell r="F521">
            <v>0</v>
          </cell>
          <cell r="G521">
            <v>0</v>
          </cell>
          <cell r="H521">
            <v>0</v>
          </cell>
          <cell r="I521">
            <v>0</v>
          </cell>
          <cell r="J521">
            <v>0</v>
          </cell>
        </row>
        <row r="522">
          <cell r="A522">
            <v>16102</v>
          </cell>
          <cell r="B522">
            <v>0</v>
          </cell>
          <cell r="C522">
            <v>16102</v>
          </cell>
          <cell r="D522" t="str">
            <v>high pressure pump</v>
          </cell>
          <cell r="E522">
            <v>0</v>
          </cell>
          <cell r="F522">
            <v>0</v>
          </cell>
          <cell r="G522">
            <v>0</v>
          </cell>
          <cell r="H522">
            <v>0</v>
          </cell>
          <cell r="I522">
            <v>0</v>
          </cell>
          <cell r="J522">
            <v>0</v>
          </cell>
        </row>
        <row r="523">
          <cell r="A523">
            <v>16103</v>
          </cell>
          <cell r="B523">
            <v>0</v>
          </cell>
          <cell r="C523">
            <v>16103</v>
          </cell>
          <cell r="D523" t="str">
            <v>outfall system</v>
          </cell>
          <cell r="E523">
            <v>0</v>
          </cell>
          <cell r="F523">
            <v>0</v>
          </cell>
          <cell r="G523">
            <v>0</v>
          </cell>
          <cell r="H523">
            <v>0</v>
          </cell>
          <cell r="I523">
            <v>0</v>
          </cell>
          <cell r="J523">
            <v>0</v>
          </cell>
        </row>
        <row r="524">
          <cell r="A524">
            <v>16104</v>
          </cell>
          <cell r="B524">
            <v>0</v>
          </cell>
          <cell r="C524">
            <v>16104</v>
          </cell>
          <cell r="D524" t="str">
            <v>distiller civil work</v>
          </cell>
          <cell r="E524">
            <v>0</v>
          </cell>
          <cell r="F524">
            <v>0</v>
          </cell>
          <cell r="G524">
            <v>0</v>
          </cell>
          <cell r="H524">
            <v>0</v>
          </cell>
          <cell r="I524">
            <v>0</v>
          </cell>
          <cell r="J524">
            <v>0</v>
          </cell>
        </row>
        <row r="525">
          <cell r="B525">
            <v>0</v>
          </cell>
          <cell r="D525" t="str">
            <v>Total of Reverse Osmosis Distillers</v>
          </cell>
          <cell r="E525">
            <v>0</v>
          </cell>
          <cell r="F525">
            <v>0</v>
          </cell>
          <cell r="G525">
            <v>0</v>
          </cell>
          <cell r="H525">
            <v>0</v>
          </cell>
          <cell r="I525">
            <v>0</v>
          </cell>
          <cell r="J525">
            <v>0</v>
          </cell>
          <cell r="K525">
            <v>0</v>
          </cell>
          <cell r="N525">
            <v>0</v>
          </cell>
          <cell r="O525">
            <v>0</v>
          </cell>
          <cell r="P525">
            <v>0</v>
          </cell>
          <cell r="Q525">
            <v>0</v>
          </cell>
          <cell r="R525">
            <v>0</v>
          </cell>
        </row>
        <row r="526">
          <cell r="B526" t="str">
            <v xml:space="preserve">      1620  multi-effect distillers</v>
          </cell>
        </row>
        <row r="527">
          <cell r="A527">
            <v>16201</v>
          </cell>
          <cell r="B527">
            <v>0</v>
          </cell>
          <cell r="C527">
            <v>16201</v>
          </cell>
          <cell r="D527" t="str">
            <v>brine heater</v>
          </cell>
          <cell r="E527">
            <v>0</v>
          </cell>
          <cell r="F527">
            <v>0</v>
          </cell>
          <cell r="G527">
            <v>0</v>
          </cell>
          <cell r="H527">
            <v>380000</v>
          </cell>
          <cell r="I527">
            <v>380000</v>
          </cell>
          <cell r="J527">
            <v>1</v>
          </cell>
        </row>
        <row r="528">
          <cell r="A528">
            <v>16202</v>
          </cell>
          <cell r="B528">
            <v>0</v>
          </cell>
          <cell r="C528">
            <v>16202</v>
          </cell>
          <cell r="D528" t="str">
            <v>distiller tubes</v>
          </cell>
          <cell r="E528">
            <v>0</v>
          </cell>
          <cell r="F528">
            <v>0</v>
          </cell>
          <cell r="G528">
            <v>0</v>
          </cell>
          <cell r="H528">
            <v>0</v>
          </cell>
          <cell r="I528">
            <v>0</v>
          </cell>
          <cell r="J528">
            <v>0</v>
          </cell>
        </row>
        <row r="529">
          <cell r="A529">
            <v>16203</v>
          </cell>
          <cell r="B529">
            <v>0</v>
          </cell>
          <cell r="C529">
            <v>16203</v>
          </cell>
          <cell r="D529" t="str">
            <v>brine recirculation pump</v>
          </cell>
          <cell r="E529">
            <v>0</v>
          </cell>
          <cell r="F529">
            <v>0</v>
          </cell>
          <cell r="G529">
            <v>0</v>
          </cell>
          <cell r="H529">
            <v>170000</v>
          </cell>
          <cell r="I529">
            <v>170000</v>
          </cell>
          <cell r="J529">
            <v>1</v>
          </cell>
        </row>
        <row r="530">
          <cell r="A530">
            <v>16204</v>
          </cell>
          <cell r="B530">
            <v>0</v>
          </cell>
          <cell r="C530">
            <v>16204</v>
          </cell>
          <cell r="D530" t="str">
            <v>outfall system</v>
          </cell>
          <cell r="E530">
            <v>0</v>
          </cell>
          <cell r="F530">
            <v>0</v>
          </cell>
          <cell r="G530">
            <v>0</v>
          </cell>
          <cell r="H530">
            <v>0</v>
          </cell>
          <cell r="I530">
            <v>0</v>
          </cell>
          <cell r="J530">
            <v>0</v>
          </cell>
        </row>
        <row r="531">
          <cell r="A531">
            <v>16205</v>
          </cell>
          <cell r="B531">
            <v>0</v>
          </cell>
          <cell r="C531">
            <v>16205</v>
          </cell>
          <cell r="D531" t="str">
            <v>distiller civil work</v>
          </cell>
          <cell r="E531">
            <v>0</v>
          </cell>
          <cell r="F531">
            <v>0</v>
          </cell>
          <cell r="G531">
            <v>0</v>
          </cell>
          <cell r="H531">
            <v>0</v>
          </cell>
          <cell r="I531">
            <v>0</v>
          </cell>
          <cell r="J531">
            <v>0</v>
          </cell>
        </row>
        <row r="532">
          <cell r="B532">
            <v>0</v>
          </cell>
          <cell r="D532" t="str">
            <v>Total of Multi-Effect Distillers</v>
          </cell>
          <cell r="E532">
            <v>0</v>
          </cell>
          <cell r="F532">
            <v>0</v>
          </cell>
          <cell r="G532">
            <v>0</v>
          </cell>
          <cell r="H532">
            <v>550000</v>
          </cell>
          <cell r="I532">
            <v>550000</v>
          </cell>
          <cell r="J532">
            <v>1</v>
          </cell>
          <cell r="K532">
            <v>0</v>
          </cell>
          <cell r="N532">
            <v>0</v>
          </cell>
          <cell r="O532">
            <v>0</v>
          </cell>
          <cell r="P532">
            <v>0</v>
          </cell>
          <cell r="Q532">
            <v>0</v>
          </cell>
          <cell r="R532">
            <v>0</v>
          </cell>
        </row>
        <row r="533">
          <cell r="B533" t="str">
            <v xml:space="preserve">      1630  multi-stage flash unit distillers</v>
          </cell>
        </row>
        <row r="534">
          <cell r="A534">
            <v>16301</v>
          </cell>
          <cell r="B534">
            <v>0</v>
          </cell>
          <cell r="C534">
            <v>16301</v>
          </cell>
          <cell r="D534" t="str">
            <v>brine heater</v>
          </cell>
          <cell r="E534">
            <v>0</v>
          </cell>
          <cell r="F534">
            <v>0</v>
          </cell>
          <cell r="G534">
            <v>0</v>
          </cell>
          <cell r="H534">
            <v>0</v>
          </cell>
          <cell r="I534">
            <v>0</v>
          </cell>
          <cell r="J534">
            <v>0</v>
          </cell>
        </row>
        <row r="535">
          <cell r="A535">
            <v>16302</v>
          </cell>
          <cell r="B535">
            <v>0</v>
          </cell>
          <cell r="C535">
            <v>16302</v>
          </cell>
          <cell r="D535" t="str">
            <v>distiller tubes</v>
          </cell>
          <cell r="E535">
            <v>0</v>
          </cell>
          <cell r="F535">
            <v>0</v>
          </cell>
          <cell r="G535">
            <v>0</v>
          </cell>
          <cell r="H535">
            <v>800000</v>
          </cell>
          <cell r="I535">
            <v>800000</v>
          </cell>
          <cell r="J535">
            <v>1</v>
          </cell>
        </row>
        <row r="536">
          <cell r="A536">
            <v>16303</v>
          </cell>
          <cell r="B536">
            <v>0</v>
          </cell>
          <cell r="C536">
            <v>16303</v>
          </cell>
          <cell r="D536" t="str">
            <v>brine recirculation pump</v>
          </cell>
          <cell r="E536">
            <v>0</v>
          </cell>
          <cell r="F536">
            <v>0</v>
          </cell>
          <cell r="G536">
            <v>0</v>
          </cell>
          <cell r="H536">
            <v>6985300</v>
          </cell>
          <cell r="I536">
            <v>6985300</v>
          </cell>
          <cell r="J536">
            <v>1</v>
          </cell>
        </row>
        <row r="537">
          <cell r="A537">
            <v>16304</v>
          </cell>
          <cell r="B537">
            <v>0</v>
          </cell>
          <cell r="C537">
            <v>16304</v>
          </cell>
          <cell r="D537" t="str">
            <v>outfall system</v>
          </cell>
          <cell r="E537">
            <v>0</v>
          </cell>
          <cell r="F537">
            <v>0</v>
          </cell>
          <cell r="G537">
            <v>0</v>
          </cell>
          <cell r="H537">
            <v>0</v>
          </cell>
          <cell r="I537">
            <v>0</v>
          </cell>
          <cell r="J537">
            <v>0</v>
          </cell>
        </row>
        <row r="538">
          <cell r="A538">
            <v>16305</v>
          </cell>
          <cell r="B538">
            <v>0</v>
          </cell>
          <cell r="C538">
            <v>16305</v>
          </cell>
          <cell r="D538" t="str">
            <v>distiller civil work</v>
          </cell>
          <cell r="E538">
            <v>0</v>
          </cell>
          <cell r="F538">
            <v>0</v>
          </cell>
          <cell r="G538">
            <v>0</v>
          </cell>
          <cell r="H538">
            <v>0</v>
          </cell>
          <cell r="I538">
            <v>0</v>
          </cell>
          <cell r="J538">
            <v>0</v>
          </cell>
        </row>
        <row r="539">
          <cell r="B539">
            <v>0</v>
          </cell>
          <cell r="D539" t="str">
            <v>Total of Multi-Stage Flash Unit Distillers</v>
          </cell>
          <cell r="E539">
            <v>0</v>
          </cell>
          <cell r="F539">
            <v>0</v>
          </cell>
          <cell r="G539">
            <v>0</v>
          </cell>
          <cell r="H539">
            <v>7785300</v>
          </cell>
          <cell r="I539">
            <v>7785300</v>
          </cell>
          <cell r="J539">
            <v>1</v>
          </cell>
          <cell r="K539">
            <v>0</v>
          </cell>
          <cell r="N539">
            <v>0</v>
          </cell>
          <cell r="O539">
            <v>0</v>
          </cell>
          <cell r="P539">
            <v>0</v>
          </cell>
          <cell r="Q539">
            <v>0</v>
          </cell>
          <cell r="R539">
            <v>0</v>
          </cell>
        </row>
        <row r="540">
          <cell r="B540" t="str">
            <v xml:space="preserve">      1640  vapour compression distillers</v>
          </cell>
        </row>
        <row r="541">
          <cell r="A541">
            <v>16401</v>
          </cell>
          <cell r="B541">
            <v>0</v>
          </cell>
          <cell r="C541">
            <v>16401</v>
          </cell>
          <cell r="D541" t="str">
            <v>brine heater</v>
          </cell>
          <cell r="E541">
            <v>0</v>
          </cell>
          <cell r="F541">
            <v>0</v>
          </cell>
          <cell r="G541">
            <v>0</v>
          </cell>
          <cell r="H541">
            <v>0</v>
          </cell>
          <cell r="I541">
            <v>0</v>
          </cell>
          <cell r="J541">
            <v>0</v>
          </cell>
        </row>
        <row r="542">
          <cell r="A542">
            <v>16402</v>
          </cell>
          <cell r="B542">
            <v>0</v>
          </cell>
          <cell r="C542">
            <v>16402</v>
          </cell>
          <cell r="D542" t="str">
            <v>distiller tubes</v>
          </cell>
          <cell r="E542">
            <v>0</v>
          </cell>
          <cell r="F542">
            <v>0</v>
          </cell>
          <cell r="G542">
            <v>0</v>
          </cell>
          <cell r="H542">
            <v>0</v>
          </cell>
          <cell r="I542">
            <v>0</v>
          </cell>
          <cell r="J542">
            <v>0</v>
          </cell>
        </row>
        <row r="543">
          <cell r="A543">
            <v>16403</v>
          </cell>
          <cell r="B543">
            <v>0</v>
          </cell>
          <cell r="C543">
            <v>16403</v>
          </cell>
          <cell r="D543" t="str">
            <v>brine recirculation pump</v>
          </cell>
          <cell r="E543">
            <v>0</v>
          </cell>
          <cell r="F543">
            <v>0</v>
          </cell>
          <cell r="G543">
            <v>0</v>
          </cell>
          <cell r="H543">
            <v>0</v>
          </cell>
          <cell r="I543">
            <v>0</v>
          </cell>
          <cell r="J543">
            <v>0</v>
          </cell>
        </row>
        <row r="544">
          <cell r="A544">
            <v>16404</v>
          </cell>
          <cell r="B544">
            <v>0</v>
          </cell>
          <cell r="C544">
            <v>16404</v>
          </cell>
          <cell r="D544" t="str">
            <v>outfall system</v>
          </cell>
          <cell r="E544">
            <v>0</v>
          </cell>
          <cell r="F544">
            <v>0</v>
          </cell>
          <cell r="G544">
            <v>0</v>
          </cell>
          <cell r="H544">
            <v>0</v>
          </cell>
          <cell r="I544">
            <v>0</v>
          </cell>
          <cell r="J544">
            <v>0</v>
          </cell>
        </row>
        <row r="545">
          <cell r="A545">
            <v>16405</v>
          </cell>
          <cell r="B545">
            <v>0</v>
          </cell>
          <cell r="C545">
            <v>16405</v>
          </cell>
          <cell r="D545" t="str">
            <v>distiller civil work</v>
          </cell>
          <cell r="E545">
            <v>0</v>
          </cell>
          <cell r="F545">
            <v>0</v>
          </cell>
          <cell r="G545">
            <v>0</v>
          </cell>
          <cell r="H545">
            <v>0</v>
          </cell>
          <cell r="I545">
            <v>0</v>
          </cell>
          <cell r="J545">
            <v>0</v>
          </cell>
        </row>
        <row r="546">
          <cell r="B546">
            <v>0</v>
          </cell>
          <cell r="D546" t="str">
            <v>Total of Vapour Compression Distillers</v>
          </cell>
          <cell r="E546">
            <v>0</v>
          </cell>
          <cell r="F546">
            <v>0</v>
          </cell>
          <cell r="G546">
            <v>0</v>
          </cell>
          <cell r="H546">
            <v>0</v>
          </cell>
          <cell r="I546">
            <v>0</v>
          </cell>
          <cell r="J546">
            <v>0</v>
          </cell>
          <cell r="K546">
            <v>0</v>
          </cell>
          <cell r="N546">
            <v>0</v>
          </cell>
          <cell r="O546">
            <v>0</v>
          </cell>
          <cell r="P546">
            <v>0</v>
          </cell>
          <cell r="Q546">
            <v>0</v>
          </cell>
          <cell r="R546">
            <v>0</v>
          </cell>
        </row>
        <row r="547">
          <cell r="B547">
            <v>0</v>
          </cell>
          <cell r="D547" t="str">
            <v>Sub-total for Distillers</v>
          </cell>
          <cell r="E547">
            <v>0</v>
          </cell>
          <cell r="F547">
            <v>0</v>
          </cell>
          <cell r="G547">
            <v>0</v>
          </cell>
          <cell r="H547">
            <v>8335300</v>
          </cell>
          <cell r="I547">
            <v>8335300</v>
          </cell>
          <cell r="J547">
            <v>1</v>
          </cell>
          <cell r="K547">
            <v>0</v>
          </cell>
          <cell r="N547">
            <v>0</v>
          </cell>
          <cell r="O547">
            <v>0</v>
          </cell>
          <cell r="P547">
            <v>0</v>
          </cell>
          <cell r="Q547">
            <v>0</v>
          </cell>
          <cell r="R547">
            <v>0</v>
          </cell>
        </row>
        <row r="548">
          <cell r="B548" t="str">
            <v>170  sea water pumping station</v>
          </cell>
        </row>
        <row r="549">
          <cell r="B549" t="str">
            <v xml:space="preserve">      1710  sea water trash rack</v>
          </cell>
        </row>
        <row r="550">
          <cell r="A550">
            <v>17101</v>
          </cell>
          <cell r="B550">
            <v>0</v>
          </cell>
          <cell r="C550">
            <v>17101</v>
          </cell>
          <cell r="D550" t="str">
            <v>sea water trash rack</v>
          </cell>
          <cell r="E550">
            <v>0</v>
          </cell>
          <cell r="F550">
            <v>0</v>
          </cell>
          <cell r="G550">
            <v>0</v>
          </cell>
          <cell r="H550">
            <v>0</v>
          </cell>
          <cell r="I550">
            <v>0</v>
          </cell>
          <cell r="J550">
            <v>0</v>
          </cell>
        </row>
        <row r="551">
          <cell r="B551">
            <v>0</v>
          </cell>
          <cell r="D551" t="str">
            <v>Total of Sea Water Trash Rack</v>
          </cell>
          <cell r="E551">
            <v>0</v>
          </cell>
          <cell r="F551">
            <v>0</v>
          </cell>
          <cell r="G551">
            <v>0</v>
          </cell>
          <cell r="H551">
            <v>0</v>
          </cell>
          <cell r="I551">
            <v>0</v>
          </cell>
          <cell r="J551">
            <v>0</v>
          </cell>
          <cell r="K551">
            <v>0</v>
          </cell>
          <cell r="N551">
            <v>0</v>
          </cell>
          <cell r="O551">
            <v>0</v>
          </cell>
          <cell r="P551">
            <v>0</v>
          </cell>
          <cell r="Q551">
            <v>0</v>
          </cell>
          <cell r="R551">
            <v>0</v>
          </cell>
        </row>
        <row r="552">
          <cell r="B552" t="str">
            <v xml:space="preserve">      1720  sea water intake pool</v>
          </cell>
        </row>
        <row r="553">
          <cell r="A553">
            <v>17201</v>
          </cell>
          <cell r="B553">
            <v>0</v>
          </cell>
          <cell r="C553">
            <v>17201</v>
          </cell>
          <cell r="D553" t="str">
            <v>sea water intake pool</v>
          </cell>
          <cell r="E553">
            <v>0</v>
          </cell>
          <cell r="F553">
            <v>0</v>
          </cell>
          <cell r="G553">
            <v>0</v>
          </cell>
          <cell r="H553">
            <v>0</v>
          </cell>
          <cell r="I553">
            <v>0</v>
          </cell>
          <cell r="J553">
            <v>0</v>
          </cell>
        </row>
        <row r="554">
          <cell r="B554">
            <v>0</v>
          </cell>
          <cell r="D554" t="str">
            <v>Total of Sea Water Intake Pool</v>
          </cell>
          <cell r="E554">
            <v>0</v>
          </cell>
          <cell r="F554">
            <v>0</v>
          </cell>
          <cell r="G554">
            <v>0</v>
          </cell>
          <cell r="H554">
            <v>0</v>
          </cell>
          <cell r="I554">
            <v>0</v>
          </cell>
          <cell r="J554">
            <v>0</v>
          </cell>
          <cell r="K554">
            <v>0</v>
          </cell>
          <cell r="N554">
            <v>0</v>
          </cell>
          <cell r="O554">
            <v>0</v>
          </cell>
          <cell r="P554">
            <v>0</v>
          </cell>
          <cell r="Q554">
            <v>0</v>
          </cell>
          <cell r="R554">
            <v>0</v>
          </cell>
        </row>
        <row r="555">
          <cell r="B555" t="str">
            <v xml:space="preserve">      1730  sea water intake pumps &amp; motors</v>
          </cell>
        </row>
        <row r="556">
          <cell r="A556">
            <v>17301</v>
          </cell>
          <cell r="B556">
            <v>0</v>
          </cell>
          <cell r="C556">
            <v>17301</v>
          </cell>
          <cell r="D556" t="str">
            <v>sea water supply pump</v>
          </cell>
          <cell r="E556">
            <v>0</v>
          </cell>
          <cell r="F556">
            <v>0</v>
          </cell>
          <cell r="G556">
            <v>0</v>
          </cell>
          <cell r="H556">
            <v>0</v>
          </cell>
          <cell r="I556">
            <v>0</v>
          </cell>
        </row>
        <row r="557">
          <cell r="A557">
            <v>17302</v>
          </cell>
          <cell r="B557">
            <v>0</v>
          </cell>
          <cell r="C557">
            <v>17302</v>
          </cell>
          <cell r="D557" t="str">
            <v>sea water cooling pump</v>
          </cell>
          <cell r="E557">
            <v>0</v>
          </cell>
          <cell r="F557">
            <v>0</v>
          </cell>
          <cell r="G557">
            <v>0</v>
          </cell>
          <cell r="H557">
            <v>0</v>
          </cell>
          <cell r="I557">
            <v>0</v>
          </cell>
          <cell r="J557">
            <v>0</v>
          </cell>
        </row>
        <row r="558">
          <cell r="A558">
            <v>17303</v>
          </cell>
          <cell r="B558">
            <v>0</v>
          </cell>
          <cell r="C558">
            <v>17303</v>
          </cell>
          <cell r="D558" t="str">
            <v>sea water auxiliary</v>
          </cell>
          <cell r="E558">
            <v>0</v>
          </cell>
          <cell r="F558">
            <v>0</v>
          </cell>
          <cell r="G558">
            <v>0</v>
          </cell>
          <cell r="H558">
            <v>30000</v>
          </cell>
          <cell r="I558">
            <v>30000</v>
          </cell>
          <cell r="J558">
            <v>1</v>
          </cell>
        </row>
        <row r="559">
          <cell r="B559">
            <v>0</v>
          </cell>
          <cell r="D559" t="str">
            <v>Total of Sea Water Intake Pumps &amp; Motors</v>
          </cell>
          <cell r="E559">
            <v>0</v>
          </cell>
          <cell r="F559">
            <v>0</v>
          </cell>
          <cell r="G559">
            <v>0</v>
          </cell>
          <cell r="H559">
            <v>30000</v>
          </cell>
          <cell r="I559">
            <v>30000</v>
          </cell>
          <cell r="J559">
            <v>1</v>
          </cell>
          <cell r="K559">
            <v>0</v>
          </cell>
          <cell r="N559">
            <v>0</v>
          </cell>
          <cell r="O559">
            <v>0</v>
          </cell>
          <cell r="P559">
            <v>0</v>
          </cell>
          <cell r="Q559">
            <v>0</v>
          </cell>
          <cell r="R559">
            <v>0</v>
          </cell>
        </row>
        <row r="560">
          <cell r="B560" t="str">
            <v xml:space="preserve">      1740  sea water chlorination plant</v>
          </cell>
        </row>
        <row r="561">
          <cell r="A561">
            <v>17401</v>
          </cell>
          <cell r="B561">
            <v>0</v>
          </cell>
          <cell r="C561">
            <v>17401</v>
          </cell>
          <cell r="D561" t="str">
            <v>hypochlorite generating cells</v>
          </cell>
          <cell r="E561">
            <v>0</v>
          </cell>
          <cell r="F561">
            <v>0</v>
          </cell>
          <cell r="G561">
            <v>0</v>
          </cell>
          <cell r="H561">
            <v>0</v>
          </cell>
          <cell r="I561">
            <v>0</v>
          </cell>
          <cell r="J561">
            <v>0</v>
          </cell>
        </row>
        <row r="562">
          <cell r="A562">
            <v>17402</v>
          </cell>
          <cell r="B562">
            <v>0</v>
          </cell>
          <cell r="C562">
            <v>17402</v>
          </cell>
          <cell r="D562" t="str">
            <v>auxiliaries for the hypochlorite plant</v>
          </cell>
          <cell r="E562">
            <v>10638000</v>
          </cell>
          <cell r="F562">
            <v>7092000</v>
          </cell>
          <cell r="G562">
            <v>17730000</v>
          </cell>
          <cell r="H562">
            <v>0</v>
          </cell>
          <cell r="I562">
            <v>-17730000</v>
          </cell>
          <cell r="J562">
            <v>-1</v>
          </cell>
        </row>
        <row r="563">
          <cell r="B563">
            <v>0</v>
          </cell>
          <cell r="D563" t="str">
            <v>Total of Sea Water Chlorination Plant</v>
          </cell>
          <cell r="E563">
            <v>10638000</v>
          </cell>
          <cell r="F563">
            <v>7092000</v>
          </cell>
          <cell r="G563">
            <v>17730000</v>
          </cell>
          <cell r="H563">
            <v>0</v>
          </cell>
          <cell r="I563">
            <v>-17730000</v>
          </cell>
          <cell r="J563">
            <v>-1</v>
          </cell>
          <cell r="K563">
            <v>0</v>
          </cell>
          <cell r="N563">
            <v>0</v>
          </cell>
          <cell r="O563">
            <v>0</v>
          </cell>
          <cell r="P563">
            <v>0</v>
          </cell>
          <cell r="Q563">
            <v>0</v>
          </cell>
          <cell r="R563">
            <v>0</v>
          </cell>
        </row>
        <row r="564">
          <cell r="B564" t="str">
            <v xml:space="preserve">      1750  sea water band screan</v>
          </cell>
        </row>
        <row r="565">
          <cell r="A565">
            <v>17501</v>
          </cell>
          <cell r="B565">
            <v>0</v>
          </cell>
          <cell r="C565">
            <v>17501</v>
          </cell>
          <cell r="D565" t="str">
            <v>sea water band screan</v>
          </cell>
          <cell r="E565">
            <v>0</v>
          </cell>
          <cell r="F565">
            <v>0</v>
          </cell>
          <cell r="G565">
            <v>0</v>
          </cell>
          <cell r="H565">
            <v>10000</v>
          </cell>
          <cell r="I565">
            <v>10000</v>
          </cell>
          <cell r="J565">
            <v>1</v>
          </cell>
        </row>
        <row r="566">
          <cell r="B566">
            <v>0</v>
          </cell>
          <cell r="D566" t="str">
            <v>Total of Sea Water band Screan</v>
          </cell>
          <cell r="E566">
            <v>0</v>
          </cell>
          <cell r="F566">
            <v>0</v>
          </cell>
          <cell r="G566">
            <v>0</v>
          </cell>
          <cell r="H566">
            <v>10000</v>
          </cell>
          <cell r="I566">
            <v>10000</v>
          </cell>
          <cell r="J566">
            <v>1</v>
          </cell>
          <cell r="K566">
            <v>0</v>
          </cell>
          <cell r="N566">
            <v>0</v>
          </cell>
          <cell r="O566">
            <v>0</v>
          </cell>
          <cell r="P566">
            <v>0</v>
          </cell>
          <cell r="Q566">
            <v>0</v>
          </cell>
          <cell r="R566">
            <v>0</v>
          </cell>
        </row>
        <row r="567">
          <cell r="B567" t="str">
            <v xml:space="preserve">      1760  sea water pumping chamber</v>
          </cell>
        </row>
        <row r="568">
          <cell r="A568">
            <v>17601</v>
          </cell>
          <cell r="B568">
            <v>0</v>
          </cell>
          <cell r="C568">
            <v>17601</v>
          </cell>
          <cell r="D568" t="str">
            <v>sea water pumping chamber</v>
          </cell>
          <cell r="E568">
            <v>0</v>
          </cell>
          <cell r="F568">
            <v>0</v>
          </cell>
          <cell r="G568">
            <v>0</v>
          </cell>
          <cell r="H568">
            <v>0</v>
          </cell>
          <cell r="I568">
            <v>0</v>
          </cell>
          <cell r="J568">
            <v>0</v>
          </cell>
        </row>
        <row r="569">
          <cell r="B569">
            <v>0</v>
          </cell>
          <cell r="D569" t="str">
            <v>Total of Sea Water Pumping Chamber</v>
          </cell>
          <cell r="E569">
            <v>0</v>
          </cell>
          <cell r="F569">
            <v>0</v>
          </cell>
          <cell r="G569">
            <v>0</v>
          </cell>
          <cell r="H569">
            <v>0</v>
          </cell>
          <cell r="I569">
            <v>0</v>
          </cell>
          <cell r="J569">
            <v>0</v>
          </cell>
          <cell r="K569">
            <v>0</v>
          </cell>
          <cell r="N569">
            <v>0</v>
          </cell>
          <cell r="O569">
            <v>0</v>
          </cell>
          <cell r="P569">
            <v>0</v>
          </cell>
          <cell r="Q569">
            <v>0</v>
          </cell>
          <cell r="R569">
            <v>0</v>
          </cell>
        </row>
        <row r="570">
          <cell r="B570" t="str">
            <v xml:space="preserve">      1770  bubble barrier &amp; oil warning system</v>
          </cell>
        </row>
        <row r="571">
          <cell r="A571">
            <v>17701</v>
          </cell>
          <cell r="B571">
            <v>0</v>
          </cell>
          <cell r="C571">
            <v>17701</v>
          </cell>
          <cell r="D571" t="str">
            <v>bubble barrier &amp; oil warning system</v>
          </cell>
          <cell r="E571">
            <v>0</v>
          </cell>
          <cell r="F571">
            <v>0</v>
          </cell>
          <cell r="G571">
            <v>0</v>
          </cell>
          <cell r="H571">
            <v>5000</v>
          </cell>
          <cell r="I571">
            <v>5000</v>
          </cell>
          <cell r="J571">
            <v>1</v>
          </cell>
        </row>
        <row r="572">
          <cell r="B572">
            <v>0</v>
          </cell>
          <cell r="D572" t="str">
            <v>Total of Bubble Barrier &amp; Oil Warning System</v>
          </cell>
          <cell r="E572">
            <v>0</v>
          </cell>
          <cell r="F572">
            <v>0</v>
          </cell>
          <cell r="G572">
            <v>0</v>
          </cell>
          <cell r="H572">
            <v>5000</v>
          </cell>
          <cell r="I572">
            <v>5000</v>
          </cell>
          <cell r="J572">
            <v>1</v>
          </cell>
          <cell r="K572">
            <v>0</v>
          </cell>
          <cell r="N572">
            <v>0</v>
          </cell>
          <cell r="O572">
            <v>0</v>
          </cell>
          <cell r="P572">
            <v>0</v>
          </cell>
          <cell r="Q572">
            <v>0</v>
          </cell>
          <cell r="R572">
            <v>0</v>
          </cell>
        </row>
        <row r="573">
          <cell r="B573" t="str">
            <v xml:space="preserve">      1780  sea water pump civil work</v>
          </cell>
        </row>
        <row r="574">
          <cell r="A574">
            <v>17801</v>
          </cell>
          <cell r="B574">
            <v>0</v>
          </cell>
          <cell r="C574">
            <v>17801</v>
          </cell>
          <cell r="D574" t="str">
            <v>sea water pump civil work</v>
          </cell>
          <cell r="E574">
            <v>0</v>
          </cell>
          <cell r="F574">
            <v>0</v>
          </cell>
          <cell r="G574">
            <v>0</v>
          </cell>
          <cell r="H574">
            <v>0</v>
          </cell>
          <cell r="I574">
            <v>0</v>
          </cell>
          <cell r="J574">
            <v>0</v>
          </cell>
        </row>
        <row r="575">
          <cell r="B575">
            <v>0</v>
          </cell>
          <cell r="D575" t="str">
            <v>Total of Sea Water Pump Civil Work</v>
          </cell>
          <cell r="E575">
            <v>0</v>
          </cell>
          <cell r="F575">
            <v>0</v>
          </cell>
          <cell r="G575">
            <v>0</v>
          </cell>
          <cell r="H575">
            <v>0</v>
          </cell>
          <cell r="I575">
            <v>0</v>
          </cell>
          <cell r="J575">
            <v>0</v>
          </cell>
          <cell r="K575">
            <v>0</v>
          </cell>
          <cell r="N575">
            <v>0</v>
          </cell>
          <cell r="O575">
            <v>0</v>
          </cell>
          <cell r="P575">
            <v>0</v>
          </cell>
          <cell r="Q575">
            <v>0</v>
          </cell>
          <cell r="R575">
            <v>0</v>
          </cell>
        </row>
        <row r="576">
          <cell r="B576">
            <v>0</v>
          </cell>
          <cell r="D576" t="str">
            <v>Sub-total for Sea Water Pumping Station</v>
          </cell>
          <cell r="E576">
            <v>10638000</v>
          </cell>
          <cell r="F576">
            <v>7092000</v>
          </cell>
          <cell r="G576">
            <v>17730000</v>
          </cell>
          <cell r="H576">
            <v>45000</v>
          </cell>
          <cell r="I576">
            <v>-17685000</v>
          </cell>
          <cell r="J576">
            <v>-0.9974619289340102</v>
          </cell>
          <cell r="K576">
            <v>0</v>
          </cell>
          <cell r="N576">
            <v>0</v>
          </cell>
          <cell r="O576">
            <v>0</v>
          </cell>
          <cell r="P576">
            <v>0</v>
          </cell>
          <cell r="Q576">
            <v>0</v>
          </cell>
          <cell r="R576">
            <v>0</v>
          </cell>
        </row>
        <row r="577">
          <cell r="B577" t="str">
            <v>180  water treatment system</v>
          </cell>
        </row>
        <row r="578">
          <cell r="B578" t="str">
            <v xml:space="preserve">      1810  deminiralization system</v>
          </cell>
        </row>
        <row r="579">
          <cell r="A579">
            <v>18101</v>
          </cell>
          <cell r="B579">
            <v>0</v>
          </cell>
          <cell r="C579">
            <v>18101</v>
          </cell>
          <cell r="D579" t="str">
            <v>ion exchangers cells</v>
          </cell>
          <cell r="E579">
            <v>0</v>
          </cell>
          <cell r="F579">
            <v>0</v>
          </cell>
          <cell r="G579">
            <v>0</v>
          </cell>
          <cell r="H579">
            <v>40000</v>
          </cell>
          <cell r="I579">
            <v>40000</v>
          </cell>
          <cell r="J579">
            <v>1</v>
          </cell>
        </row>
        <row r="580">
          <cell r="A580">
            <v>18102</v>
          </cell>
          <cell r="B580">
            <v>0</v>
          </cell>
          <cell r="C580">
            <v>18102</v>
          </cell>
          <cell r="D580" t="str">
            <v>kation exchangers cells</v>
          </cell>
          <cell r="E580">
            <v>0</v>
          </cell>
          <cell r="F580">
            <v>0</v>
          </cell>
          <cell r="G580">
            <v>0</v>
          </cell>
          <cell r="H580">
            <v>0</v>
          </cell>
          <cell r="I580">
            <v>0</v>
          </cell>
          <cell r="J580">
            <v>0</v>
          </cell>
        </row>
        <row r="581">
          <cell r="A581">
            <v>18103</v>
          </cell>
          <cell r="B581">
            <v>0</v>
          </cell>
          <cell r="C581">
            <v>18103</v>
          </cell>
          <cell r="D581" t="str">
            <v>balanced tanks</v>
          </cell>
          <cell r="E581">
            <v>0</v>
          </cell>
          <cell r="F581">
            <v>0</v>
          </cell>
          <cell r="G581">
            <v>0</v>
          </cell>
          <cell r="H581">
            <v>0</v>
          </cell>
          <cell r="I581">
            <v>0</v>
          </cell>
          <cell r="J581">
            <v>0</v>
          </cell>
        </row>
        <row r="582">
          <cell r="A582">
            <v>18104</v>
          </cell>
          <cell r="B582">
            <v>0</v>
          </cell>
          <cell r="C582">
            <v>18104</v>
          </cell>
          <cell r="D582" t="str">
            <v>pumps</v>
          </cell>
          <cell r="E582">
            <v>0</v>
          </cell>
          <cell r="F582">
            <v>0</v>
          </cell>
          <cell r="G582">
            <v>0</v>
          </cell>
          <cell r="H582">
            <v>7000</v>
          </cell>
          <cell r="I582">
            <v>7000</v>
          </cell>
          <cell r="J582">
            <v>1</v>
          </cell>
        </row>
        <row r="583">
          <cell r="B583">
            <v>0</v>
          </cell>
          <cell r="D583" t="str">
            <v>Total of Deminiralization System</v>
          </cell>
          <cell r="E583">
            <v>0</v>
          </cell>
          <cell r="F583">
            <v>0</v>
          </cell>
          <cell r="G583">
            <v>0</v>
          </cell>
          <cell r="H583">
            <v>47000</v>
          </cell>
          <cell r="I583">
            <v>47000</v>
          </cell>
          <cell r="J583">
            <v>1</v>
          </cell>
          <cell r="K583">
            <v>0</v>
          </cell>
          <cell r="N583">
            <v>0</v>
          </cell>
          <cell r="O583">
            <v>0</v>
          </cell>
          <cell r="P583">
            <v>0</v>
          </cell>
          <cell r="Q583">
            <v>0</v>
          </cell>
          <cell r="R583">
            <v>0</v>
          </cell>
        </row>
        <row r="584">
          <cell r="B584" t="str">
            <v xml:space="preserve">      1820  reminiralization  &amp; Co2 System</v>
          </cell>
        </row>
        <row r="585">
          <cell r="A585">
            <v>18201</v>
          </cell>
          <cell r="B585">
            <v>0</v>
          </cell>
          <cell r="C585">
            <v>18201</v>
          </cell>
          <cell r="D585" t="str">
            <v xml:space="preserve">Co2 generation </v>
          </cell>
          <cell r="E585">
            <v>0</v>
          </cell>
          <cell r="F585">
            <v>0</v>
          </cell>
          <cell r="G585">
            <v>0</v>
          </cell>
          <cell r="H585">
            <v>0</v>
          </cell>
          <cell r="I585">
            <v>0</v>
          </cell>
          <cell r="J585">
            <v>0</v>
          </cell>
        </row>
        <row r="586">
          <cell r="A586">
            <v>18202</v>
          </cell>
          <cell r="B586">
            <v>0</v>
          </cell>
          <cell r="C586">
            <v>18202</v>
          </cell>
          <cell r="D586" t="str">
            <v>lime filters</v>
          </cell>
          <cell r="E586">
            <v>0</v>
          </cell>
          <cell r="F586">
            <v>0</v>
          </cell>
          <cell r="G586">
            <v>0</v>
          </cell>
          <cell r="H586">
            <v>0</v>
          </cell>
          <cell r="I586">
            <v>0</v>
          </cell>
          <cell r="J586">
            <v>0</v>
          </cell>
        </row>
        <row r="587">
          <cell r="A587">
            <v>18203</v>
          </cell>
          <cell r="B587">
            <v>0</v>
          </cell>
          <cell r="C587">
            <v>18203</v>
          </cell>
          <cell r="D587" t="str">
            <v>sea water blending plant</v>
          </cell>
          <cell r="E587">
            <v>0</v>
          </cell>
          <cell r="F587">
            <v>0</v>
          </cell>
          <cell r="G587">
            <v>0</v>
          </cell>
          <cell r="H587">
            <v>200000</v>
          </cell>
          <cell r="I587">
            <v>200000</v>
          </cell>
          <cell r="J587">
            <v>1</v>
          </cell>
        </row>
        <row r="588">
          <cell r="B588">
            <v>0</v>
          </cell>
          <cell r="D588" t="str">
            <v>Total of Reminiralization &amp; Co2 System</v>
          </cell>
          <cell r="E588">
            <v>0</v>
          </cell>
          <cell r="F588">
            <v>0</v>
          </cell>
          <cell r="G588">
            <v>0</v>
          </cell>
          <cell r="H588">
            <v>200000</v>
          </cell>
          <cell r="I588">
            <v>200000</v>
          </cell>
          <cell r="J588">
            <v>1</v>
          </cell>
          <cell r="K588">
            <v>0</v>
          </cell>
          <cell r="N588">
            <v>0</v>
          </cell>
          <cell r="O588">
            <v>0</v>
          </cell>
          <cell r="P588">
            <v>0</v>
          </cell>
          <cell r="Q588">
            <v>0</v>
          </cell>
          <cell r="R588">
            <v>0</v>
          </cell>
        </row>
        <row r="589">
          <cell r="B589" t="str">
            <v xml:space="preserve">      1830  water treatment civil work</v>
          </cell>
        </row>
        <row r="590">
          <cell r="A590">
            <v>18301</v>
          </cell>
          <cell r="B590">
            <v>0</v>
          </cell>
          <cell r="C590">
            <v>18301</v>
          </cell>
          <cell r="D590" t="str">
            <v>water treatment civil work</v>
          </cell>
          <cell r="E590">
            <v>0</v>
          </cell>
          <cell r="F590">
            <v>0</v>
          </cell>
          <cell r="G590">
            <v>0</v>
          </cell>
          <cell r="H590">
            <v>0</v>
          </cell>
          <cell r="I590">
            <v>0</v>
          </cell>
          <cell r="J590">
            <v>0</v>
          </cell>
        </row>
        <row r="591">
          <cell r="B591">
            <v>0</v>
          </cell>
          <cell r="D591" t="str">
            <v>Total of Water Treatment Civil Work</v>
          </cell>
          <cell r="E591">
            <v>0</v>
          </cell>
          <cell r="F591">
            <v>0</v>
          </cell>
          <cell r="G591">
            <v>0</v>
          </cell>
          <cell r="H591">
            <v>0</v>
          </cell>
          <cell r="I591">
            <v>0</v>
          </cell>
          <cell r="J591">
            <v>0</v>
          </cell>
          <cell r="K591">
            <v>0</v>
          </cell>
          <cell r="N591">
            <v>0</v>
          </cell>
          <cell r="O591">
            <v>0</v>
          </cell>
          <cell r="P591">
            <v>0</v>
          </cell>
          <cell r="Q591">
            <v>0</v>
          </cell>
          <cell r="R591">
            <v>0</v>
          </cell>
        </row>
        <row r="592">
          <cell r="B592">
            <v>0</v>
          </cell>
          <cell r="D592" t="str">
            <v>Sub-total for Water Treatment System</v>
          </cell>
          <cell r="E592">
            <v>0</v>
          </cell>
          <cell r="F592">
            <v>0</v>
          </cell>
          <cell r="G592">
            <v>0</v>
          </cell>
          <cell r="H592">
            <v>247000</v>
          </cell>
          <cell r="I592">
            <v>247000</v>
          </cell>
          <cell r="J592">
            <v>1</v>
          </cell>
          <cell r="K592">
            <v>0</v>
          </cell>
          <cell r="N592">
            <v>0</v>
          </cell>
          <cell r="O592">
            <v>0</v>
          </cell>
          <cell r="P592">
            <v>0</v>
          </cell>
          <cell r="Q592">
            <v>0</v>
          </cell>
          <cell r="R592">
            <v>0</v>
          </cell>
        </row>
        <row r="593">
          <cell r="B593" t="str">
            <v>185  fuel oil &amp; natural gas system</v>
          </cell>
        </row>
        <row r="594">
          <cell r="B594" t="str">
            <v xml:space="preserve">      1851  Crude oil system</v>
          </cell>
        </row>
        <row r="595">
          <cell r="A595">
            <v>18511</v>
          </cell>
          <cell r="B595">
            <v>0</v>
          </cell>
          <cell r="C595">
            <v>18511</v>
          </cell>
          <cell r="D595" t="str">
            <v>crude oil storage tanks</v>
          </cell>
          <cell r="E595">
            <v>0</v>
          </cell>
          <cell r="F595">
            <v>0</v>
          </cell>
          <cell r="G595">
            <v>0</v>
          </cell>
          <cell r="H595">
            <v>0</v>
          </cell>
          <cell r="I595">
            <v>0</v>
          </cell>
          <cell r="J595">
            <v>0</v>
          </cell>
        </row>
        <row r="596">
          <cell r="A596">
            <v>18512</v>
          </cell>
          <cell r="B596">
            <v>0</v>
          </cell>
          <cell r="C596">
            <v>18512</v>
          </cell>
          <cell r="D596" t="str">
            <v>crude oil meters</v>
          </cell>
          <cell r="E596">
            <v>0</v>
          </cell>
          <cell r="F596">
            <v>0</v>
          </cell>
          <cell r="G596">
            <v>0</v>
          </cell>
          <cell r="H596">
            <v>0</v>
          </cell>
          <cell r="I596">
            <v>0</v>
          </cell>
          <cell r="J596">
            <v>0</v>
          </cell>
        </row>
        <row r="597">
          <cell r="A597">
            <v>18513</v>
          </cell>
          <cell r="B597">
            <v>0</v>
          </cell>
          <cell r="C597">
            <v>18513</v>
          </cell>
          <cell r="D597" t="str">
            <v>crude oil pipes &amp; valves</v>
          </cell>
          <cell r="E597">
            <v>0</v>
          </cell>
          <cell r="F597">
            <v>0</v>
          </cell>
          <cell r="G597">
            <v>0</v>
          </cell>
          <cell r="H597">
            <v>0</v>
          </cell>
          <cell r="I597">
            <v>0</v>
          </cell>
          <cell r="J597">
            <v>0</v>
          </cell>
        </row>
        <row r="598">
          <cell r="A598">
            <v>18514</v>
          </cell>
          <cell r="B598">
            <v>0</v>
          </cell>
          <cell r="C598">
            <v>18514</v>
          </cell>
          <cell r="D598" t="str">
            <v>crude oil auxiliary</v>
          </cell>
          <cell r="E598">
            <v>0</v>
          </cell>
          <cell r="F598">
            <v>0</v>
          </cell>
          <cell r="G598">
            <v>0</v>
          </cell>
          <cell r="H598">
            <v>0</v>
          </cell>
          <cell r="I598">
            <v>0</v>
          </cell>
          <cell r="J598">
            <v>0</v>
          </cell>
        </row>
        <row r="599">
          <cell r="B599">
            <v>0</v>
          </cell>
          <cell r="D599" t="str">
            <v>Total of Crude Oil System</v>
          </cell>
          <cell r="E599">
            <v>0</v>
          </cell>
          <cell r="F599">
            <v>0</v>
          </cell>
          <cell r="G599">
            <v>0</v>
          </cell>
          <cell r="H599">
            <v>0</v>
          </cell>
          <cell r="I599">
            <v>0</v>
          </cell>
          <cell r="J599">
            <v>0</v>
          </cell>
          <cell r="K599">
            <v>0</v>
          </cell>
          <cell r="N599">
            <v>0</v>
          </cell>
          <cell r="O599">
            <v>0</v>
          </cell>
          <cell r="P599">
            <v>0</v>
          </cell>
          <cell r="Q599">
            <v>0</v>
          </cell>
          <cell r="R599">
            <v>0</v>
          </cell>
        </row>
        <row r="600">
          <cell r="B600" t="str">
            <v xml:space="preserve">      1852  diesel system</v>
          </cell>
        </row>
        <row r="601">
          <cell r="A601">
            <v>18521</v>
          </cell>
          <cell r="B601">
            <v>0</v>
          </cell>
          <cell r="C601">
            <v>18521</v>
          </cell>
          <cell r="D601" t="str">
            <v>diesel storage tanks</v>
          </cell>
          <cell r="E601">
            <v>0</v>
          </cell>
          <cell r="F601">
            <v>0</v>
          </cell>
          <cell r="G601">
            <v>0</v>
          </cell>
          <cell r="H601">
            <v>0</v>
          </cell>
          <cell r="I601">
            <v>0</v>
          </cell>
          <cell r="J601">
            <v>0</v>
          </cell>
        </row>
        <row r="602">
          <cell r="A602">
            <v>18522</v>
          </cell>
          <cell r="B602">
            <v>0</v>
          </cell>
          <cell r="C602">
            <v>18522</v>
          </cell>
          <cell r="D602" t="str">
            <v>diesel  meters</v>
          </cell>
          <cell r="E602">
            <v>0</v>
          </cell>
          <cell r="F602">
            <v>0</v>
          </cell>
          <cell r="G602">
            <v>0</v>
          </cell>
          <cell r="H602">
            <v>0</v>
          </cell>
          <cell r="I602">
            <v>0</v>
          </cell>
          <cell r="J602">
            <v>0</v>
          </cell>
        </row>
        <row r="603">
          <cell r="A603">
            <v>18523</v>
          </cell>
          <cell r="B603">
            <v>0</v>
          </cell>
          <cell r="C603">
            <v>18523</v>
          </cell>
          <cell r="D603" t="str">
            <v>diesel pipes &amp; valves</v>
          </cell>
          <cell r="E603">
            <v>0</v>
          </cell>
          <cell r="F603">
            <v>0</v>
          </cell>
          <cell r="G603">
            <v>0</v>
          </cell>
          <cell r="H603">
            <v>0</v>
          </cell>
          <cell r="I603">
            <v>0</v>
          </cell>
          <cell r="J603">
            <v>0</v>
          </cell>
        </row>
        <row r="604">
          <cell r="A604">
            <v>18524</v>
          </cell>
          <cell r="B604">
            <v>0</v>
          </cell>
          <cell r="C604">
            <v>18524</v>
          </cell>
          <cell r="D604" t="str">
            <v>diesel auxiliary</v>
          </cell>
          <cell r="E604">
            <v>0</v>
          </cell>
          <cell r="F604">
            <v>0</v>
          </cell>
          <cell r="G604">
            <v>0</v>
          </cell>
          <cell r="H604">
            <v>0</v>
          </cell>
          <cell r="I604">
            <v>0</v>
          </cell>
          <cell r="J604">
            <v>0</v>
          </cell>
        </row>
        <row r="605">
          <cell r="B605">
            <v>0</v>
          </cell>
          <cell r="D605" t="str">
            <v>Total of Diesel System</v>
          </cell>
          <cell r="E605">
            <v>0</v>
          </cell>
          <cell r="F605">
            <v>0</v>
          </cell>
          <cell r="G605">
            <v>0</v>
          </cell>
          <cell r="H605">
            <v>0</v>
          </cell>
          <cell r="I605">
            <v>0</v>
          </cell>
          <cell r="J605">
            <v>0</v>
          </cell>
          <cell r="K605">
            <v>0</v>
          </cell>
          <cell r="N605">
            <v>0</v>
          </cell>
          <cell r="O605">
            <v>0</v>
          </cell>
          <cell r="P605">
            <v>0</v>
          </cell>
          <cell r="Q605">
            <v>0</v>
          </cell>
          <cell r="R605">
            <v>0</v>
          </cell>
        </row>
        <row r="606">
          <cell r="B606" t="str">
            <v xml:space="preserve">      1853  natural gas system</v>
          </cell>
        </row>
        <row r="607">
          <cell r="A607">
            <v>18531</v>
          </cell>
          <cell r="B607">
            <v>0</v>
          </cell>
          <cell r="C607">
            <v>18531</v>
          </cell>
          <cell r="D607" t="str">
            <v>natural gas reducing station for high pressure system</v>
          </cell>
          <cell r="E607">
            <v>0</v>
          </cell>
          <cell r="F607">
            <v>0</v>
          </cell>
          <cell r="G607">
            <v>0</v>
          </cell>
          <cell r="H607">
            <v>0</v>
          </cell>
          <cell r="I607">
            <v>0</v>
          </cell>
          <cell r="J607">
            <v>0</v>
          </cell>
        </row>
        <row r="608">
          <cell r="A608">
            <v>18532</v>
          </cell>
          <cell r="B608">
            <v>0</v>
          </cell>
          <cell r="C608">
            <v>18532</v>
          </cell>
          <cell r="D608" t="str">
            <v>meters for natural gas high pressure station</v>
          </cell>
          <cell r="E608">
            <v>0</v>
          </cell>
          <cell r="F608">
            <v>0</v>
          </cell>
          <cell r="G608">
            <v>0</v>
          </cell>
          <cell r="H608">
            <v>1500000</v>
          </cell>
          <cell r="I608">
            <v>1500000</v>
          </cell>
          <cell r="J608">
            <v>1</v>
          </cell>
        </row>
        <row r="609">
          <cell r="A609">
            <v>18533</v>
          </cell>
          <cell r="B609">
            <v>0</v>
          </cell>
          <cell r="C609">
            <v>18533</v>
          </cell>
          <cell r="D609" t="str">
            <v>natural gas heaters</v>
          </cell>
          <cell r="E609">
            <v>0</v>
          </cell>
          <cell r="F609">
            <v>0</v>
          </cell>
          <cell r="G609">
            <v>0</v>
          </cell>
          <cell r="H609">
            <v>0</v>
          </cell>
          <cell r="I609">
            <v>0</v>
          </cell>
          <cell r="J609">
            <v>0</v>
          </cell>
        </row>
        <row r="610">
          <cell r="A610">
            <v>18534</v>
          </cell>
          <cell r="B610">
            <v>0</v>
          </cell>
          <cell r="C610">
            <v>18534</v>
          </cell>
          <cell r="D610" t="str">
            <v>natural gas reducing station for low pressure system</v>
          </cell>
          <cell r="E610">
            <v>0</v>
          </cell>
          <cell r="F610">
            <v>0</v>
          </cell>
          <cell r="G610">
            <v>0</v>
          </cell>
          <cell r="H610">
            <v>140000</v>
          </cell>
          <cell r="I610">
            <v>140000</v>
          </cell>
          <cell r="J610">
            <v>1</v>
          </cell>
        </row>
        <row r="611">
          <cell r="A611">
            <v>18535</v>
          </cell>
          <cell r="B611">
            <v>0</v>
          </cell>
          <cell r="C611">
            <v>18535</v>
          </cell>
          <cell r="D611" t="str">
            <v>meters for natural gas low pressure station</v>
          </cell>
          <cell r="E611">
            <v>0</v>
          </cell>
          <cell r="F611">
            <v>0</v>
          </cell>
          <cell r="G611">
            <v>0</v>
          </cell>
          <cell r="H611">
            <v>0</v>
          </cell>
          <cell r="I611">
            <v>0</v>
          </cell>
          <cell r="J611">
            <v>0</v>
          </cell>
        </row>
        <row r="612">
          <cell r="A612">
            <v>18536</v>
          </cell>
          <cell r="B612">
            <v>0</v>
          </cell>
          <cell r="C612">
            <v>18536</v>
          </cell>
          <cell r="D612" t="str">
            <v>natural gas system auxiliary</v>
          </cell>
          <cell r="E612">
            <v>0</v>
          </cell>
          <cell r="F612">
            <v>0</v>
          </cell>
          <cell r="G612">
            <v>0</v>
          </cell>
          <cell r="H612">
            <v>75000</v>
          </cell>
          <cell r="I612">
            <v>75000</v>
          </cell>
          <cell r="J612">
            <v>1</v>
          </cell>
        </row>
        <row r="613">
          <cell r="A613">
            <v>18537</v>
          </cell>
          <cell r="B613">
            <v>0</v>
          </cell>
          <cell r="C613">
            <v>18537</v>
          </cell>
          <cell r="D613" t="str">
            <v xml:space="preserve">heating system for natural gas </v>
          </cell>
          <cell r="E613">
            <v>0</v>
          </cell>
          <cell r="F613">
            <v>0</v>
          </cell>
          <cell r="G613">
            <v>0</v>
          </cell>
          <cell r="H613">
            <v>0</v>
          </cell>
          <cell r="I613">
            <v>0</v>
          </cell>
          <cell r="J613">
            <v>0</v>
          </cell>
        </row>
        <row r="614">
          <cell r="B614">
            <v>0</v>
          </cell>
          <cell r="D614" t="str">
            <v>Total of Natural Gas System</v>
          </cell>
          <cell r="E614">
            <v>0</v>
          </cell>
          <cell r="F614">
            <v>0</v>
          </cell>
          <cell r="G614">
            <v>0</v>
          </cell>
          <cell r="H614">
            <v>1715000</v>
          </cell>
          <cell r="I614">
            <v>1715000</v>
          </cell>
          <cell r="J614">
            <v>1</v>
          </cell>
          <cell r="K614">
            <v>0</v>
          </cell>
          <cell r="N614">
            <v>0</v>
          </cell>
          <cell r="O614">
            <v>0</v>
          </cell>
          <cell r="P614">
            <v>0</v>
          </cell>
          <cell r="Q614">
            <v>0</v>
          </cell>
          <cell r="R614">
            <v>0</v>
          </cell>
        </row>
        <row r="615">
          <cell r="B615">
            <v>0</v>
          </cell>
          <cell r="D615" t="str">
            <v>Sub-total for Fuel Oil &amp; Natural Gas System</v>
          </cell>
          <cell r="E615">
            <v>0</v>
          </cell>
          <cell r="F615">
            <v>0</v>
          </cell>
          <cell r="G615">
            <v>0</v>
          </cell>
          <cell r="H615">
            <v>1715000</v>
          </cell>
          <cell r="I615">
            <v>1715000</v>
          </cell>
          <cell r="J615">
            <v>1</v>
          </cell>
          <cell r="K615">
            <v>0</v>
          </cell>
          <cell r="N615">
            <v>0</v>
          </cell>
          <cell r="O615">
            <v>0</v>
          </cell>
          <cell r="P615">
            <v>0</v>
          </cell>
          <cell r="Q615">
            <v>0</v>
          </cell>
          <cell r="R615">
            <v>0</v>
          </cell>
        </row>
        <row r="616">
          <cell r="B616" t="str">
            <v>186  Electrical System</v>
          </cell>
        </row>
        <row r="617">
          <cell r="B617" t="str">
            <v xml:space="preserve">      1861  transfomers</v>
          </cell>
        </row>
        <row r="618">
          <cell r="A618">
            <v>18611</v>
          </cell>
          <cell r="B618">
            <v>0</v>
          </cell>
          <cell r="C618">
            <v>18611</v>
          </cell>
          <cell r="D618" t="str">
            <v>high voltage trasformers</v>
          </cell>
          <cell r="E618">
            <v>0</v>
          </cell>
          <cell r="F618">
            <v>0</v>
          </cell>
          <cell r="G618">
            <v>0</v>
          </cell>
          <cell r="H618">
            <v>30000</v>
          </cell>
          <cell r="I618">
            <v>30000</v>
          </cell>
          <cell r="J618">
            <v>1</v>
          </cell>
        </row>
        <row r="619">
          <cell r="A619">
            <v>18612</v>
          </cell>
          <cell r="B619">
            <v>0</v>
          </cell>
          <cell r="C619">
            <v>18612</v>
          </cell>
          <cell r="D619" t="str">
            <v>low voltage transformers</v>
          </cell>
          <cell r="E619">
            <v>0</v>
          </cell>
          <cell r="F619">
            <v>0</v>
          </cell>
          <cell r="G619">
            <v>0</v>
          </cell>
          <cell r="H619">
            <v>20000</v>
          </cell>
          <cell r="I619">
            <v>20000</v>
          </cell>
          <cell r="J619">
            <v>1</v>
          </cell>
        </row>
        <row r="620">
          <cell r="B620">
            <v>0</v>
          </cell>
          <cell r="D620" t="str">
            <v>Total of Transfomers</v>
          </cell>
          <cell r="E620">
            <v>0</v>
          </cell>
          <cell r="F620">
            <v>0</v>
          </cell>
          <cell r="G620">
            <v>0</v>
          </cell>
          <cell r="H620">
            <v>50000</v>
          </cell>
          <cell r="I620">
            <v>50000</v>
          </cell>
          <cell r="J620">
            <v>1</v>
          </cell>
          <cell r="K620">
            <v>0</v>
          </cell>
          <cell r="N620">
            <v>0</v>
          </cell>
          <cell r="O620">
            <v>0</v>
          </cell>
          <cell r="P620">
            <v>0</v>
          </cell>
          <cell r="Q620">
            <v>0</v>
          </cell>
          <cell r="R620">
            <v>0</v>
          </cell>
        </row>
        <row r="621">
          <cell r="B621" t="str">
            <v xml:space="preserve">      1862  switchgear</v>
          </cell>
        </row>
        <row r="622">
          <cell r="A622">
            <v>18621</v>
          </cell>
          <cell r="B622">
            <v>0</v>
          </cell>
          <cell r="C622">
            <v>18621</v>
          </cell>
          <cell r="D622" t="str">
            <v>breakers</v>
          </cell>
          <cell r="E622">
            <v>0</v>
          </cell>
          <cell r="F622">
            <v>0</v>
          </cell>
          <cell r="G622">
            <v>0</v>
          </cell>
          <cell r="H622">
            <v>352798</v>
          </cell>
          <cell r="I622">
            <v>352798</v>
          </cell>
          <cell r="J622">
            <v>1</v>
          </cell>
        </row>
        <row r="623">
          <cell r="A623">
            <v>18622</v>
          </cell>
          <cell r="B623">
            <v>0</v>
          </cell>
          <cell r="C623">
            <v>18622</v>
          </cell>
          <cell r="D623" t="str">
            <v>SF6</v>
          </cell>
          <cell r="E623">
            <v>0</v>
          </cell>
          <cell r="F623">
            <v>0</v>
          </cell>
          <cell r="G623">
            <v>0</v>
          </cell>
          <cell r="H623">
            <v>0</v>
          </cell>
          <cell r="I623">
            <v>0</v>
          </cell>
          <cell r="J623">
            <v>0</v>
          </cell>
        </row>
        <row r="624">
          <cell r="B624">
            <v>0</v>
          </cell>
          <cell r="D624" t="str">
            <v>Total of Switchgear</v>
          </cell>
          <cell r="E624">
            <v>0</v>
          </cell>
          <cell r="F624">
            <v>0</v>
          </cell>
          <cell r="G624">
            <v>0</v>
          </cell>
          <cell r="H624">
            <v>352798</v>
          </cell>
          <cell r="I624">
            <v>352798</v>
          </cell>
          <cell r="J624">
            <v>1</v>
          </cell>
          <cell r="K624">
            <v>0</v>
          </cell>
          <cell r="N624">
            <v>0</v>
          </cell>
          <cell r="O624">
            <v>0</v>
          </cell>
          <cell r="P624">
            <v>0</v>
          </cell>
          <cell r="Q624">
            <v>0</v>
          </cell>
          <cell r="R624">
            <v>0</v>
          </cell>
        </row>
        <row r="625">
          <cell r="B625" t="str">
            <v xml:space="preserve">      1863  electrical protection</v>
          </cell>
        </row>
        <row r="626">
          <cell r="A626">
            <v>99999</v>
          </cell>
          <cell r="B626">
            <v>0</v>
          </cell>
          <cell r="C626">
            <v>99999</v>
          </cell>
          <cell r="D626" t="str">
            <v>unspecified</v>
          </cell>
          <cell r="E626">
            <v>0</v>
          </cell>
          <cell r="F626">
            <v>0</v>
          </cell>
          <cell r="G626">
            <v>0</v>
          </cell>
          <cell r="H626">
            <v>760000</v>
          </cell>
          <cell r="I626">
            <v>760000</v>
          </cell>
          <cell r="J626">
            <v>1</v>
          </cell>
        </row>
        <row r="627">
          <cell r="B627">
            <v>0</v>
          </cell>
          <cell r="D627" t="str">
            <v>Total of Electrical Protection</v>
          </cell>
          <cell r="E627">
            <v>0</v>
          </cell>
          <cell r="F627">
            <v>0</v>
          </cell>
          <cell r="G627">
            <v>0</v>
          </cell>
          <cell r="H627">
            <v>760000</v>
          </cell>
          <cell r="I627">
            <v>760000</v>
          </cell>
          <cell r="J627">
            <v>1</v>
          </cell>
          <cell r="K627">
            <v>0</v>
          </cell>
          <cell r="N627">
            <v>0</v>
          </cell>
          <cell r="O627">
            <v>0</v>
          </cell>
          <cell r="P627">
            <v>0</v>
          </cell>
          <cell r="Q627">
            <v>0</v>
          </cell>
          <cell r="R627">
            <v>0</v>
          </cell>
        </row>
        <row r="628">
          <cell r="B628">
            <v>0</v>
          </cell>
          <cell r="D628" t="str">
            <v>Sub-total for Electrical System</v>
          </cell>
          <cell r="E628">
            <v>0</v>
          </cell>
          <cell r="F628">
            <v>0</v>
          </cell>
          <cell r="G628">
            <v>0</v>
          </cell>
          <cell r="H628">
            <v>1162798</v>
          </cell>
          <cell r="I628">
            <v>1162798</v>
          </cell>
          <cell r="J628">
            <v>1</v>
          </cell>
          <cell r="K628">
            <v>0</v>
          </cell>
          <cell r="N628">
            <v>0</v>
          </cell>
          <cell r="O628">
            <v>0</v>
          </cell>
          <cell r="P628">
            <v>0</v>
          </cell>
          <cell r="Q628">
            <v>0</v>
          </cell>
          <cell r="R628">
            <v>0</v>
          </cell>
        </row>
        <row r="629">
          <cell r="B629" t="str">
            <v>187  diesel generator</v>
          </cell>
        </row>
        <row r="630">
          <cell r="B630" t="str">
            <v xml:space="preserve">      1871  black start diesel generator</v>
          </cell>
        </row>
        <row r="631">
          <cell r="A631">
            <v>99999</v>
          </cell>
          <cell r="B631">
            <v>0</v>
          </cell>
          <cell r="C631">
            <v>99999</v>
          </cell>
          <cell r="D631" t="str">
            <v>unspecified</v>
          </cell>
          <cell r="E631">
            <v>0</v>
          </cell>
          <cell r="F631">
            <v>0</v>
          </cell>
          <cell r="G631">
            <v>0</v>
          </cell>
          <cell r="H631">
            <v>20000</v>
          </cell>
          <cell r="I631">
            <v>20000</v>
          </cell>
          <cell r="J631">
            <v>1</v>
          </cell>
        </row>
        <row r="632">
          <cell r="B632">
            <v>0</v>
          </cell>
          <cell r="D632" t="str">
            <v>Total of Black Start Diesel Generator</v>
          </cell>
          <cell r="E632">
            <v>0</v>
          </cell>
          <cell r="F632">
            <v>0</v>
          </cell>
          <cell r="G632">
            <v>0</v>
          </cell>
          <cell r="H632">
            <v>20000</v>
          </cell>
          <cell r="I632">
            <v>20000</v>
          </cell>
          <cell r="J632">
            <v>1</v>
          </cell>
          <cell r="K632">
            <v>0</v>
          </cell>
          <cell r="N632">
            <v>0</v>
          </cell>
          <cell r="O632">
            <v>0</v>
          </cell>
          <cell r="P632">
            <v>0</v>
          </cell>
          <cell r="Q632">
            <v>0</v>
          </cell>
          <cell r="R632">
            <v>0</v>
          </cell>
        </row>
        <row r="633">
          <cell r="B633" t="str">
            <v xml:space="preserve">      1872  emergency diesel generator</v>
          </cell>
        </row>
        <row r="634">
          <cell r="A634">
            <v>99999</v>
          </cell>
          <cell r="B634">
            <v>0</v>
          </cell>
          <cell r="C634">
            <v>99999</v>
          </cell>
          <cell r="D634" t="str">
            <v>unspecified</v>
          </cell>
          <cell r="E634">
            <v>0</v>
          </cell>
          <cell r="F634">
            <v>0</v>
          </cell>
          <cell r="G634">
            <v>0</v>
          </cell>
          <cell r="H634">
            <v>5000</v>
          </cell>
          <cell r="I634">
            <v>5000</v>
          </cell>
          <cell r="J634">
            <v>1</v>
          </cell>
        </row>
        <row r="635">
          <cell r="B635">
            <v>0</v>
          </cell>
          <cell r="D635" t="str">
            <v>Total of Emergency Diesel Generator</v>
          </cell>
          <cell r="E635">
            <v>0</v>
          </cell>
          <cell r="F635">
            <v>0</v>
          </cell>
          <cell r="G635">
            <v>0</v>
          </cell>
          <cell r="H635">
            <v>5000</v>
          </cell>
          <cell r="I635">
            <v>5000</v>
          </cell>
          <cell r="J635">
            <v>1</v>
          </cell>
          <cell r="K635">
            <v>0</v>
          </cell>
          <cell r="N635">
            <v>0</v>
          </cell>
          <cell r="O635">
            <v>0</v>
          </cell>
          <cell r="P635">
            <v>0</v>
          </cell>
          <cell r="Q635">
            <v>0</v>
          </cell>
          <cell r="R635">
            <v>0</v>
          </cell>
        </row>
        <row r="636">
          <cell r="B636" t="str">
            <v xml:space="preserve">      1873  diesel generator civil works</v>
          </cell>
        </row>
        <row r="637">
          <cell r="A637">
            <v>99999</v>
          </cell>
          <cell r="B637">
            <v>0</v>
          </cell>
          <cell r="C637">
            <v>99999</v>
          </cell>
          <cell r="D637" t="str">
            <v>unspecified</v>
          </cell>
          <cell r="E637">
            <v>0</v>
          </cell>
          <cell r="F637">
            <v>0</v>
          </cell>
          <cell r="G637">
            <v>0</v>
          </cell>
          <cell r="H637">
            <v>0</v>
          </cell>
          <cell r="I637">
            <v>0</v>
          </cell>
          <cell r="J637">
            <v>0</v>
          </cell>
        </row>
        <row r="638">
          <cell r="B638">
            <v>0</v>
          </cell>
          <cell r="D638" t="str">
            <v>Total of Diesel Generator Civil Works</v>
          </cell>
          <cell r="E638">
            <v>0</v>
          </cell>
          <cell r="F638">
            <v>0</v>
          </cell>
          <cell r="G638">
            <v>0</v>
          </cell>
          <cell r="H638">
            <v>0</v>
          </cell>
          <cell r="I638">
            <v>0</v>
          </cell>
          <cell r="J638">
            <v>0</v>
          </cell>
          <cell r="K638">
            <v>0</v>
          </cell>
          <cell r="N638">
            <v>0</v>
          </cell>
          <cell r="O638">
            <v>0</v>
          </cell>
          <cell r="P638">
            <v>0</v>
          </cell>
          <cell r="Q638">
            <v>0</v>
          </cell>
          <cell r="R638">
            <v>0</v>
          </cell>
        </row>
        <row r="639">
          <cell r="B639">
            <v>0</v>
          </cell>
          <cell r="D639" t="str">
            <v>Sub-total for Diesel Generator</v>
          </cell>
          <cell r="E639">
            <v>0</v>
          </cell>
          <cell r="F639">
            <v>0</v>
          </cell>
          <cell r="G639">
            <v>0</v>
          </cell>
          <cell r="H639">
            <v>25000</v>
          </cell>
          <cell r="I639">
            <v>25000</v>
          </cell>
          <cell r="J639">
            <v>1</v>
          </cell>
          <cell r="K639">
            <v>0</v>
          </cell>
          <cell r="N639">
            <v>0</v>
          </cell>
          <cell r="O639">
            <v>0</v>
          </cell>
          <cell r="P639">
            <v>0</v>
          </cell>
          <cell r="Q639">
            <v>0</v>
          </cell>
          <cell r="R639">
            <v>0</v>
          </cell>
        </row>
        <row r="640">
          <cell r="B640" t="str">
            <v>188  fire fighting system</v>
          </cell>
        </row>
        <row r="641">
          <cell r="B641" t="str">
            <v xml:space="preserve">      1881  Co2 system</v>
          </cell>
        </row>
        <row r="642">
          <cell r="A642">
            <v>18811</v>
          </cell>
          <cell r="B642">
            <v>0</v>
          </cell>
          <cell r="C642">
            <v>18811</v>
          </cell>
          <cell r="D642" t="str">
            <v xml:space="preserve">Co2 cylenders </v>
          </cell>
          <cell r="E642">
            <v>0</v>
          </cell>
          <cell r="F642">
            <v>0</v>
          </cell>
          <cell r="G642">
            <v>0</v>
          </cell>
          <cell r="H642">
            <v>0</v>
          </cell>
          <cell r="I642">
            <v>0</v>
          </cell>
          <cell r="J642">
            <v>0</v>
          </cell>
        </row>
        <row r="643">
          <cell r="A643">
            <v>18812</v>
          </cell>
          <cell r="B643">
            <v>0</v>
          </cell>
          <cell r="C643">
            <v>18812</v>
          </cell>
          <cell r="D643" t="str">
            <v>Detectors</v>
          </cell>
          <cell r="E643">
            <v>0</v>
          </cell>
          <cell r="F643">
            <v>0</v>
          </cell>
          <cell r="G643">
            <v>0</v>
          </cell>
          <cell r="H643">
            <v>0</v>
          </cell>
          <cell r="I643">
            <v>0</v>
          </cell>
          <cell r="J643">
            <v>0</v>
          </cell>
        </row>
        <row r="644">
          <cell r="A644">
            <v>18813</v>
          </cell>
          <cell r="B644">
            <v>0</v>
          </cell>
          <cell r="C644">
            <v>18813</v>
          </cell>
          <cell r="D644" t="str">
            <v>auxiliaries for Co2 System</v>
          </cell>
          <cell r="E644">
            <v>0</v>
          </cell>
          <cell r="F644">
            <v>0</v>
          </cell>
          <cell r="G644">
            <v>0</v>
          </cell>
          <cell r="H644">
            <v>50000</v>
          </cell>
          <cell r="I644">
            <v>50000</v>
          </cell>
          <cell r="J644">
            <v>1</v>
          </cell>
        </row>
        <row r="645">
          <cell r="B645">
            <v>0</v>
          </cell>
          <cell r="D645" t="str">
            <v>Total of Co2 System</v>
          </cell>
          <cell r="E645">
            <v>0</v>
          </cell>
          <cell r="F645">
            <v>0</v>
          </cell>
          <cell r="G645">
            <v>0</v>
          </cell>
          <cell r="H645">
            <v>50000</v>
          </cell>
          <cell r="I645">
            <v>50000</v>
          </cell>
          <cell r="J645">
            <v>1</v>
          </cell>
          <cell r="K645">
            <v>0</v>
          </cell>
          <cell r="N645">
            <v>0</v>
          </cell>
          <cell r="O645">
            <v>0</v>
          </cell>
          <cell r="P645">
            <v>0</v>
          </cell>
          <cell r="Q645">
            <v>0</v>
          </cell>
          <cell r="R645">
            <v>0</v>
          </cell>
        </row>
        <row r="646">
          <cell r="B646" t="str">
            <v xml:space="preserve">      1882  water sprinkler system</v>
          </cell>
        </row>
        <row r="647">
          <cell r="A647">
            <v>18821</v>
          </cell>
          <cell r="B647">
            <v>0</v>
          </cell>
          <cell r="C647">
            <v>18821</v>
          </cell>
          <cell r="D647" t="str">
            <v xml:space="preserve">diesel &amp; jockey pumps </v>
          </cell>
          <cell r="E647">
            <v>0</v>
          </cell>
          <cell r="F647">
            <v>0</v>
          </cell>
          <cell r="G647">
            <v>0</v>
          </cell>
          <cell r="H647">
            <v>5000</v>
          </cell>
          <cell r="I647">
            <v>5000</v>
          </cell>
          <cell r="J647">
            <v>1</v>
          </cell>
        </row>
        <row r="648">
          <cell r="A648">
            <v>18822</v>
          </cell>
          <cell r="B648">
            <v>0</v>
          </cell>
          <cell r="C648">
            <v>18822</v>
          </cell>
          <cell r="D648" t="str">
            <v>foam &amp; water storage tanks</v>
          </cell>
          <cell r="E648">
            <v>0</v>
          </cell>
          <cell r="F648">
            <v>0</v>
          </cell>
          <cell r="G648">
            <v>0</v>
          </cell>
          <cell r="H648">
            <v>0</v>
          </cell>
          <cell r="I648">
            <v>0</v>
          </cell>
          <cell r="J648">
            <v>0</v>
          </cell>
        </row>
        <row r="649">
          <cell r="B649">
            <v>0</v>
          </cell>
          <cell r="D649" t="str">
            <v>Total of Water Sprinkler System</v>
          </cell>
          <cell r="E649">
            <v>0</v>
          </cell>
          <cell r="F649">
            <v>0</v>
          </cell>
          <cell r="G649">
            <v>0</v>
          </cell>
          <cell r="H649">
            <v>5000</v>
          </cell>
          <cell r="I649">
            <v>5000</v>
          </cell>
          <cell r="J649">
            <v>1</v>
          </cell>
          <cell r="K649">
            <v>0</v>
          </cell>
          <cell r="N649">
            <v>0</v>
          </cell>
          <cell r="O649">
            <v>0</v>
          </cell>
          <cell r="P649">
            <v>0</v>
          </cell>
          <cell r="Q649">
            <v>0</v>
          </cell>
          <cell r="R649">
            <v>0</v>
          </cell>
        </row>
        <row r="650">
          <cell r="B650">
            <v>0</v>
          </cell>
          <cell r="D650" t="str">
            <v>Sub-total for Fire Fighting System</v>
          </cell>
          <cell r="E650">
            <v>0</v>
          </cell>
          <cell r="F650">
            <v>0</v>
          </cell>
          <cell r="G650">
            <v>0</v>
          </cell>
          <cell r="H650">
            <v>55000</v>
          </cell>
          <cell r="I650">
            <v>55000</v>
          </cell>
          <cell r="J650">
            <v>1</v>
          </cell>
          <cell r="K650">
            <v>0</v>
          </cell>
          <cell r="N650">
            <v>0</v>
          </cell>
          <cell r="O650">
            <v>0</v>
          </cell>
          <cell r="P650">
            <v>0</v>
          </cell>
          <cell r="Q650">
            <v>0</v>
          </cell>
          <cell r="R650">
            <v>0</v>
          </cell>
        </row>
        <row r="651">
          <cell r="B651" t="str">
            <v>189  plant's capitalized overall maintenance</v>
          </cell>
        </row>
        <row r="652">
          <cell r="B652" t="str">
            <v xml:space="preserve">      1891  Capitalized Internal Maintenance</v>
          </cell>
        </row>
        <row r="653">
          <cell r="A653">
            <v>18911</v>
          </cell>
          <cell r="B653">
            <v>375000</v>
          </cell>
          <cell r="C653">
            <v>18911</v>
          </cell>
          <cell r="D653" t="str">
            <v>capitalized internal maintenance</v>
          </cell>
          <cell r="E653">
            <v>0</v>
          </cell>
          <cell r="F653">
            <v>0</v>
          </cell>
          <cell r="G653">
            <v>0</v>
          </cell>
          <cell r="H653">
            <v>200000</v>
          </cell>
          <cell r="I653">
            <v>200000</v>
          </cell>
          <cell r="J653">
            <v>1</v>
          </cell>
        </row>
        <row r="654">
          <cell r="B654">
            <v>375000</v>
          </cell>
          <cell r="D654" t="str">
            <v>Total of Capitalized Internal Maintenance</v>
          </cell>
          <cell r="E654">
            <v>0</v>
          </cell>
          <cell r="F654">
            <v>0</v>
          </cell>
          <cell r="G654">
            <v>0</v>
          </cell>
          <cell r="H654">
            <v>200000</v>
          </cell>
          <cell r="I654">
            <v>200000</v>
          </cell>
          <cell r="J654">
            <v>1</v>
          </cell>
          <cell r="K654">
            <v>0</v>
          </cell>
          <cell r="N654">
            <v>0</v>
          </cell>
          <cell r="O654">
            <v>0</v>
          </cell>
          <cell r="P654">
            <v>0</v>
          </cell>
          <cell r="Q654">
            <v>0</v>
          </cell>
          <cell r="R654">
            <v>0</v>
          </cell>
        </row>
        <row r="655">
          <cell r="B655" t="str">
            <v xml:space="preserve">      1892  Capitalized External Contracted Maintenance</v>
          </cell>
        </row>
        <row r="656">
          <cell r="A656">
            <v>18921</v>
          </cell>
          <cell r="B656">
            <v>0</v>
          </cell>
          <cell r="C656">
            <v>18921</v>
          </cell>
          <cell r="D656" t="str">
            <v>capitalized external contracted maintenance</v>
          </cell>
          <cell r="E656">
            <v>0</v>
          </cell>
          <cell r="F656">
            <v>0</v>
          </cell>
          <cell r="G656">
            <v>0</v>
          </cell>
          <cell r="H656">
            <v>10000000</v>
          </cell>
          <cell r="I656">
            <v>10000000</v>
          </cell>
          <cell r="J656">
            <v>1</v>
          </cell>
        </row>
        <row r="657">
          <cell r="J657">
            <v>0</v>
          </cell>
        </row>
        <row r="658">
          <cell r="J658">
            <v>0</v>
          </cell>
        </row>
        <row r="659">
          <cell r="J659">
            <v>0</v>
          </cell>
        </row>
        <row r="660">
          <cell r="B660">
            <v>0</v>
          </cell>
          <cell r="D660" t="str">
            <v>Total of External Capitalized Contracted Maint.</v>
          </cell>
          <cell r="E660">
            <v>0</v>
          </cell>
          <cell r="F660">
            <v>0</v>
          </cell>
          <cell r="G660">
            <v>0</v>
          </cell>
          <cell r="H660">
            <v>10000000</v>
          </cell>
          <cell r="I660">
            <v>10000000</v>
          </cell>
          <cell r="J660">
            <v>1</v>
          </cell>
          <cell r="K660">
            <v>0</v>
          </cell>
          <cell r="N660">
            <v>0</v>
          </cell>
          <cell r="O660">
            <v>0</v>
          </cell>
          <cell r="P660">
            <v>0</v>
          </cell>
          <cell r="Q660">
            <v>0</v>
          </cell>
          <cell r="R660">
            <v>0</v>
          </cell>
        </row>
        <row r="661">
          <cell r="B661">
            <v>375000</v>
          </cell>
          <cell r="D661" t="str">
            <v>Sub-total for Plant's Capitalized Overall Maintenance</v>
          </cell>
          <cell r="E661">
            <v>0</v>
          </cell>
          <cell r="F661">
            <v>0</v>
          </cell>
          <cell r="G661">
            <v>0</v>
          </cell>
          <cell r="H661">
            <v>10200000</v>
          </cell>
          <cell r="I661">
            <v>10200000</v>
          </cell>
          <cell r="J661">
            <v>1</v>
          </cell>
          <cell r="K661">
            <v>0</v>
          </cell>
          <cell r="N661">
            <v>0</v>
          </cell>
          <cell r="O661">
            <v>0</v>
          </cell>
          <cell r="P661">
            <v>0</v>
          </cell>
          <cell r="Q661">
            <v>0</v>
          </cell>
          <cell r="R661">
            <v>0</v>
          </cell>
        </row>
        <row r="662">
          <cell r="B662">
            <v>23975600</v>
          </cell>
          <cell r="D662" t="str">
            <v>Plant &amp; Generator Equipment Total</v>
          </cell>
          <cell r="E662">
            <v>10638000</v>
          </cell>
          <cell r="F662">
            <v>8693600</v>
          </cell>
          <cell r="G662">
            <v>19331600</v>
          </cell>
          <cell r="H662">
            <v>70836493</v>
          </cell>
          <cell r="I662">
            <v>51504893</v>
          </cell>
          <cell r="J662">
            <v>2.6642850565912806</v>
          </cell>
          <cell r="K662">
            <v>0</v>
          </cell>
          <cell r="N662">
            <v>0</v>
          </cell>
          <cell r="O662">
            <v>0</v>
          </cell>
          <cell r="P662">
            <v>0</v>
          </cell>
          <cell r="Q662">
            <v>0</v>
          </cell>
          <cell r="R662">
            <v>0</v>
          </cell>
        </row>
        <row r="663">
          <cell r="B663" t="str">
            <v>Remote Areas (General Ledger Code) 111802</v>
          </cell>
        </row>
        <row r="664">
          <cell r="B664" t="str">
            <v>201  remote areas equipment</v>
          </cell>
        </row>
        <row r="665">
          <cell r="B665" t="str">
            <v xml:space="preserve">      2011  water wellfield equipment</v>
          </cell>
        </row>
        <row r="666">
          <cell r="A666">
            <v>99999</v>
          </cell>
          <cell r="B666">
            <v>0</v>
          </cell>
          <cell r="C666">
            <v>99999</v>
          </cell>
          <cell r="D666" t="str">
            <v>unspecified</v>
          </cell>
          <cell r="E666">
            <v>0</v>
          </cell>
          <cell r="F666">
            <v>0</v>
          </cell>
          <cell r="G666">
            <v>0</v>
          </cell>
          <cell r="H666">
            <v>1870000</v>
          </cell>
          <cell r="I666">
            <v>1870000</v>
          </cell>
          <cell r="J666">
            <v>1</v>
          </cell>
        </row>
        <row r="667">
          <cell r="B667">
            <v>0</v>
          </cell>
          <cell r="D667" t="str">
            <v>Total of Water Willfield Equipment</v>
          </cell>
          <cell r="E667">
            <v>0</v>
          </cell>
          <cell r="F667">
            <v>0</v>
          </cell>
          <cell r="G667">
            <v>0</v>
          </cell>
          <cell r="H667">
            <v>1870000</v>
          </cell>
          <cell r="I667">
            <v>1870000</v>
          </cell>
          <cell r="J667">
            <v>1</v>
          </cell>
          <cell r="K667">
            <v>0</v>
          </cell>
          <cell r="N667">
            <v>0</v>
          </cell>
          <cell r="O667">
            <v>0</v>
          </cell>
          <cell r="P667">
            <v>0</v>
          </cell>
          <cell r="Q667">
            <v>0</v>
          </cell>
          <cell r="R667">
            <v>0</v>
          </cell>
        </row>
        <row r="668">
          <cell r="B668" t="str">
            <v xml:space="preserve">      2012  stand by generators</v>
          </cell>
        </row>
        <row r="669">
          <cell r="A669">
            <v>20121</v>
          </cell>
          <cell r="B669">
            <v>0</v>
          </cell>
          <cell r="C669">
            <v>20121</v>
          </cell>
          <cell r="D669" t="str">
            <v>engine</v>
          </cell>
          <cell r="E669">
            <v>0</v>
          </cell>
          <cell r="F669">
            <v>0</v>
          </cell>
          <cell r="G669">
            <v>0</v>
          </cell>
          <cell r="H669">
            <v>8400000</v>
          </cell>
          <cell r="I669">
            <v>8400000</v>
          </cell>
          <cell r="J669">
            <v>1</v>
          </cell>
        </row>
        <row r="670">
          <cell r="A670">
            <v>20122</v>
          </cell>
          <cell r="B670">
            <v>0</v>
          </cell>
          <cell r="C670">
            <v>20122</v>
          </cell>
          <cell r="D670" t="str">
            <v>generator</v>
          </cell>
          <cell r="E670">
            <v>0</v>
          </cell>
          <cell r="F670">
            <v>0</v>
          </cell>
          <cell r="G670">
            <v>0</v>
          </cell>
          <cell r="H670">
            <v>5600000</v>
          </cell>
          <cell r="I670">
            <v>5600000</v>
          </cell>
          <cell r="J670">
            <v>1</v>
          </cell>
        </row>
        <row r="671">
          <cell r="A671">
            <v>20123</v>
          </cell>
          <cell r="B671">
            <v>0</v>
          </cell>
          <cell r="C671">
            <v>20123</v>
          </cell>
          <cell r="D671" t="str">
            <v>electrical equipment</v>
          </cell>
          <cell r="E671">
            <v>0</v>
          </cell>
          <cell r="F671">
            <v>0</v>
          </cell>
          <cell r="G671">
            <v>0</v>
          </cell>
          <cell r="H671">
            <v>8400000</v>
          </cell>
          <cell r="I671">
            <v>8400000</v>
          </cell>
          <cell r="J671">
            <v>1</v>
          </cell>
        </row>
        <row r="672">
          <cell r="A672">
            <v>20124</v>
          </cell>
          <cell r="B672">
            <v>0</v>
          </cell>
          <cell r="C672">
            <v>20124</v>
          </cell>
          <cell r="D672" t="str">
            <v>stand by generator civil works</v>
          </cell>
          <cell r="E672">
            <v>0</v>
          </cell>
          <cell r="F672">
            <v>0</v>
          </cell>
          <cell r="G672">
            <v>0</v>
          </cell>
          <cell r="H672">
            <v>5600000</v>
          </cell>
          <cell r="I672">
            <v>5600000</v>
          </cell>
          <cell r="J672">
            <v>1</v>
          </cell>
        </row>
        <row r="673">
          <cell r="B673">
            <v>0</v>
          </cell>
          <cell r="D673" t="str">
            <v>Total of Stand By Generators</v>
          </cell>
          <cell r="E673">
            <v>0</v>
          </cell>
          <cell r="F673">
            <v>0</v>
          </cell>
          <cell r="G673">
            <v>0</v>
          </cell>
          <cell r="H673">
            <v>28000000</v>
          </cell>
          <cell r="I673">
            <v>28000000</v>
          </cell>
          <cell r="J673">
            <v>1</v>
          </cell>
          <cell r="K673">
            <v>0</v>
          </cell>
          <cell r="N673">
            <v>0</v>
          </cell>
          <cell r="O673">
            <v>0</v>
          </cell>
          <cell r="P673">
            <v>0</v>
          </cell>
          <cell r="Q673">
            <v>0</v>
          </cell>
          <cell r="R673">
            <v>0</v>
          </cell>
        </row>
        <row r="674">
          <cell r="B674" t="str">
            <v xml:space="preserve">      2013  continues running generators</v>
          </cell>
        </row>
        <row r="675">
          <cell r="A675">
            <v>20131</v>
          </cell>
          <cell r="B675">
            <v>0</v>
          </cell>
          <cell r="C675">
            <v>20131</v>
          </cell>
          <cell r="D675" t="str">
            <v>engine</v>
          </cell>
          <cell r="E675">
            <v>0</v>
          </cell>
          <cell r="F675">
            <v>0</v>
          </cell>
          <cell r="G675">
            <v>0</v>
          </cell>
          <cell r="H675">
            <v>0</v>
          </cell>
          <cell r="I675">
            <v>0</v>
          </cell>
          <cell r="J675">
            <v>0</v>
          </cell>
        </row>
        <row r="676">
          <cell r="A676">
            <v>20132</v>
          </cell>
          <cell r="B676">
            <v>0</v>
          </cell>
          <cell r="C676">
            <v>20132</v>
          </cell>
          <cell r="D676" t="str">
            <v>generator</v>
          </cell>
          <cell r="E676">
            <v>0</v>
          </cell>
          <cell r="F676">
            <v>0</v>
          </cell>
          <cell r="G676">
            <v>0</v>
          </cell>
          <cell r="H676">
            <v>0</v>
          </cell>
          <cell r="I676">
            <v>0</v>
          </cell>
          <cell r="J676">
            <v>0</v>
          </cell>
        </row>
        <row r="677">
          <cell r="A677">
            <v>20133</v>
          </cell>
          <cell r="B677">
            <v>0</v>
          </cell>
          <cell r="C677">
            <v>20133</v>
          </cell>
          <cell r="D677" t="str">
            <v>electrical equipment</v>
          </cell>
          <cell r="E677">
            <v>0</v>
          </cell>
          <cell r="F677">
            <v>0</v>
          </cell>
          <cell r="G677">
            <v>0</v>
          </cell>
          <cell r="H677">
            <v>0</v>
          </cell>
          <cell r="I677">
            <v>0</v>
          </cell>
          <cell r="J677">
            <v>0</v>
          </cell>
        </row>
        <row r="678">
          <cell r="A678">
            <v>20134</v>
          </cell>
          <cell r="B678">
            <v>0</v>
          </cell>
          <cell r="C678">
            <v>20134</v>
          </cell>
          <cell r="D678" t="str">
            <v>stand by generator civil works</v>
          </cell>
          <cell r="E678">
            <v>0</v>
          </cell>
          <cell r="F678">
            <v>0</v>
          </cell>
          <cell r="G678">
            <v>0</v>
          </cell>
          <cell r="H678">
            <v>0</v>
          </cell>
          <cell r="I678">
            <v>0</v>
          </cell>
          <cell r="J678">
            <v>0</v>
          </cell>
        </row>
        <row r="679">
          <cell r="B679">
            <v>0</v>
          </cell>
          <cell r="D679" t="str">
            <v>Total of Continues Running Generators</v>
          </cell>
          <cell r="E679">
            <v>0</v>
          </cell>
          <cell r="F679">
            <v>0</v>
          </cell>
          <cell r="G679">
            <v>0</v>
          </cell>
          <cell r="H679">
            <v>0</v>
          </cell>
          <cell r="I679">
            <v>0</v>
          </cell>
          <cell r="J679">
            <v>0</v>
          </cell>
          <cell r="K679">
            <v>0</v>
          </cell>
          <cell r="N679">
            <v>0</v>
          </cell>
          <cell r="O679">
            <v>0</v>
          </cell>
          <cell r="P679">
            <v>0</v>
          </cell>
          <cell r="Q679">
            <v>0</v>
          </cell>
          <cell r="R679">
            <v>0</v>
          </cell>
        </row>
        <row r="680">
          <cell r="B680" t="str">
            <v xml:space="preserve">      2014  disalination plant (thermal unit)</v>
          </cell>
        </row>
        <row r="681">
          <cell r="A681">
            <v>20141</v>
          </cell>
          <cell r="B681">
            <v>0</v>
          </cell>
          <cell r="C681">
            <v>20141</v>
          </cell>
          <cell r="D681" t="str">
            <v>condinser</v>
          </cell>
          <cell r="E681">
            <v>0</v>
          </cell>
          <cell r="F681">
            <v>0</v>
          </cell>
          <cell r="G681">
            <v>0</v>
          </cell>
          <cell r="H681">
            <v>0</v>
          </cell>
          <cell r="I681">
            <v>0</v>
          </cell>
          <cell r="J681">
            <v>0</v>
          </cell>
        </row>
        <row r="682">
          <cell r="A682">
            <v>20142</v>
          </cell>
          <cell r="B682">
            <v>0</v>
          </cell>
          <cell r="C682">
            <v>20142</v>
          </cell>
          <cell r="D682" t="str">
            <v>evaporator</v>
          </cell>
          <cell r="E682">
            <v>0</v>
          </cell>
          <cell r="F682">
            <v>0</v>
          </cell>
          <cell r="G682">
            <v>0</v>
          </cell>
          <cell r="H682">
            <v>0</v>
          </cell>
          <cell r="I682">
            <v>0</v>
          </cell>
          <cell r="J682">
            <v>0</v>
          </cell>
        </row>
        <row r="683">
          <cell r="A683">
            <v>20143</v>
          </cell>
          <cell r="B683">
            <v>0</v>
          </cell>
          <cell r="C683">
            <v>20143</v>
          </cell>
          <cell r="D683" t="str">
            <v>boilers</v>
          </cell>
          <cell r="E683">
            <v>0</v>
          </cell>
          <cell r="F683">
            <v>0</v>
          </cell>
          <cell r="G683">
            <v>0</v>
          </cell>
          <cell r="H683">
            <v>0</v>
          </cell>
          <cell r="I683">
            <v>0</v>
          </cell>
          <cell r="J683">
            <v>0</v>
          </cell>
        </row>
        <row r="684">
          <cell r="A684">
            <v>20144</v>
          </cell>
          <cell r="B684">
            <v>0</v>
          </cell>
          <cell r="C684">
            <v>20144</v>
          </cell>
          <cell r="D684" t="str">
            <v>sea water intake pump</v>
          </cell>
          <cell r="E684">
            <v>0</v>
          </cell>
          <cell r="F684">
            <v>0</v>
          </cell>
          <cell r="G684">
            <v>0</v>
          </cell>
          <cell r="H684">
            <v>0</v>
          </cell>
          <cell r="I684">
            <v>0</v>
          </cell>
          <cell r="J684">
            <v>0</v>
          </cell>
        </row>
        <row r="685">
          <cell r="A685">
            <v>20145</v>
          </cell>
          <cell r="B685">
            <v>0</v>
          </cell>
          <cell r="C685">
            <v>20145</v>
          </cell>
          <cell r="D685" t="str">
            <v>auxiliary</v>
          </cell>
          <cell r="E685">
            <v>0</v>
          </cell>
          <cell r="F685">
            <v>0</v>
          </cell>
          <cell r="G685">
            <v>0</v>
          </cell>
          <cell r="H685">
            <v>0</v>
          </cell>
          <cell r="I685">
            <v>0</v>
          </cell>
          <cell r="J685">
            <v>0</v>
          </cell>
        </row>
        <row r="686">
          <cell r="A686">
            <v>20146</v>
          </cell>
          <cell r="B686">
            <v>0</v>
          </cell>
          <cell r="C686">
            <v>20146</v>
          </cell>
          <cell r="D686" t="str">
            <v>disalination civil works</v>
          </cell>
          <cell r="E686">
            <v>0</v>
          </cell>
          <cell r="F686">
            <v>0</v>
          </cell>
          <cell r="G686">
            <v>0</v>
          </cell>
          <cell r="H686">
            <v>0</v>
          </cell>
          <cell r="I686">
            <v>0</v>
          </cell>
          <cell r="J686">
            <v>0</v>
          </cell>
        </row>
        <row r="687">
          <cell r="B687">
            <v>0</v>
          </cell>
          <cell r="D687" t="str">
            <v xml:space="preserve">Total of Disalination Plant ( Thermal Unit ) </v>
          </cell>
          <cell r="E687">
            <v>0</v>
          </cell>
          <cell r="F687">
            <v>0</v>
          </cell>
          <cell r="G687">
            <v>0</v>
          </cell>
          <cell r="H687">
            <v>0</v>
          </cell>
          <cell r="I687">
            <v>0</v>
          </cell>
          <cell r="J687">
            <v>0</v>
          </cell>
          <cell r="K687">
            <v>0</v>
          </cell>
          <cell r="N687">
            <v>0</v>
          </cell>
          <cell r="O687">
            <v>0</v>
          </cell>
          <cell r="P687">
            <v>0</v>
          </cell>
          <cell r="Q687">
            <v>0</v>
          </cell>
          <cell r="R687">
            <v>0</v>
          </cell>
        </row>
        <row r="688">
          <cell r="B688" t="str">
            <v xml:space="preserve">      2015  disalination plant (r/o)</v>
          </cell>
        </row>
        <row r="689">
          <cell r="A689">
            <v>20151</v>
          </cell>
          <cell r="B689">
            <v>0</v>
          </cell>
          <cell r="C689">
            <v>20151</v>
          </cell>
          <cell r="D689" t="str">
            <v>membranes</v>
          </cell>
          <cell r="E689">
            <v>0</v>
          </cell>
          <cell r="F689">
            <v>0</v>
          </cell>
          <cell r="G689">
            <v>0</v>
          </cell>
          <cell r="H689">
            <v>150000</v>
          </cell>
          <cell r="I689">
            <v>150000</v>
          </cell>
          <cell r="J689">
            <v>1</v>
          </cell>
        </row>
        <row r="690">
          <cell r="A690">
            <v>20152</v>
          </cell>
          <cell r="B690">
            <v>40000</v>
          </cell>
          <cell r="C690">
            <v>20152</v>
          </cell>
          <cell r="D690" t="str">
            <v>pumps</v>
          </cell>
          <cell r="E690">
            <v>0</v>
          </cell>
          <cell r="F690">
            <v>0</v>
          </cell>
          <cell r="G690">
            <v>0</v>
          </cell>
          <cell r="H690">
            <v>80000</v>
          </cell>
          <cell r="I690">
            <v>80000</v>
          </cell>
          <cell r="J690">
            <v>1</v>
          </cell>
        </row>
        <row r="691">
          <cell r="A691">
            <v>20153</v>
          </cell>
          <cell r="B691">
            <v>0</v>
          </cell>
          <cell r="C691">
            <v>20153</v>
          </cell>
          <cell r="D691" t="str">
            <v>sea water intake system</v>
          </cell>
          <cell r="E691">
            <v>0</v>
          </cell>
          <cell r="F691">
            <v>0</v>
          </cell>
          <cell r="G691">
            <v>0</v>
          </cell>
          <cell r="H691">
            <v>0</v>
          </cell>
          <cell r="I691">
            <v>0</v>
          </cell>
          <cell r="J691">
            <v>0</v>
          </cell>
        </row>
        <row r="692">
          <cell r="A692">
            <v>20154</v>
          </cell>
          <cell r="B692">
            <v>0</v>
          </cell>
          <cell r="C692">
            <v>20154</v>
          </cell>
          <cell r="D692" t="str">
            <v>auxiliary</v>
          </cell>
          <cell r="E692">
            <v>0</v>
          </cell>
          <cell r="F692">
            <v>0</v>
          </cell>
          <cell r="G692">
            <v>0</v>
          </cell>
          <cell r="H692">
            <v>85000</v>
          </cell>
          <cell r="I692">
            <v>85000</v>
          </cell>
          <cell r="J692">
            <v>1</v>
          </cell>
        </row>
        <row r="693">
          <cell r="A693">
            <v>20155</v>
          </cell>
          <cell r="B693">
            <v>0</v>
          </cell>
          <cell r="C693">
            <v>20155</v>
          </cell>
          <cell r="D693" t="str">
            <v>disalination civil works</v>
          </cell>
          <cell r="E693">
            <v>0</v>
          </cell>
          <cell r="F693">
            <v>0</v>
          </cell>
          <cell r="G693">
            <v>0</v>
          </cell>
          <cell r="H693">
            <v>0</v>
          </cell>
          <cell r="I693">
            <v>0</v>
          </cell>
          <cell r="J693">
            <v>0</v>
          </cell>
        </row>
        <row r="694">
          <cell r="B694">
            <v>40000</v>
          </cell>
          <cell r="D694" t="str">
            <v xml:space="preserve">Total of Disalination Plant ( R/O ) </v>
          </cell>
          <cell r="E694">
            <v>0</v>
          </cell>
          <cell r="F694">
            <v>0</v>
          </cell>
          <cell r="G694">
            <v>0</v>
          </cell>
          <cell r="H694">
            <v>315000</v>
          </cell>
          <cell r="I694">
            <v>315000</v>
          </cell>
          <cell r="J694">
            <v>1</v>
          </cell>
          <cell r="K694">
            <v>0</v>
          </cell>
          <cell r="N694">
            <v>0</v>
          </cell>
          <cell r="O694">
            <v>0</v>
          </cell>
          <cell r="P694">
            <v>0</v>
          </cell>
          <cell r="Q694">
            <v>0</v>
          </cell>
          <cell r="R694">
            <v>0</v>
          </cell>
        </row>
        <row r="695">
          <cell r="B695">
            <v>40000</v>
          </cell>
          <cell r="D695" t="str">
            <v>Sub-total for Remote Areas</v>
          </cell>
          <cell r="E695">
            <v>0</v>
          </cell>
          <cell r="F695">
            <v>0</v>
          </cell>
          <cell r="G695">
            <v>0</v>
          </cell>
          <cell r="H695">
            <v>30185000</v>
          </cell>
          <cell r="I695">
            <v>30185000</v>
          </cell>
          <cell r="J695">
            <v>1</v>
          </cell>
          <cell r="K695">
            <v>0</v>
          </cell>
          <cell r="N695">
            <v>0</v>
          </cell>
          <cell r="O695">
            <v>0</v>
          </cell>
          <cell r="P695">
            <v>0</v>
          </cell>
          <cell r="Q695">
            <v>0</v>
          </cell>
          <cell r="R695">
            <v>0</v>
          </cell>
        </row>
        <row r="696">
          <cell r="B696">
            <v>40000</v>
          </cell>
          <cell r="D696" t="str">
            <v>Remote Areas Total</v>
          </cell>
          <cell r="E696">
            <v>0</v>
          </cell>
          <cell r="F696">
            <v>0</v>
          </cell>
          <cell r="G696">
            <v>0</v>
          </cell>
          <cell r="H696">
            <v>30185000</v>
          </cell>
          <cell r="I696">
            <v>30185000</v>
          </cell>
          <cell r="J696">
            <v>1</v>
          </cell>
          <cell r="K696">
            <v>0</v>
          </cell>
          <cell r="N696">
            <v>0</v>
          </cell>
          <cell r="O696">
            <v>0</v>
          </cell>
          <cell r="P696">
            <v>0</v>
          </cell>
          <cell r="Q696">
            <v>0</v>
          </cell>
          <cell r="R696">
            <v>0</v>
          </cell>
        </row>
        <row r="697">
          <cell r="B697" t="str">
            <v>Garage Equipment (General Ledger Code) 111803</v>
          </cell>
        </row>
        <row r="698">
          <cell r="B698" t="str">
            <v>300  Equipment used by the Garages of al wathba for vehicles maintenance</v>
          </cell>
        </row>
        <row r="699">
          <cell r="B699" t="str">
            <v xml:space="preserve">      3100  garage machines </v>
          </cell>
        </row>
        <row r="700">
          <cell r="A700">
            <v>31001</v>
          </cell>
          <cell r="B700">
            <v>0</v>
          </cell>
          <cell r="C700">
            <v>31001</v>
          </cell>
          <cell r="D700" t="str">
            <v>unspecified</v>
          </cell>
          <cell r="E700">
            <v>0</v>
          </cell>
          <cell r="F700">
            <v>0</v>
          </cell>
          <cell r="G700">
            <v>0</v>
          </cell>
          <cell r="H700">
            <v>0</v>
          </cell>
          <cell r="I700">
            <v>0</v>
          </cell>
          <cell r="J700">
            <v>0</v>
          </cell>
        </row>
        <row r="701">
          <cell r="B701">
            <v>0</v>
          </cell>
          <cell r="D701" t="str">
            <v>Sub-total for Garage Machines</v>
          </cell>
          <cell r="E701">
            <v>0</v>
          </cell>
          <cell r="F701">
            <v>0</v>
          </cell>
          <cell r="G701">
            <v>0</v>
          </cell>
          <cell r="H701">
            <v>0</v>
          </cell>
          <cell r="I701">
            <v>0</v>
          </cell>
          <cell r="J701">
            <v>0</v>
          </cell>
          <cell r="K701">
            <v>0</v>
          </cell>
          <cell r="N701">
            <v>0</v>
          </cell>
          <cell r="O701">
            <v>0</v>
          </cell>
          <cell r="P701">
            <v>0</v>
          </cell>
          <cell r="Q701">
            <v>0</v>
          </cell>
          <cell r="R701">
            <v>0</v>
          </cell>
        </row>
        <row r="702">
          <cell r="B702">
            <v>0</v>
          </cell>
          <cell r="D702" t="str">
            <v>Garage Equipment Total</v>
          </cell>
          <cell r="E702">
            <v>0</v>
          </cell>
          <cell r="F702">
            <v>0</v>
          </cell>
          <cell r="G702">
            <v>0</v>
          </cell>
          <cell r="H702">
            <v>0</v>
          </cell>
          <cell r="I702">
            <v>0</v>
          </cell>
          <cell r="J702">
            <v>0</v>
          </cell>
          <cell r="K702">
            <v>0</v>
          </cell>
          <cell r="N702">
            <v>0</v>
          </cell>
          <cell r="O702">
            <v>0</v>
          </cell>
          <cell r="P702">
            <v>0</v>
          </cell>
          <cell r="Q702">
            <v>0</v>
          </cell>
          <cell r="R702">
            <v>0</v>
          </cell>
        </row>
        <row r="703">
          <cell r="B703" t="str">
            <v>Water &amp; Electricity Network Equipment (General Ledger Code) 111804</v>
          </cell>
        </row>
        <row r="704">
          <cell r="B704" t="str">
            <v>400  electrical substations</v>
          </cell>
        </row>
        <row r="705">
          <cell r="B705" t="str">
            <v xml:space="preserve">      4010  400kv electrical substation </v>
          </cell>
        </row>
        <row r="706">
          <cell r="A706">
            <v>40101</v>
          </cell>
          <cell r="B706">
            <v>17266000</v>
          </cell>
          <cell r="C706">
            <v>40101</v>
          </cell>
          <cell r="D706" t="str">
            <v>400kv switch gears</v>
          </cell>
          <cell r="E706">
            <v>3333419</v>
          </cell>
          <cell r="F706">
            <v>10000000</v>
          </cell>
          <cell r="G706">
            <v>13333419</v>
          </cell>
          <cell r="H706">
            <v>0</v>
          </cell>
          <cell r="I706">
            <v>-13333419</v>
          </cell>
          <cell r="J706">
            <v>-1</v>
          </cell>
        </row>
        <row r="707">
          <cell r="A707">
            <v>40102</v>
          </cell>
          <cell r="B707">
            <v>0</v>
          </cell>
          <cell r="C707">
            <v>40102</v>
          </cell>
          <cell r="D707" t="str">
            <v>auxiliary transformers</v>
          </cell>
          <cell r="E707">
            <v>0</v>
          </cell>
          <cell r="F707">
            <v>0</v>
          </cell>
          <cell r="G707">
            <v>0</v>
          </cell>
          <cell r="H707">
            <v>0</v>
          </cell>
          <cell r="I707">
            <v>0</v>
          </cell>
          <cell r="J707">
            <v>0</v>
          </cell>
        </row>
        <row r="708">
          <cell r="A708">
            <v>40103</v>
          </cell>
          <cell r="B708">
            <v>0</v>
          </cell>
          <cell r="C708">
            <v>40103</v>
          </cell>
          <cell r="D708" t="str">
            <v>power transformers</v>
          </cell>
          <cell r="E708">
            <v>0</v>
          </cell>
          <cell r="F708">
            <v>0</v>
          </cell>
          <cell r="G708">
            <v>0</v>
          </cell>
          <cell r="H708">
            <v>0</v>
          </cell>
          <cell r="I708">
            <v>0</v>
          </cell>
          <cell r="J708">
            <v>0</v>
          </cell>
        </row>
        <row r="709">
          <cell r="A709">
            <v>40104</v>
          </cell>
          <cell r="B709">
            <v>0</v>
          </cell>
          <cell r="C709">
            <v>40104</v>
          </cell>
          <cell r="D709" t="str">
            <v>protection system</v>
          </cell>
          <cell r="E709">
            <v>0</v>
          </cell>
          <cell r="F709">
            <v>0</v>
          </cell>
          <cell r="G709">
            <v>0</v>
          </cell>
          <cell r="H709">
            <v>0</v>
          </cell>
          <cell r="I709">
            <v>0</v>
          </cell>
          <cell r="J709">
            <v>0</v>
          </cell>
        </row>
        <row r="710">
          <cell r="A710">
            <v>40105</v>
          </cell>
          <cell r="B710">
            <v>0</v>
          </cell>
          <cell r="C710">
            <v>40105</v>
          </cell>
          <cell r="D710" t="str">
            <v>direct current sypply</v>
          </cell>
          <cell r="E710">
            <v>0</v>
          </cell>
          <cell r="F710">
            <v>0</v>
          </cell>
          <cell r="G710">
            <v>0</v>
          </cell>
          <cell r="H710">
            <v>0</v>
          </cell>
          <cell r="I710">
            <v>0</v>
          </cell>
          <cell r="J710">
            <v>0</v>
          </cell>
        </row>
        <row r="711">
          <cell r="A711">
            <v>40106</v>
          </cell>
          <cell r="B711">
            <v>0</v>
          </cell>
          <cell r="C711">
            <v>40106</v>
          </cell>
          <cell r="D711" t="str">
            <v>low voltage alternating current</v>
          </cell>
          <cell r="E711">
            <v>0</v>
          </cell>
          <cell r="F711">
            <v>0</v>
          </cell>
          <cell r="G711">
            <v>0</v>
          </cell>
          <cell r="H711">
            <v>0</v>
          </cell>
          <cell r="I711">
            <v>0</v>
          </cell>
          <cell r="J711">
            <v>0</v>
          </cell>
        </row>
        <row r="712">
          <cell r="A712">
            <v>40107</v>
          </cell>
          <cell r="B712">
            <v>0</v>
          </cell>
          <cell r="C712">
            <v>40107</v>
          </cell>
          <cell r="D712" t="str">
            <v>tele control system</v>
          </cell>
          <cell r="E712">
            <v>0</v>
          </cell>
          <cell r="F712">
            <v>0</v>
          </cell>
          <cell r="G712">
            <v>0</v>
          </cell>
          <cell r="H712">
            <v>0</v>
          </cell>
          <cell r="I712">
            <v>0</v>
          </cell>
          <cell r="J712">
            <v>0</v>
          </cell>
        </row>
        <row r="713">
          <cell r="A713">
            <v>40108</v>
          </cell>
          <cell r="B713">
            <v>0</v>
          </cell>
          <cell r="C713">
            <v>40108</v>
          </cell>
          <cell r="D713" t="str">
            <v>air conditioning system</v>
          </cell>
          <cell r="E713">
            <v>0</v>
          </cell>
          <cell r="F713">
            <v>0</v>
          </cell>
          <cell r="G713">
            <v>0</v>
          </cell>
          <cell r="H713">
            <v>0</v>
          </cell>
          <cell r="I713">
            <v>0</v>
          </cell>
          <cell r="J713">
            <v>0</v>
          </cell>
        </row>
        <row r="714">
          <cell r="A714">
            <v>40109</v>
          </cell>
          <cell r="B714">
            <v>0</v>
          </cell>
          <cell r="C714">
            <v>40109</v>
          </cell>
          <cell r="D714" t="str">
            <v>fire fighting system</v>
          </cell>
          <cell r="E714">
            <v>0</v>
          </cell>
          <cell r="F714">
            <v>0</v>
          </cell>
          <cell r="G714">
            <v>0</v>
          </cell>
          <cell r="H714">
            <v>0</v>
          </cell>
          <cell r="I714">
            <v>0</v>
          </cell>
          <cell r="J714">
            <v>0</v>
          </cell>
        </row>
        <row r="715">
          <cell r="A715">
            <v>40110</v>
          </cell>
          <cell r="B715">
            <v>0</v>
          </cell>
          <cell r="C715">
            <v>40110</v>
          </cell>
          <cell r="D715" t="str">
            <v>substation civil works</v>
          </cell>
          <cell r="E715">
            <v>0</v>
          </cell>
          <cell r="F715">
            <v>0</v>
          </cell>
          <cell r="G715">
            <v>0</v>
          </cell>
          <cell r="H715">
            <v>0</v>
          </cell>
          <cell r="I715">
            <v>0</v>
          </cell>
          <cell r="J715">
            <v>0</v>
          </cell>
        </row>
        <row r="716">
          <cell r="B716">
            <v>17266000</v>
          </cell>
          <cell r="D716" t="str">
            <v>Total of 400kv Electrical Substation</v>
          </cell>
          <cell r="E716">
            <v>3333419</v>
          </cell>
          <cell r="F716">
            <v>10000000</v>
          </cell>
          <cell r="G716">
            <v>13333419</v>
          </cell>
          <cell r="H716">
            <v>0</v>
          </cell>
          <cell r="I716">
            <v>-13333419</v>
          </cell>
          <cell r="J716">
            <v>-1</v>
          </cell>
          <cell r="K716">
            <v>0</v>
          </cell>
          <cell r="N716">
            <v>0</v>
          </cell>
          <cell r="O716">
            <v>0</v>
          </cell>
          <cell r="P716">
            <v>0</v>
          </cell>
          <cell r="Q716">
            <v>0</v>
          </cell>
          <cell r="R716">
            <v>0</v>
          </cell>
        </row>
        <row r="717">
          <cell r="B717" t="str">
            <v xml:space="preserve">      4020  220kv electrical substation </v>
          </cell>
        </row>
        <row r="718">
          <cell r="A718">
            <v>40201</v>
          </cell>
          <cell r="B718">
            <v>0</v>
          </cell>
          <cell r="C718">
            <v>40201</v>
          </cell>
          <cell r="D718" t="str">
            <v>220kv switch gears</v>
          </cell>
          <cell r="E718">
            <v>0</v>
          </cell>
          <cell r="F718">
            <v>0</v>
          </cell>
          <cell r="G718">
            <v>0</v>
          </cell>
          <cell r="H718">
            <v>1250000</v>
          </cell>
          <cell r="I718">
            <v>1250000</v>
          </cell>
          <cell r="J718">
            <v>1</v>
          </cell>
        </row>
        <row r="719">
          <cell r="A719">
            <v>40202</v>
          </cell>
          <cell r="B719">
            <v>0</v>
          </cell>
          <cell r="C719">
            <v>40202</v>
          </cell>
          <cell r="D719" t="str">
            <v>auxiliary transformers</v>
          </cell>
          <cell r="E719">
            <v>0</v>
          </cell>
          <cell r="F719">
            <v>0</v>
          </cell>
          <cell r="G719">
            <v>0</v>
          </cell>
          <cell r="H719">
            <v>0</v>
          </cell>
          <cell r="I719">
            <v>0</v>
          </cell>
          <cell r="J719">
            <v>0</v>
          </cell>
        </row>
        <row r="720">
          <cell r="A720">
            <v>40203</v>
          </cell>
          <cell r="B720">
            <v>0</v>
          </cell>
          <cell r="C720">
            <v>40203</v>
          </cell>
          <cell r="D720" t="str">
            <v>power transformers</v>
          </cell>
          <cell r="E720">
            <v>0</v>
          </cell>
          <cell r="F720">
            <v>0</v>
          </cell>
          <cell r="G720">
            <v>0</v>
          </cell>
          <cell r="H720">
            <v>1750000</v>
          </cell>
          <cell r="I720">
            <v>1750000</v>
          </cell>
          <cell r="J720">
            <v>1</v>
          </cell>
        </row>
        <row r="721">
          <cell r="A721">
            <v>40204</v>
          </cell>
          <cell r="B721">
            <v>0</v>
          </cell>
          <cell r="C721">
            <v>40204</v>
          </cell>
          <cell r="D721" t="str">
            <v>protection system</v>
          </cell>
          <cell r="E721">
            <v>0</v>
          </cell>
          <cell r="F721">
            <v>0</v>
          </cell>
          <cell r="G721">
            <v>0</v>
          </cell>
          <cell r="H721">
            <v>4500000</v>
          </cell>
          <cell r="I721">
            <v>4500000</v>
          </cell>
          <cell r="J721">
            <v>1</v>
          </cell>
        </row>
        <row r="722">
          <cell r="A722">
            <v>40205</v>
          </cell>
          <cell r="B722">
            <v>0</v>
          </cell>
          <cell r="C722">
            <v>40205</v>
          </cell>
          <cell r="D722" t="str">
            <v>direct current sypply</v>
          </cell>
          <cell r="E722">
            <v>0</v>
          </cell>
          <cell r="F722">
            <v>0</v>
          </cell>
          <cell r="G722">
            <v>0</v>
          </cell>
          <cell r="H722">
            <v>500000</v>
          </cell>
          <cell r="I722">
            <v>500000</v>
          </cell>
          <cell r="J722">
            <v>1</v>
          </cell>
        </row>
        <row r="723">
          <cell r="A723">
            <v>40206</v>
          </cell>
          <cell r="B723">
            <v>0</v>
          </cell>
          <cell r="C723">
            <v>40206</v>
          </cell>
          <cell r="D723" t="str">
            <v>low voltage alternating current</v>
          </cell>
          <cell r="E723">
            <v>0</v>
          </cell>
          <cell r="F723">
            <v>0</v>
          </cell>
          <cell r="G723">
            <v>0</v>
          </cell>
          <cell r="H723">
            <v>100000</v>
          </cell>
          <cell r="I723">
            <v>100000</v>
          </cell>
          <cell r="J723">
            <v>1</v>
          </cell>
        </row>
        <row r="724">
          <cell r="A724">
            <v>40207</v>
          </cell>
          <cell r="B724">
            <v>0</v>
          </cell>
          <cell r="C724">
            <v>40207</v>
          </cell>
          <cell r="D724" t="str">
            <v>tele control system</v>
          </cell>
          <cell r="E724">
            <v>0</v>
          </cell>
          <cell r="F724">
            <v>0</v>
          </cell>
          <cell r="G724">
            <v>0</v>
          </cell>
          <cell r="H724">
            <v>0</v>
          </cell>
          <cell r="I724">
            <v>0</v>
          </cell>
          <cell r="J724">
            <v>0</v>
          </cell>
        </row>
        <row r="725">
          <cell r="A725">
            <v>40208</v>
          </cell>
          <cell r="B725">
            <v>0</v>
          </cell>
          <cell r="C725">
            <v>40208</v>
          </cell>
          <cell r="D725" t="str">
            <v>air conditioning system</v>
          </cell>
          <cell r="E725">
            <v>0</v>
          </cell>
          <cell r="F725">
            <v>0</v>
          </cell>
          <cell r="G725">
            <v>0</v>
          </cell>
          <cell r="H725">
            <v>0</v>
          </cell>
          <cell r="I725">
            <v>0</v>
          </cell>
          <cell r="J725">
            <v>0</v>
          </cell>
        </row>
        <row r="726">
          <cell r="A726">
            <v>40209</v>
          </cell>
          <cell r="B726">
            <v>0</v>
          </cell>
          <cell r="C726">
            <v>40209</v>
          </cell>
          <cell r="D726" t="str">
            <v>fire fighting system</v>
          </cell>
          <cell r="E726">
            <v>0</v>
          </cell>
          <cell r="F726">
            <v>0</v>
          </cell>
          <cell r="G726">
            <v>0</v>
          </cell>
          <cell r="H726">
            <v>0</v>
          </cell>
          <cell r="I726">
            <v>0</v>
          </cell>
          <cell r="J726">
            <v>0</v>
          </cell>
        </row>
        <row r="727">
          <cell r="A727">
            <v>40210</v>
          </cell>
          <cell r="B727">
            <v>0</v>
          </cell>
          <cell r="C727">
            <v>40210</v>
          </cell>
          <cell r="D727" t="str">
            <v>substation civil works</v>
          </cell>
          <cell r="E727">
            <v>0</v>
          </cell>
          <cell r="F727">
            <v>0</v>
          </cell>
          <cell r="G727">
            <v>0</v>
          </cell>
          <cell r="H727">
            <v>0</v>
          </cell>
          <cell r="I727">
            <v>0</v>
          </cell>
          <cell r="J727">
            <v>0</v>
          </cell>
        </row>
        <row r="728">
          <cell r="B728">
            <v>0</v>
          </cell>
          <cell r="D728" t="str">
            <v>Total of 220kv Electrical substation</v>
          </cell>
          <cell r="E728">
            <v>0</v>
          </cell>
          <cell r="F728">
            <v>0</v>
          </cell>
          <cell r="G728">
            <v>0</v>
          </cell>
          <cell r="H728">
            <v>8100000</v>
          </cell>
          <cell r="I728">
            <v>8100000</v>
          </cell>
          <cell r="J728">
            <v>1</v>
          </cell>
          <cell r="K728">
            <v>0</v>
          </cell>
          <cell r="N728">
            <v>0</v>
          </cell>
          <cell r="O728">
            <v>0</v>
          </cell>
          <cell r="P728">
            <v>0</v>
          </cell>
          <cell r="Q728">
            <v>0</v>
          </cell>
          <cell r="R728">
            <v>0</v>
          </cell>
        </row>
        <row r="729">
          <cell r="B729" t="str">
            <v xml:space="preserve">      4030  132kv electrical substation </v>
          </cell>
        </row>
        <row r="730">
          <cell r="A730">
            <v>40301</v>
          </cell>
          <cell r="B730">
            <v>0</v>
          </cell>
          <cell r="C730">
            <v>40301</v>
          </cell>
          <cell r="D730" t="str">
            <v>132kv switch gears</v>
          </cell>
          <cell r="E730">
            <v>0</v>
          </cell>
          <cell r="F730">
            <v>0</v>
          </cell>
          <cell r="G730">
            <v>0</v>
          </cell>
          <cell r="H730">
            <v>2500000</v>
          </cell>
          <cell r="I730">
            <v>2500000</v>
          </cell>
          <cell r="J730">
            <v>1</v>
          </cell>
        </row>
        <row r="731">
          <cell r="A731">
            <v>40302</v>
          </cell>
          <cell r="B731">
            <v>0</v>
          </cell>
          <cell r="C731">
            <v>40302</v>
          </cell>
          <cell r="D731" t="str">
            <v>auxiliary transformers</v>
          </cell>
          <cell r="E731">
            <v>0</v>
          </cell>
          <cell r="F731">
            <v>0</v>
          </cell>
          <cell r="G731">
            <v>0</v>
          </cell>
          <cell r="H731">
            <v>0</v>
          </cell>
          <cell r="I731">
            <v>0</v>
          </cell>
          <cell r="J731">
            <v>0</v>
          </cell>
        </row>
        <row r="732">
          <cell r="A732">
            <v>40303</v>
          </cell>
          <cell r="B732">
            <v>0</v>
          </cell>
          <cell r="C732">
            <v>40303</v>
          </cell>
          <cell r="D732" t="str">
            <v>power transformers</v>
          </cell>
          <cell r="E732">
            <v>0</v>
          </cell>
          <cell r="F732">
            <v>0</v>
          </cell>
          <cell r="G732">
            <v>0</v>
          </cell>
          <cell r="H732">
            <v>4500000</v>
          </cell>
          <cell r="I732">
            <v>4500000</v>
          </cell>
          <cell r="J732">
            <v>1</v>
          </cell>
        </row>
        <row r="733">
          <cell r="A733">
            <v>40304</v>
          </cell>
          <cell r="B733">
            <v>0</v>
          </cell>
          <cell r="C733">
            <v>40304</v>
          </cell>
          <cell r="D733" t="str">
            <v>protection system</v>
          </cell>
          <cell r="E733">
            <v>0</v>
          </cell>
          <cell r="F733">
            <v>0</v>
          </cell>
          <cell r="G733">
            <v>0</v>
          </cell>
          <cell r="H733">
            <v>0</v>
          </cell>
          <cell r="I733">
            <v>0</v>
          </cell>
          <cell r="J733">
            <v>0</v>
          </cell>
        </row>
        <row r="734">
          <cell r="A734">
            <v>40305</v>
          </cell>
          <cell r="B734">
            <v>0</v>
          </cell>
          <cell r="C734">
            <v>40305</v>
          </cell>
          <cell r="D734" t="str">
            <v>direct current sypply</v>
          </cell>
          <cell r="E734">
            <v>0</v>
          </cell>
          <cell r="F734">
            <v>0</v>
          </cell>
          <cell r="G734">
            <v>0</v>
          </cell>
          <cell r="H734">
            <v>2700000</v>
          </cell>
          <cell r="I734">
            <v>2700000</v>
          </cell>
          <cell r="J734">
            <v>1</v>
          </cell>
        </row>
        <row r="735">
          <cell r="A735">
            <v>40306</v>
          </cell>
          <cell r="B735">
            <v>0</v>
          </cell>
          <cell r="C735">
            <v>40306</v>
          </cell>
          <cell r="D735" t="str">
            <v>low voltage alternating current</v>
          </cell>
          <cell r="E735">
            <v>0</v>
          </cell>
          <cell r="F735">
            <v>0</v>
          </cell>
          <cell r="G735">
            <v>0</v>
          </cell>
          <cell r="H735">
            <v>0</v>
          </cell>
          <cell r="I735">
            <v>0</v>
          </cell>
          <cell r="J735">
            <v>0</v>
          </cell>
        </row>
        <row r="736">
          <cell r="A736">
            <v>40307</v>
          </cell>
          <cell r="B736">
            <v>0</v>
          </cell>
          <cell r="C736">
            <v>40307</v>
          </cell>
          <cell r="D736" t="str">
            <v>tele control system</v>
          </cell>
          <cell r="E736">
            <v>0</v>
          </cell>
          <cell r="F736">
            <v>0</v>
          </cell>
          <cell r="G736">
            <v>0</v>
          </cell>
          <cell r="H736">
            <v>0</v>
          </cell>
          <cell r="I736">
            <v>0</v>
          </cell>
          <cell r="J736">
            <v>0</v>
          </cell>
        </row>
        <row r="737">
          <cell r="A737">
            <v>40308</v>
          </cell>
          <cell r="B737">
            <v>0</v>
          </cell>
          <cell r="C737">
            <v>40308</v>
          </cell>
          <cell r="D737" t="str">
            <v>air conditioning system</v>
          </cell>
          <cell r="E737">
            <v>0</v>
          </cell>
          <cell r="F737">
            <v>0</v>
          </cell>
          <cell r="G737">
            <v>0</v>
          </cell>
          <cell r="H737">
            <v>0</v>
          </cell>
          <cell r="I737">
            <v>0</v>
          </cell>
          <cell r="J737">
            <v>0</v>
          </cell>
        </row>
        <row r="738">
          <cell r="A738">
            <v>40309</v>
          </cell>
          <cell r="B738">
            <v>0</v>
          </cell>
          <cell r="C738">
            <v>40309</v>
          </cell>
          <cell r="D738" t="str">
            <v>fire fighting system</v>
          </cell>
          <cell r="E738">
            <v>0</v>
          </cell>
          <cell r="F738">
            <v>0</v>
          </cell>
          <cell r="G738">
            <v>0</v>
          </cell>
          <cell r="H738">
            <v>0</v>
          </cell>
          <cell r="I738">
            <v>0</v>
          </cell>
          <cell r="J738">
            <v>0</v>
          </cell>
        </row>
        <row r="739">
          <cell r="A739">
            <v>40310</v>
          </cell>
          <cell r="B739">
            <v>0</v>
          </cell>
          <cell r="C739">
            <v>40310</v>
          </cell>
          <cell r="D739" t="str">
            <v>substation civil works</v>
          </cell>
          <cell r="E739">
            <v>0</v>
          </cell>
          <cell r="F739">
            <v>0</v>
          </cell>
          <cell r="G739">
            <v>0</v>
          </cell>
          <cell r="H739">
            <v>0</v>
          </cell>
          <cell r="I739">
            <v>0</v>
          </cell>
          <cell r="J739">
            <v>0</v>
          </cell>
        </row>
        <row r="740">
          <cell r="B740">
            <v>0</v>
          </cell>
          <cell r="D740" t="str">
            <v>Total of 132kv Electrical Substation</v>
          </cell>
          <cell r="E740">
            <v>0</v>
          </cell>
          <cell r="F740">
            <v>0</v>
          </cell>
          <cell r="G740">
            <v>0</v>
          </cell>
          <cell r="H740">
            <v>9700000</v>
          </cell>
          <cell r="I740">
            <v>9700000</v>
          </cell>
          <cell r="J740">
            <v>1</v>
          </cell>
          <cell r="K740">
            <v>0</v>
          </cell>
          <cell r="N740">
            <v>0</v>
          </cell>
          <cell r="O740">
            <v>0</v>
          </cell>
          <cell r="P740">
            <v>0</v>
          </cell>
          <cell r="Q740">
            <v>0</v>
          </cell>
          <cell r="R740">
            <v>0</v>
          </cell>
        </row>
        <row r="741">
          <cell r="B741" t="str">
            <v xml:space="preserve">      4040  33kv electrical substation </v>
          </cell>
        </row>
        <row r="742">
          <cell r="A742">
            <v>40401</v>
          </cell>
          <cell r="B742">
            <v>0</v>
          </cell>
          <cell r="C742">
            <v>40401</v>
          </cell>
          <cell r="D742" t="str">
            <v>33kv switch gear</v>
          </cell>
          <cell r="E742">
            <v>0</v>
          </cell>
          <cell r="F742">
            <v>0</v>
          </cell>
          <cell r="G742">
            <v>0</v>
          </cell>
          <cell r="H742">
            <v>0</v>
          </cell>
          <cell r="I742">
            <v>0</v>
          </cell>
          <cell r="J742">
            <v>0</v>
          </cell>
        </row>
        <row r="743">
          <cell r="A743">
            <v>40402</v>
          </cell>
          <cell r="B743">
            <v>0</v>
          </cell>
          <cell r="C743">
            <v>40402</v>
          </cell>
          <cell r="D743" t="str">
            <v>11kv switch gear</v>
          </cell>
          <cell r="E743">
            <v>0</v>
          </cell>
          <cell r="F743">
            <v>0</v>
          </cell>
          <cell r="G743">
            <v>0</v>
          </cell>
          <cell r="H743">
            <v>0</v>
          </cell>
          <cell r="I743">
            <v>0</v>
          </cell>
          <cell r="J743">
            <v>0</v>
          </cell>
        </row>
        <row r="744">
          <cell r="A744">
            <v>40403</v>
          </cell>
          <cell r="B744">
            <v>0</v>
          </cell>
          <cell r="C744">
            <v>40403</v>
          </cell>
          <cell r="D744" t="str">
            <v>auxiliary transformers</v>
          </cell>
          <cell r="E744">
            <v>0</v>
          </cell>
          <cell r="F744">
            <v>0</v>
          </cell>
          <cell r="G744">
            <v>0</v>
          </cell>
          <cell r="H744">
            <v>0</v>
          </cell>
          <cell r="I744">
            <v>0</v>
          </cell>
          <cell r="J744">
            <v>0</v>
          </cell>
        </row>
        <row r="745">
          <cell r="A745">
            <v>40404</v>
          </cell>
          <cell r="B745">
            <v>0</v>
          </cell>
          <cell r="C745">
            <v>40404</v>
          </cell>
          <cell r="D745" t="str">
            <v>power transformers</v>
          </cell>
          <cell r="E745">
            <v>0</v>
          </cell>
          <cell r="F745">
            <v>0</v>
          </cell>
          <cell r="G745">
            <v>0</v>
          </cell>
          <cell r="H745">
            <v>0</v>
          </cell>
          <cell r="I745">
            <v>0</v>
          </cell>
          <cell r="J745">
            <v>0</v>
          </cell>
        </row>
        <row r="746">
          <cell r="A746">
            <v>40405</v>
          </cell>
          <cell r="B746">
            <v>0</v>
          </cell>
          <cell r="C746">
            <v>40405</v>
          </cell>
          <cell r="D746" t="str">
            <v>protection system</v>
          </cell>
          <cell r="E746">
            <v>0</v>
          </cell>
          <cell r="F746">
            <v>0</v>
          </cell>
          <cell r="G746">
            <v>0</v>
          </cell>
          <cell r="H746">
            <v>0</v>
          </cell>
          <cell r="I746">
            <v>0</v>
          </cell>
          <cell r="J746">
            <v>0</v>
          </cell>
        </row>
        <row r="747">
          <cell r="A747">
            <v>40406</v>
          </cell>
          <cell r="B747">
            <v>0</v>
          </cell>
          <cell r="C747">
            <v>40406</v>
          </cell>
          <cell r="D747" t="str">
            <v>direct current sypply &amp; battery charge</v>
          </cell>
          <cell r="E747">
            <v>0</v>
          </cell>
          <cell r="F747">
            <v>0</v>
          </cell>
          <cell r="G747">
            <v>0</v>
          </cell>
          <cell r="H747">
            <v>0</v>
          </cell>
          <cell r="I747">
            <v>0</v>
          </cell>
          <cell r="J747">
            <v>0</v>
          </cell>
        </row>
        <row r="748">
          <cell r="A748">
            <v>40407</v>
          </cell>
          <cell r="B748">
            <v>0</v>
          </cell>
          <cell r="C748">
            <v>40407</v>
          </cell>
          <cell r="D748" t="str">
            <v xml:space="preserve">low voltage station supply panel </v>
          </cell>
          <cell r="E748">
            <v>0</v>
          </cell>
          <cell r="F748">
            <v>0</v>
          </cell>
          <cell r="G748">
            <v>0</v>
          </cell>
          <cell r="H748">
            <v>0</v>
          </cell>
          <cell r="I748">
            <v>0</v>
          </cell>
          <cell r="J748">
            <v>0</v>
          </cell>
        </row>
        <row r="749">
          <cell r="A749">
            <v>40408</v>
          </cell>
          <cell r="B749">
            <v>0</v>
          </cell>
          <cell r="C749">
            <v>40408</v>
          </cell>
          <cell r="D749" t="str">
            <v>air conditioning system</v>
          </cell>
          <cell r="E749">
            <v>0</v>
          </cell>
          <cell r="F749">
            <v>0</v>
          </cell>
          <cell r="G749">
            <v>0</v>
          </cell>
          <cell r="H749">
            <v>0</v>
          </cell>
          <cell r="I749">
            <v>0</v>
          </cell>
          <cell r="J749">
            <v>0</v>
          </cell>
        </row>
        <row r="750">
          <cell r="A750">
            <v>40409</v>
          </cell>
          <cell r="B750">
            <v>0</v>
          </cell>
          <cell r="C750">
            <v>40409</v>
          </cell>
          <cell r="D750" t="str">
            <v>fire fighting system</v>
          </cell>
          <cell r="E750">
            <v>0</v>
          </cell>
          <cell r="F750">
            <v>0</v>
          </cell>
          <cell r="G750">
            <v>0</v>
          </cell>
          <cell r="H750">
            <v>0</v>
          </cell>
          <cell r="I750">
            <v>0</v>
          </cell>
          <cell r="J750">
            <v>0</v>
          </cell>
        </row>
        <row r="751">
          <cell r="A751">
            <v>40410</v>
          </cell>
          <cell r="B751">
            <v>0</v>
          </cell>
          <cell r="C751">
            <v>40410</v>
          </cell>
          <cell r="D751" t="str">
            <v>substation civil works</v>
          </cell>
          <cell r="E751">
            <v>0</v>
          </cell>
          <cell r="F751">
            <v>0</v>
          </cell>
          <cell r="G751">
            <v>0</v>
          </cell>
          <cell r="H751">
            <v>0</v>
          </cell>
          <cell r="I751">
            <v>0</v>
          </cell>
          <cell r="J751">
            <v>0</v>
          </cell>
        </row>
        <row r="752">
          <cell r="B752">
            <v>0</v>
          </cell>
          <cell r="D752" t="str">
            <v>Total of 33kv Electrical Substation</v>
          </cell>
          <cell r="E752">
            <v>0</v>
          </cell>
          <cell r="F752">
            <v>0</v>
          </cell>
          <cell r="G752">
            <v>0</v>
          </cell>
          <cell r="H752">
            <v>0</v>
          </cell>
          <cell r="I752">
            <v>0</v>
          </cell>
          <cell r="J752">
            <v>0</v>
          </cell>
          <cell r="K752">
            <v>0</v>
          </cell>
          <cell r="N752">
            <v>0</v>
          </cell>
          <cell r="O752">
            <v>0</v>
          </cell>
          <cell r="P752">
            <v>0</v>
          </cell>
          <cell r="Q752">
            <v>0</v>
          </cell>
          <cell r="R752">
            <v>0</v>
          </cell>
        </row>
        <row r="753">
          <cell r="B753" t="str">
            <v xml:space="preserve">      4050  11kv electrical substation </v>
          </cell>
        </row>
        <row r="754">
          <cell r="A754">
            <v>40501</v>
          </cell>
          <cell r="B754">
            <v>0</v>
          </cell>
          <cell r="C754">
            <v>40501</v>
          </cell>
          <cell r="D754" t="str">
            <v>11kv switch gear</v>
          </cell>
          <cell r="E754">
            <v>0</v>
          </cell>
          <cell r="F754">
            <v>0</v>
          </cell>
          <cell r="G754">
            <v>0</v>
          </cell>
          <cell r="H754">
            <v>0</v>
          </cell>
          <cell r="I754">
            <v>0</v>
          </cell>
          <cell r="J754">
            <v>0</v>
          </cell>
        </row>
        <row r="755">
          <cell r="A755">
            <v>40502</v>
          </cell>
          <cell r="B755">
            <v>0</v>
          </cell>
          <cell r="C755">
            <v>40502</v>
          </cell>
          <cell r="D755" t="str">
            <v>low voltage distribution board</v>
          </cell>
          <cell r="E755">
            <v>0</v>
          </cell>
          <cell r="F755">
            <v>0</v>
          </cell>
          <cell r="G755">
            <v>0</v>
          </cell>
          <cell r="H755">
            <v>0</v>
          </cell>
          <cell r="I755">
            <v>0</v>
          </cell>
          <cell r="J755">
            <v>0</v>
          </cell>
        </row>
        <row r="756">
          <cell r="A756">
            <v>40503</v>
          </cell>
          <cell r="B756">
            <v>0</v>
          </cell>
          <cell r="C756">
            <v>40503</v>
          </cell>
          <cell r="D756" t="str">
            <v>distribuion transformer</v>
          </cell>
          <cell r="E756">
            <v>0</v>
          </cell>
          <cell r="F756">
            <v>0</v>
          </cell>
          <cell r="G756">
            <v>0</v>
          </cell>
          <cell r="H756">
            <v>0</v>
          </cell>
          <cell r="I756">
            <v>0</v>
          </cell>
          <cell r="J756">
            <v>0</v>
          </cell>
        </row>
        <row r="757">
          <cell r="A757">
            <v>40504</v>
          </cell>
          <cell r="B757">
            <v>0</v>
          </cell>
          <cell r="C757">
            <v>40504</v>
          </cell>
          <cell r="D757" t="str">
            <v>direct current sypply &amp; battery charge</v>
          </cell>
          <cell r="E757">
            <v>0</v>
          </cell>
          <cell r="F757">
            <v>0</v>
          </cell>
          <cell r="G757">
            <v>0</v>
          </cell>
          <cell r="H757">
            <v>0</v>
          </cell>
          <cell r="I757">
            <v>0</v>
          </cell>
          <cell r="J757">
            <v>0</v>
          </cell>
        </row>
        <row r="758">
          <cell r="A758">
            <v>40505</v>
          </cell>
          <cell r="B758">
            <v>2500000</v>
          </cell>
          <cell r="C758">
            <v>40505</v>
          </cell>
          <cell r="D758" t="str">
            <v>air conditioning system</v>
          </cell>
          <cell r="E758">
            <v>30750</v>
          </cell>
          <cell r="F758">
            <v>1000000</v>
          </cell>
          <cell r="G758">
            <v>1030750</v>
          </cell>
          <cell r="H758">
            <v>2000000</v>
          </cell>
          <cell r="I758">
            <v>969250</v>
          </cell>
          <cell r="J758">
            <v>0.94033470773708461</v>
          </cell>
        </row>
        <row r="759">
          <cell r="A759">
            <v>40506</v>
          </cell>
          <cell r="B759">
            <v>0</v>
          </cell>
          <cell r="C759">
            <v>40506</v>
          </cell>
          <cell r="D759" t="str">
            <v>fire fighting system</v>
          </cell>
          <cell r="E759">
            <v>0</v>
          </cell>
          <cell r="F759">
            <v>0</v>
          </cell>
          <cell r="G759">
            <v>0</v>
          </cell>
          <cell r="H759">
            <v>0</v>
          </cell>
          <cell r="I759">
            <v>0</v>
          </cell>
          <cell r="J759">
            <v>0</v>
          </cell>
        </row>
        <row r="760">
          <cell r="A760">
            <v>40507</v>
          </cell>
          <cell r="B760">
            <v>0</v>
          </cell>
          <cell r="C760">
            <v>40507</v>
          </cell>
          <cell r="D760" t="str">
            <v>substation civil works</v>
          </cell>
          <cell r="E760">
            <v>0</v>
          </cell>
          <cell r="F760">
            <v>0</v>
          </cell>
          <cell r="G760">
            <v>0</v>
          </cell>
          <cell r="H760">
            <v>0</v>
          </cell>
          <cell r="I760">
            <v>0</v>
          </cell>
          <cell r="J760">
            <v>0</v>
          </cell>
        </row>
        <row r="761">
          <cell r="B761">
            <v>2500000</v>
          </cell>
          <cell r="D761" t="str">
            <v>Total of 11kv Electrical Substation</v>
          </cell>
          <cell r="E761">
            <v>30750</v>
          </cell>
          <cell r="F761">
            <v>1000000</v>
          </cell>
          <cell r="G761">
            <v>1030750</v>
          </cell>
          <cell r="H761">
            <v>2000000</v>
          </cell>
          <cell r="I761">
            <v>969250</v>
          </cell>
          <cell r="J761">
            <v>0.94033470773708461</v>
          </cell>
          <cell r="K761">
            <v>0</v>
          </cell>
          <cell r="N761">
            <v>0</v>
          </cell>
          <cell r="O761">
            <v>0</v>
          </cell>
          <cell r="P761">
            <v>0</v>
          </cell>
          <cell r="Q761">
            <v>0</v>
          </cell>
          <cell r="R761">
            <v>0</v>
          </cell>
        </row>
        <row r="762">
          <cell r="B762" t="str">
            <v xml:space="preserve">      4060  6.6kv electrical substation </v>
          </cell>
        </row>
        <row r="763">
          <cell r="A763">
            <v>40601</v>
          </cell>
          <cell r="B763">
            <v>0</v>
          </cell>
          <cell r="C763">
            <v>40601</v>
          </cell>
          <cell r="D763" t="str">
            <v>6.6kv switch gear</v>
          </cell>
          <cell r="E763">
            <v>0</v>
          </cell>
          <cell r="F763">
            <v>0</v>
          </cell>
          <cell r="G763">
            <v>0</v>
          </cell>
          <cell r="H763">
            <v>0</v>
          </cell>
          <cell r="I763">
            <v>0</v>
          </cell>
          <cell r="J763">
            <v>0</v>
          </cell>
        </row>
        <row r="764">
          <cell r="A764">
            <v>40602</v>
          </cell>
          <cell r="B764">
            <v>0</v>
          </cell>
          <cell r="C764">
            <v>40602</v>
          </cell>
          <cell r="D764" t="str">
            <v>low voltage distribution board</v>
          </cell>
          <cell r="E764">
            <v>0</v>
          </cell>
          <cell r="F764">
            <v>0</v>
          </cell>
          <cell r="G764">
            <v>0</v>
          </cell>
          <cell r="H764">
            <v>0</v>
          </cell>
          <cell r="I764">
            <v>0</v>
          </cell>
          <cell r="J764">
            <v>0</v>
          </cell>
        </row>
        <row r="765">
          <cell r="A765">
            <v>40603</v>
          </cell>
          <cell r="B765">
            <v>0</v>
          </cell>
          <cell r="C765">
            <v>40603</v>
          </cell>
          <cell r="D765" t="str">
            <v>distribuion transformer</v>
          </cell>
          <cell r="E765">
            <v>0</v>
          </cell>
          <cell r="F765">
            <v>0</v>
          </cell>
          <cell r="G765">
            <v>0</v>
          </cell>
          <cell r="H765">
            <v>0</v>
          </cell>
          <cell r="I765">
            <v>0</v>
          </cell>
          <cell r="J765">
            <v>0</v>
          </cell>
        </row>
        <row r="766">
          <cell r="A766">
            <v>40604</v>
          </cell>
          <cell r="B766">
            <v>0</v>
          </cell>
          <cell r="C766">
            <v>40604</v>
          </cell>
          <cell r="D766" t="str">
            <v>direct current sypply &amp; battery charge</v>
          </cell>
          <cell r="E766">
            <v>0</v>
          </cell>
          <cell r="F766">
            <v>0</v>
          </cell>
          <cell r="G766">
            <v>0</v>
          </cell>
          <cell r="H766">
            <v>0</v>
          </cell>
          <cell r="I766">
            <v>0</v>
          </cell>
          <cell r="J766">
            <v>0</v>
          </cell>
        </row>
        <row r="767">
          <cell r="A767">
            <v>40605</v>
          </cell>
          <cell r="B767">
            <v>0</v>
          </cell>
          <cell r="C767">
            <v>40605</v>
          </cell>
          <cell r="D767" t="str">
            <v>air conditioning system</v>
          </cell>
          <cell r="E767">
            <v>0</v>
          </cell>
          <cell r="F767">
            <v>0</v>
          </cell>
          <cell r="G767">
            <v>0</v>
          </cell>
          <cell r="H767">
            <v>0</v>
          </cell>
          <cell r="I767">
            <v>0</v>
          </cell>
          <cell r="J767">
            <v>0</v>
          </cell>
        </row>
        <row r="768">
          <cell r="A768">
            <v>40606</v>
          </cell>
          <cell r="B768">
            <v>0</v>
          </cell>
          <cell r="C768">
            <v>40606</v>
          </cell>
          <cell r="D768" t="str">
            <v>fire fighting system</v>
          </cell>
          <cell r="E768">
            <v>0</v>
          </cell>
          <cell r="F768">
            <v>0</v>
          </cell>
          <cell r="G768">
            <v>0</v>
          </cell>
          <cell r="H768">
            <v>0</v>
          </cell>
          <cell r="I768">
            <v>0</v>
          </cell>
          <cell r="J768">
            <v>0</v>
          </cell>
        </row>
        <row r="769">
          <cell r="A769">
            <v>40607</v>
          </cell>
          <cell r="B769">
            <v>0</v>
          </cell>
          <cell r="C769">
            <v>40607</v>
          </cell>
          <cell r="D769" t="str">
            <v>substation civil works</v>
          </cell>
          <cell r="E769">
            <v>0</v>
          </cell>
          <cell r="F769">
            <v>0</v>
          </cell>
          <cell r="G769">
            <v>0</v>
          </cell>
          <cell r="H769">
            <v>0</v>
          </cell>
          <cell r="I769">
            <v>0</v>
          </cell>
          <cell r="J769">
            <v>0</v>
          </cell>
        </row>
        <row r="770">
          <cell r="B770">
            <v>0</v>
          </cell>
          <cell r="D770" t="str">
            <v>Total of 6.6kv electrical Substation</v>
          </cell>
          <cell r="E770">
            <v>0</v>
          </cell>
          <cell r="F770">
            <v>0</v>
          </cell>
          <cell r="G770">
            <v>0</v>
          </cell>
          <cell r="H770">
            <v>0</v>
          </cell>
          <cell r="I770">
            <v>0</v>
          </cell>
          <cell r="J770">
            <v>0</v>
          </cell>
          <cell r="K770">
            <v>0</v>
          </cell>
          <cell r="N770">
            <v>0</v>
          </cell>
          <cell r="O770">
            <v>0</v>
          </cell>
          <cell r="P770">
            <v>0</v>
          </cell>
          <cell r="Q770">
            <v>0</v>
          </cell>
          <cell r="R770">
            <v>0</v>
          </cell>
        </row>
        <row r="771">
          <cell r="B771">
            <v>19766000</v>
          </cell>
          <cell r="D771" t="str">
            <v>Sub-total for Electrical Substations</v>
          </cell>
          <cell r="E771">
            <v>3364169</v>
          </cell>
          <cell r="F771">
            <v>11000000</v>
          </cell>
          <cell r="G771">
            <v>14364169</v>
          </cell>
          <cell r="H771">
            <v>19800000</v>
          </cell>
          <cell r="I771">
            <v>5435831</v>
          </cell>
          <cell r="J771">
            <v>0.37842989733690824</v>
          </cell>
          <cell r="K771">
            <v>0</v>
          </cell>
          <cell r="N771">
            <v>0</v>
          </cell>
          <cell r="O771">
            <v>0</v>
          </cell>
          <cell r="P771">
            <v>0</v>
          </cell>
          <cell r="Q771">
            <v>0</v>
          </cell>
          <cell r="R771">
            <v>0</v>
          </cell>
        </row>
        <row r="772">
          <cell r="B772" t="str">
            <v>410  electrical overhead line</v>
          </cell>
        </row>
        <row r="773">
          <cell r="B773" t="str">
            <v xml:space="preserve">      4110  electrical overhead lines 400kv</v>
          </cell>
        </row>
        <row r="774">
          <cell r="A774">
            <v>41101</v>
          </cell>
          <cell r="B774">
            <v>2187000</v>
          </cell>
          <cell r="C774">
            <v>41101</v>
          </cell>
          <cell r="D774" t="str">
            <v>tower/poles for single circuits</v>
          </cell>
          <cell r="E774">
            <v>0</v>
          </cell>
          <cell r="F774">
            <v>0</v>
          </cell>
          <cell r="G774">
            <v>0</v>
          </cell>
          <cell r="H774">
            <v>0</v>
          </cell>
          <cell r="I774">
            <v>0</v>
          </cell>
          <cell r="J774">
            <v>0</v>
          </cell>
        </row>
        <row r="775">
          <cell r="A775">
            <v>41102</v>
          </cell>
          <cell r="B775">
            <v>0</v>
          </cell>
          <cell r="C775">
            <v>41102</v>
          </cell>
          <cell r="D775" t="str">
            <v>tower/poles for duble circuits</v>
          </cell>
          <cell r="E775">
            <v>0</v>
          </cell>
          <cell r="F775">
            <v>0</v>
          </cell>
          <cell r="G775">
            <v>0</v>
          </cell>
          <cell r="H775">
            <v>0</v>
          </cell>
          <cell r="I775">
            <v>0</v>
          </cell>
          <cell r="J775">
            <v>0</v>
          </cell>
        </row>
        <row r="776">
          <cell r="A776">
            <v>41103</v>
          </cell>
          <cell r="B776">
            <v>0</v>
          </cell>
          <cell r="C776">
            <v>41103</v>
          </cell>
          <cell r="D776" t="str">
            <v>conductors</v>
          </cell>
          <cell r="E776">
            <v>0</v>
          </cell>
          <cell r="F776">
            <v>0</v>
          </cell>
          <cell r="G776">
            <v>0</v>
          </cell>
          <cell r="H776">
            <v>0</v>
          </cell>
          <cell r="I776">
            <v>0</v>
          </cell>
          <cell r="J776">
            <v>0</v>
          </cell>
        </row>
        <row r="777">
          <cell r="A777">
            <v>41104</v>
          </cell>
          <cell r="B777">
            <v>0</v>
          </cell>
          <cell r="C777">
            <v>41104</v>
          </cell>
          <cell r="D777" t="str">
            <v>ground wires</v>
          </cell>
          <cell r="E777">
            <v>0</v>
          </cell>
          <cell r="F777">
            <v>0</v>
          </cell>
          <cell r="G777">
            <v>0</v>
          </cell>
          <cell r="H777">
            <v>0</v>
          </cell>
          <cell r="I777">
            <v>0</v>
          </cell>
          <cell r="J777">
            <v>0</v>
          </cell>
        </row>
        <row r="778">
          <cell r="A778">
            <v>41105</v>
          </cell>
          <cell r="B778">
            <v>0</v>
          </cell>
          <cell r="C778">
            <v>41105</v>
          </cell>
          <cell r="D778" t="str">
            <v>insulators</v>
          </cell>
          <cell r="E778">
            <v>0</v>
          </cell>
          <cell r="F778">
            <v>0</v>
          </cell>
          <cell r="G778">
            <v>0</v>
          </cell>
          <cell r="H778">
            <v>0</v>
          </cell>
          <cell r="I778">
            <v>0</v>
          </cell>
          <cell r="J778">
            <v>0</v>
          </cell>
        </row>
        <row r="779">
          <cell r="A779">
            <v>41106</v>
          </cell>
          <cell r="B779">
            <v>0</v>
          </cell>
          <cell r="C779">
            <v>41106</v>
          </cell>
          <cell r="D779" t="str">
            <v>tower/poles foundation civil works</v>
          </cell>
          <cell r="E779">
            <v>0</v>
          </cell>
          <cell r="F779">
            <v>0</v>
          </cell>
          <cell r="G779">
            <v>0</v>
          </cell>
          <cell r="H779">
            <v>0</v>
          </cell>
          <cell r="I779">
            <v>0</v>
          </cell>
          <cell r="J779">
            <v>0</v>
          </cell>
        </row>
        <row r="780">
          <cell r="A780">
            <v>41107</v>
          </cell>
          <cell r="B780">
            <v>0</v>
          </cell>
          <cell r="C780">
            <v>41107</v>
          </cell>
          <cell r="D780" t="str">
            <v>O.H.L other accessories</v>
          </cell>
          <cell r="E780">
            <v>0</v>
          </cell>
          <cell r="F780">
            <v>0</v>
          </cell>
          <cell r="G780">
            <v>0</v>
          </cell>
          <cell r="H780">
            <v>0</v>
          </cell>
          <cell r="I780">
            <v>0</v>
          </cell>
          <cell r="J780">
            <v>0</v>
          </cell>
        </row>
        <row r="781">
          <cell r="B781">
            <v>2187000</v>
          </cell>
          <cell r="D781" t="str">
            <v>Total of Electrical Overhead Lines 400kv</v>
          </cell>
          <cell r="E781">
            <v>0</v>
          </cell>
          <cell r="F781">
            <v>0</v>
          </cell>
          <cell r="G781">
            <v>0</v>
          </cell>
          <cell r="H781">
            <v>0</v>
          </cell>
          <cell r="I781">
            <v>0</v>
          </cell>
          <cell r="J781">
            <v>0</v>
          </cell>
          <cell r="K781">
            <v>0</v>
          </cell>
          <cell r="N781">
            <v>0</v>
          </cell>
          <cell r="O781">
            <v>0</v>
          </cell>
          <cell r="P781">
            <v>0</v>
          </cell>
          <cell r="Q781">
            <v>0</v>
          </cell>
          <cell r="R781">
            <v>0</v>
          </cell>
        </row>
        <row r="782">
          <cell r="B782" t="str">
            <v xml:space="preserve">      4120  electrical overhead lines 220kv</v>
          </cell>
        </row>
        <row r="783">
          <cell r="A783">
            <v>41201</v>
          </cell>
          <cell r="B783">
            <v>0</v>
          </cell>
          <cell r="C783">
            <v>41201</v>
          </cell>
          <cell r="D783" t="str">
            <v>tower/poles for single circuits</v>
          </cell>
          <cell r="E783">
            <v>0</v>
          </cell>
          <cell r="F783">
            <v>0</v>
          </cell>
          <cell r="G783">
            <v>0</v>
          </cell>
          <cell r="H783">
            <v>0</v>
          </cell>
          <cell r="I783">
            <v>0</v>
          </cell>
          <cell r="J783">
            <v>0</v>
          </cell>
        </row>
        <row r="784">
          <cell r="A784">
            <v>41202</v>
          </cell>
          <cell r="B784">
            <v>0</v>
          </cell>
          <cell r="C784">
            <v>41202</v>
          </cell>
          <cell r="D784" t="str">
            <v>tower/poles for duble circuits</v>
          </cell>
          <cell r="E784">
            <v>0</v>
          </cell>
          <cell r="F784">
            <v>0</v>
          </cell>
          <cell r="G784">
            <v>0</v>
          </cell>
          <cell r="H784">
            <v>0</v>
          </cell>
          <cell r="I784">
            <v>0</v>
          </cell>
          <cell r="J784">
            <v>0</v>
          </cell>
        </row>
        <row r="785">
          <cell r="A785">
            <v>41203</v>
          </cell>
          <cell r="B785">
            <v>0</v>
          </cell>
          <cell r="C785">
            <v>41203</v>
          </cell>
          <cell r="D785" t="str">
            <v>conductors</v>
          </cell>
          <cell r="E785">
            <v>0</v>
          </cell>
          <cell r="F785">
            <v>0</v>
          </cell>
          <cell r="G785">
            <v>0</v>
          </cell>
          <cell r="H785">
            <v>0</v>
          </cell>
          <cell r="I785">
            <v>0</v>
          </cell>
          <cell r="J785">
            <v>0</v>
          </cell>
        </row>
        <row r="786">
          <cell r="A786">
            <v>41204</v>
          </cell>
          <cell r="B786">
            <v>0</v>
          </cell>
          <cell r="C786">
            <v>41204</v>
          </cell>
          <cell r="D786" t="str">
            <v>ground wires</v>
          </cell>
          <cell r="E786">
            <v>0</v>
          </cell>
          <cell r="F786">
            <v>0</v>
          </cell>
          <cell r="G786">
            <v>0</v>
          </cell>
          <cell r="H786">
            <v>0</v>
          </cell>
          <cell r="I786">
            <v>0</v>
          </cell>
          <cell r="J786">
            <v>0</v>
          </cell>
        </row>
        <row r="787">
          <cell r="A787">
            <v>41205</v>
          </cell>
          <cell r="B787">
            <v>0</v>
          </cell>
          <cell r="C787">
            <v>41205</v>
          </cell>
          <cell r="D787" t="str">
            <v>insulators</v>
          </cell>
          <cell r="E787">
            <v>0</v>
          </cell>
          <cell r="F787">
            <v>0</v>
          </cell>
          <cell r="G787">
            <v>0</v>
          </cell>
          <cell r="H787">
            <v>0</v>
          </cell>
          <cell r="I787">
            <v>0</v>
          </cell>
          <cell r="J787">
            <v>0</v>
          </cell>
        </row>
        <row r="788">
          <cell r="A788">
            <v>41206</v>
          </cell>
          <cell r="B788">
            <v>0</v>
          </cell>
          <cell r="C788">
            <v>41206</v>
          </cell>
          <cell r="D788" t="str">
            <v>tower foundation civil works</v>
          </cell>
          <cell r="E788">
            <v>0</v>
          </cell>
          <cell r="F788">
            <v>0</v>
          </cell>
          <cell r="G788">
            <v>0</v>
          </cell>
          <cell r="H788">
            <v>0</v>
          </cell>
          <cell r="I788">
            <v>0</v>
          </cell>
          <cell r="J788">
            <v>0</v>
          </cell>
        </row>
        <row r="789">
          <cell r="A789">
            <v>41207</v>
          </cell>
          <cell r="B789">
            <v>0</v>
          </cell>
          <cell r="C789">
            <v>41207</v>
          </cell>
          <cell r="D789" t="str">
            <v>O.H.L other accessories</v>
          </cell>
          <cell r="E789">
            <v>0</v>
          </cell>
          <cell r="F789">
            <v>0</v>
          </cell>
          <cell r="G789">
            <v>0</v>
          </cell>
          <cell r="H789">
            <v>250000</v>
          </cell>
          <cell r="I789">
            <v>250000</v>
          </cell>
          <cell r="J789">
            <v>1</v>
          </cell>
        </row>
        <row r="790">
          <cell r="B790">
            <v>0</v>
          </cell>
          <cell r="D790" t="str">
            <v>Total of Electrical Overhead Lines 220kv</v>
          </cell>
          <cell r="E790">
            <v>0</v>
          </cell>
          <cell r="F790">
            <v>0</v>
          </cell>
          <cell r="G790">
            <v>0</v>
          </cell>
          <cell r="H790">
            <v>250000</v>
          </cell>
          <cell r="I790">
            <v>250000</v>
          </cell>
          <cell r="J790">
            <v>1</v>
          </cell>
          <cell r="K790">
            <v>0</v>
          </cell>
          <cell r="N790">
            <v>0</v>
          </cell>
          <cell r="O790">
            <v>0</v>
          </cell>
          <cell r="P790">
            <v>0</v>
          </cell>
          <cell r="Q790">
            <v>0</v>
          </cell>
          <cell r="R790">
            <v>0</v>
          </cell>
        </row>
        <row r="791">
          <cell r="B791" t="str">
            <v xml:space="preserve">      4130  electrical overhead lines 132kv</v>
          </cell>
        </row>
        <row r="792">
          <cell r="A792">
            <v>41301</v>
          </cell>
          <cell r="B792">
            <v>0</v>
          </cell>
          <cell r="C792">
            <v>41301</v>
          </cell>
          <cell r="D792" t="str">
            <v>tower/poles for single circuits</v>
          </cell>
          <cell r="E792">
            <v>0</v>
          </cell>
          <cell r="F792">
            <v>0</v>
          </cell>
          <cell r="G792">
            <v>0</v>
          </cell>
          <cell r="H792">
            <v>0</v>
          </cell>
          <cell r="I792">
            <v>0</v>
          </cell>
          <cell r="J792">
            <v>0</v>
          </cell>
        </row>
        <row r="793">
          <cell r="A793">
            <v>41302</v>
          </cell>
          <cell r="B793">
            <v>0</v>
          </cell>
          <cell r="C793">
            <v>41302</v>
          </cell>
          <cell r="D793" t="str">
            <v>tower/poles for duble circuits</v>
          </cell>
          <cell r="E793">
            <v>0</v>
          </cell>
          <cell r="F793">
            <v>0</v>
          </cell>
          <cell r="G793">
            <v>0</v>
          </cell>
          <cell r="H793">
            <v>0</v>
          </cell>
          <cell r="I793">
            <v>0</v>
          </cell>
          <cell r="J793">
            <v>0</v>
          </cell>
        </row>
        <row r="794">
          <cell r="A794">
            <v>41303</v>
          </cell>
          <cell r="B794">
            <v>0</v>
          </cell>
          <cell r="C794">
            <v>41303</v>
          </cell>
          <cell r="D794" t="str">
            <v>conductors</v>
          </cell>
          <cell r="E794">
            <v>0</v>
          </cell>
          <cell r="F794">
            <v>0</v>
          </cell>
          <cell r="G794">
            <v>0</v>
          </cell>
          <cell r="H794">
            <v>0</v>
          </cell>
          <cell r="I794">
            <v>0</v>
          </cell>
          <cell r="J794">
            <v>0</v>
          </cell>
        </row>
        <row r="795">
          <cell r="A795">
            <v>41304</v>
          </cell>
          <cell r="B795">
            <v>0</v>
          </cell>
          <cell r="C795">
            <v>41304</v>
          </cell>
          <cell r="D795" t="str">
            <v>ground wires</v>
          </cell>
          <cell r="E795">
            <v>0</v>
          </cell>
          <cell r="F795">
            <v>0</v>
          </cell>
          <cell r="G795">
            <v>0</v>
          </cell>
          <cell r="H795">
            <v>0</v>
          </cell>
          <cell r="I795">
            <v>0</v>
          </cell>
          <cell r="J795">
            <v>0</v>
          </cell>
        </row>
        <row r="796">
          <cell r="A796">
            <v>41305</v>
          </cell>
          <cell r="B796">
            <v>0</v>
          </cell>
          <cell r="C796">
            <v>41305</v>
          </cell>
          <cell r="D796" t="str">
            <v>insulators</v>
          </cell>
          <cell r="E796">
            <v>0</v>
          </cell>
          <cell r="F796">
            <v>0</v>
          </cell>
          <cell r="G796">
            <v>0</v>
          </cell>
          <cell r="H796">
            <v>0</v>
          </cell>
          <cell r="I796">
            <v>0</v>
          </cell>
          <cell r="J796">
            <v>0</v>
          </cell>
        </row>
        <row r="797">
          <cell r="A797">
            <v>41306</v>
          </cell>
          <cell r="B797">
            <v>0</v>
          </cell>
          <cell r="C797">
            <v>41306</v>
          </cell>
          <cell r="D797" t="str">
            <v>tower foundation civil works</v>
          </cell>
          <cell r="E797">
            <v>0</v>
          </cell>
          <cell r="F797">
            <v>0</v>
          </cell>
          <cell r="G797">
            <v>0</v>
          </cell>
          <cell r="H797">
            <v>0</v>
          </cell>
          <cell r="I797">
            <v>0</v>
          </cell>
          <cell r="J797">
            <v>0</v>
          </cell>
        </row>
        <row r="798">
          <cell r="A798">
            <v>41307</v>
          </cell>
          <cell r="B798">
            <v>0</v>
          </cell>
          <cell r="C798">
            <v>41307</v>
          </cell>
          <cell r="D798" t="str">
            <v>O.H.L other accessories</v>
          </cell>
          <cell r="E798">
            <v>0</v>
          </cell>
          <cell r="F798">
            <v>0</v>
          </cell>
          <cell r="G798">
            <v>0</v>
          </cell>
          <cell r="H798">
            <v>0</v>
          </cell>
          <cell r="I798">
            <v>0</v>
          </cell>
          <cell r="J798">
            <v>0</v>
          </cell>
        </row>
        <row r="799">
          <cell r="B799">
            <v>0</v>
          </cell>
          <cell r="D799" t="str">
            <v>Total of Electrical Overhead Lines 132kv</v>
          </cell>
          <cell r="E799">
            <v>0</v>
          </cell>
          <cell r="F799">
            <v>0</v>
          </cell>
          <cell r="G799">
            <v>0</v>
          </cell>
          <cell r="H799">
            <v>0</v>
          </cell>
          <cell r="I799">
            <v>0</v>
          </cell>
          <cell r="J799">
            <v>0</v>
          </cell>
          <cell r="K799">
            <v>0</v>
          </cell>
          <cell r="N799">
            <v>0</v>
          </cell>
          <cell r="O799">
            <v>0</v>
          </cell>
          <cell r="P799">
            <v>0</v>
          </cell>
          <cell r="Q799">
            <v>0</v>
          </cell>
          <cell r="R799">
            <v>0</v>
          </cell>
        </row>
        <row r="800">
          <cell r="B800" t="str">
            <v xml:space="preserve">      4140  electrical overhead lines 33kv</v>
          </cell>
        </row>
        <row r="801">
          <cell r="A801">
            <v>41401</v>
          </cell>
          <cell r="B801">
            <v>0</v>
          </cell>
          <cell r="C801">
            <v>41401</v>
          </cell>
          <cell r="D801" t="str">
            <v>tower/poles for single circuits</v>
          </cell>
          <cell r="E801">
            <v>0</v>
          </cell>
          <cell r="F801">
            <v>0</v>
          </cell>
          <cell r="G801">
            <v>0</v>
          </cell>
          <cell r="H801">
            <v>0</v>
          </cell>
          <cell r="I801">
            <v>0</v>
          </cell>
          <cell r="J801">
            <v>0</v>
          </cell>
        </row>
        <row r="802">
          <cell r="A802">
            <v>41402</v>
          </cell>
          <cell r="B802">
            <v>0</v>
          </cell>
          <cell r="C802">
            <v>41402</v>
          </cell>
          <cell r="D802" t="str">
            <v>tower/poles for duble circuits</v>
          </cell>
          <cell r="E802">
            <v>0</v>
          </cell>
          <cell r="F802">
            <v>0</v>
          </cell>
          <cell r="G802">
            <v>0</v>
          </cell>
          <cell r="H802">
            <v>0</v>
          </cell>
          <cell r="I802">
            <v>0</v>
          </cell>
          <cell r="J802">
            <v>0</v>
          </cell>
        </row>
        <row r="803">
          <cell r="A803">
            <v>41403</v>
          </cell>
          <cell r="B803">
            <v>0</v>
          </cell>
          <cell r="C803">
            <v>41403</v>
          </cell>
          <cell r="D803" t="str">
            <v>conductors</v>
          </cell>
          <cell r="E803">
            <v>0</v>
          </cell>
          <cell r="F803">
            <v>0</v>
          </cell>
          <cell r="G803">
            <v>0</v>
          </cell>
          <cell r="H803">
            <v>0</v>
          </cell>
          <cell r="I803">
            <v>0</v>
          </cell>
          <cell r="J803">
            <v>0</v>
          </cell>
        </row>
        <row r="804">
          <cell r="A804">
            <v>41404</v>
          </cell>
          <cell r="B804">
            <v>0</v>
          </cell>
          <cell r="C804">
            <v>41404</v>
          </cell>
          <cell r="D804" t="str">
            <v>ground wires</v>
          </cell>
          <cell r="E804">
            <v>0</v>
          </cell>
          <cell r="F804">
            <v>0</v>
          </cell>
          <cell r="G804">
            <v>0</v>
          </cell>
          <cell r="H804">
            <v>0</v>
          </cell>
          <cell r="I804">
            <v>0</v>
          </cell>
          <cell r="J804">
            <v>0</v>
          </cell>
        </row>
        <row r="805">
          <cell r="A805">
            <v>41405</v>
          </cell>
          <cell r="B805">
            <v>0</v>
          </cell>
          <cell r="C805">
            <v>41405</v>
          </cell>
          <cell r="D805" t="str">
            <v>insulators</v>
          </cell>
          <cell r="E805">
            <v>0</v>
          </cell>
          <cell r="F805">
            <v>0</v>
          </cell>
          <cell r="G805">
            <v>0</v>
          </cell>
          <cell r="H805">
            <v>0</v>
          </cell>
          <cell r="I805">
            <v>0</v>
          </cell>
          <cell r="J805">
            <v>0</v>
          </cell>
        </row>
        <row r="806">
          <cell r="A806">
            <v>41406</v>
          </cell>
          <cell r="B806">
            <v>0</v>
          </cell>
          <cell r="C806">
            <v>41406</v>
          </cell>
          <cell r="D806" t="str">
            <v>tower foundation civil works</v>
          </cell>
          <cell r="E806">
            <v>0</v>
          </cell>
          <cell r="F806">
            <v>0</v>
          </cell>
          <cell r="G806">
            <v>0</v>
          </cell>
          <cell r="H806">
            <v>0</v>
          </cell>
          <cell r="I806">
            <v>0</v>
          </cell>
          <cell r="J806">
            <v>0</v>
          </cell>
        </row>
        <row r="807">
          <cell r="A807">
            <v>41407</v>
          </cell>
          <cell r="B807">
            <v>0</v>
          </cell>
          <cell r="C807">
            <v>41407</v>
          </cell>
          <cell r="D807" t="str">
            <v>pole mounted transformers</v>
          </cell>
          <cell r="E807">
            <v>0</v>
          </cell>
          <cell r="F807">
            <v>0</v>
          </cell>
          <cell r="G807">
            <v>0</v>
          </cell>
          <cell r="H807">
            <v>0</v>
          </cell>
          <cell r="I807">
            <v>0</v>
          </cell>
          <cell r="J807">
            <v>0</v>
          </cell>
        </row>
        <row r="808">
          <cell r="A808">
            <v>41408</v>
          </cell>
          <cell r="B808">
            <v>0</v>
          </cell>
          <cell r="C808">
            <v>41408</v>
          </cell>
          <cell r="D808" t="str">
            <v>pole mounted switches</v>
          </cell>
          <cell r="E808">
            <v>0</v>
          </cell>
          <cell r="F808">
            <v>0</v>
          </cell>
          <cell r="G808">
            <v>0</v>
          </cell>
          <cell r="H808">
            <v>0</v>
          </cell>
          <cell r="I808">
            <v>0</v>
          </cell>
          <cell r="J808">
            <v>0</v>
          </cell>
        </row>
        <row r="809">
          <cell r="A809">
            <v>41409</v>
          </cell>
          <cell r="B809">
            <v>0</v>
          </cell>
          <cell r="C809">
            <v>41409</v>
          </cell>
          <cell r="D809" t="str">
            <v>O.H.L other accessories</v>
          </cell>
          <cell r="E809">
            <v>0</v>
          </cell>
          <cell r="F809">
            <v>0</v>
          </cell>
          <cell r="G809">
            <v>0</v>
          </cell>
          <cell r="H809">
            <v>0</v>
          </cell>
          <cell r="I809">
            <v>0</v>
          </cell>
          <cell r="J809">
            <v>0</v>
          </cell>
        </row>
        <row r="810">
          <cell r="B810">
            <v>0</v>
          </cell>
          <cell r="D810" t="str">
            <v>Total of Electrical Overhead Lines 33kv</v>
          </cell>
          <cell r="E810">
            <v>0</v>
          </cell>
          <cell r="F810">
            <v>0</v>
          </cell>
          <cell r="G810">
            <v>0</v>
          </cell>
          <cell r="H810">
            <v>0</v>
          </cell>
          <cell r="I810">
            <v>0</v>
          </cell>
          <cell r="J810">
            <v>0</v>
          </cell>
          <cell r="K810">
            <v>0</v>
          </cell>
          <cell r="N810">
            <v>0</v>
          </cell>
          <cell r="O810">
            <v>0</v>
          </cell>
          <cell r="P810">
            <v>0</v>
          </cell>
          <cell r="Q810">
            <v>0</v>
          </cell>
          <cell r="R810">
            <v>0</v>
          </cell>
        </row>
        <row r="811">
          <cell r="B811" t="str">
            <v xml:space="preserve">      4150  electrical overhead lines 11kv</v>
          </cell>
        </row>
        <row r="812">
          <cell r="A812">
            <v>41501</v>
          </cell>
          <cell r="B812">
            <v>0</v>
          </cell>
          <cell r="C812">
            <v>41501</v>
          </cell>
          <cell r="D812" t="str">
            <v>tower/poles for single circuits</v>
          </cell>
          <cell r="E812">
            <v>0</v>
          </cell>
          <cell r="F812">
            <v>0</v>
          </cell>
          <cell r="G812">
            <v>0</v>
          </cell>
          <cell r="H812">
            <v>0</v>
          </cell>
          <cell r="I812">
            <v>0</v>
          </cell>
          <cell r="J812">
            <v>0</v>
          </cell>
        </row>
        <row r="813">
          <cell r="A813">
            <v>41502</v>
          </cell>
          <cell r="B813">
            <v>0</v>
          </cell>
          <cell r="C813">
            <v>41502</v>
          </cell>
          <cell r="D813" t="str">
            <v>tower/poles for duble circuits</v>
          </cell>
          <cell r="E813">
            <v>0</v>
          </cell>
          <cell r="F813">
            <v>0</v>
          </cell>
          <cell r="G813">
            <v>0</v>
          </cell>
          <cell r="H813">
            <v>0</v>
          </cell>
          <cell r="I813">
            <v>0</v>
          </cell>
          <cell r="J813">
            <v>0</v>
          </cell>
        </row>
        <row r="814">
          <cell r="A814">
            <v>41503</v>
          </cell>
          <cell r="B814">
            <v>0</v>
          </cell>
          <cell r="C814">
            <v>41503</v>
          </cell>
          <cell r="D814" t="str">
            <v>conductors</v>
          </cell>
          <cell r="E814">
            <v>0</v>
          </cell>
          <cell r="F814">
            <v>0</v>
          </cell>
          <cell r="G814">
            <v>0</v>
          </cell>
          <cell r="H814">
            <v>0</v>
          </cell>
          <cell r="I814">
            <v>0</v>
          </cell>
          <cell r="J814">
            <v>0</v>
          </cell>
        </row>
        <row r="815">
          <cell r="A815">
            <v>41504</v>
          </cell>
          <cell r="B815">
            <v>0</v>
          </cell>
          <cell r="C815">
            <v>41504</v>
          </cell>
          <cell r="D815" t="str">
            <v>ground wires</v>
          </cell>
          <cell r="E815">
            <v>211720</v>
          </cell>
          <cell r="F815">
            <v>100000</v>
          </cell>
          <cell r="G815">
            <v>311720</v>
          </cell>
          <cell r="H815">
            <v>0</v>
          </cell>
          <cell r="I815">
            <v>-311720</v>
          </cell>
          <cell r="J815">
            <v>-1</v>
          </cell>
        </row>
        <row r="816">
          <cell r="A816">
            <v>41505</v>
          </cell>
          <cell r="B816">
            <v>0</v>
          </cell>
          <cell r="C816">
            <v>41505</v>
          </cell>
          <cell r="D816" t="str">
            <v>insulators</v>
          </cell>
          <cell r="E816">
            <v>0</v>
          </cell>
          <cell r="F816">
            <v>0</v>
          </cell>
          <cell r="G816">
            <v>0</v>
          </cell>
          <cell r="H816">
            <v>0</v>
          </cell>
          <cell r="I816">
            <v>0</v>
          </cell>
          <cell r="J816">
            <v>0</v>
          </cell>
        </row>
        <row r="817">
          <cell r="A817">
            <v>41506</v>
          </cell>
          <cell r="B817">
            <v>0</v>
          </cell>
          <cell r="C817">
            <v>41506</v>
          </cell>
          <cell r="D817" t="str">
            <v>tower foundation civil works</v>
          </cell>
          <cell r="E817">
            <v>0</v>
          </cell>
          <cell r="F817">
            <v>0</v>
          </cell>
          <cell r="G817">
            <v>0</v>
          </cell>
          <cell r="H817">
            <v>0</v>
          </cell>
          <cell r="I817">
            <v>0</v>
          </cell>
          <cell r="J817">
            <v>0</v>
          </cell>
        </row>
        <row r="818">
          <cell r="A818">
            <v>41507</v>
          </cell>
          <cell r="B818">
            <v>0</v>
          </cell>
          <cell r="C818">
            <v>41507</v>
          </cell>
          <cell r="D818" t="str">
            <v>pole mounted transformers</v>
          </cell>
          <cell r="E818">
            <v>0</v>
          </cell>
          <cell r="F818">
            <v>0</v>
          </cell>
          <cell r="G818">
            <v>0</v>
          </cell>
          <cell r="H818">
            <v>0</v>
          </cell>
          <cell r="I818">
            <v>0</v>
          </cell>
          <cell r="J818">
            <v>0</v>
          </cell>
        </row>
        <row r="819">
          <cell r="A819">
            <v>41508</v>
          </cell>
          <cell r="B819">
            <v>0</v>
          </cell>
          <cell r="C819">
            <v>41508</v>
          </cell>
          <cell r="D819" t="str">
            <v>pole mounted switches</v>
          </cell>
          <cell r="E819">
            <v>0</v>
          </cell>
          <cell r="F819">
            <v>0</v>
          </cell>
          <cell r="G819">
            <v>0</v>
          </cell>
          <cell r="H819">
            <v>0</v>
          </cell>
          <cell r="I819">
            <v>0</v>
          </cell>
          <cell r="J819">
            <v>0</v>
          </cell>
        </row>
        <row r="820">
          <cell r="A820">
            <v>41509</v>
          </cell>
          <cell r="B820">
            <v>0</v>
          </cell>
          <cell r="C820">
            <v>41509</v>
          </cell>
          <cell r="D820" t="str">
            <v>ohl other accessories</v>
          </cell>
          <cell r="E820">
            <v>0</v>
          </cell>
          <cell r="F820">
            <v>0</v>
          </cell>
          <cell r="G820">
            <v>0</v>
          </cell>
          <cell r="H820">
            <v>0</v>
          </cell>
          <cell r="I820">
            <v>0</v>
          </cell>
          <cell r="J820">
            <v>0</v>
          </cell>
        </row>
        <row r="821">
          <cell r="B821">
            <v>0</v>
          </cell>
          <cell r="D821" t="str">
            <v>Total of Electrical Overhead Lines 11kv</v>
          </cell>
          <cell r="E821">
            <v>211720</v>
          </cell>
          <cell r="F821">
            <v>100000</v>
          </cell>
          <cell r="G821">
            <v>311720</v>
          </cell>
          <cell r="H821">
            <v>0</v>
          </cell>
          <cell r="I821">
            <v>-311720</v>
          </cell>
          <cell r="J821">
            <v>-1</v>
          </cell>
          <cell r="K821">
            <v>0</v>
          </cell>
          <cell r="N821">
            <v>0</v>
          </cell>
          <cell r="O821">
            <v>0</v>
          </cell>
          <cell r="P821">
            <v>0</v>
          </cell>
          <cell r="Q821">
            <v>0</v>
          </cell>
          <cell r="R821">
            <v>0</v>
          </cell>
        </row>
        <row r="822">
          <cell r="B822">
            <v>2187000</v>
          </cell>
          <cell r="D822" t="str">
            <v>Sub-total for Electrical Overhead Line</v>
          </cell>
          <cell r="E822">
            <v>211720</v>
          </cell>
          <cell r="F822">
            <v>100000</v>
          </cell>
          <cell r="G822">
            <v>311720</v>
          </cell>
          <cell r="H822">
            <v>250000</v>
          </cell>
          <cell r="I822">
            <v>-61720</v>
          </cell>
          <cell r="J822">
            <v>-0.19799820351597588</v>
          </cell>
          <cell r="K822">
            <v>0</v>
          </cell>
          <cell r="N822">
            <v>0</v>
          </cell>
          <cell r="O822">
            <v>0</v>
          </cell>
          <cell r="P822">
            <v>0</v>
          </cell>
          <cell r="Q822">
            <v>0</v>
          </cell>
          <cell r="R822">
            <v>0</v>
          </cell>
        </row>
        <row r="823">
          <cell r="B823" t="str">
            <v>420  electrical under ground cable</v>
          </cell>
        </row>
        <row r="824">
          <cell r="B824" t="str">
            <v xml:space="preserve">      4210  132kv under ground cables</v>
          </cell>
        </row>
        <row r="825">
          <cell r="A825">
            <v>42101</v>
          </cell>
          <cell r="B825">
            <v>367000</v>
          </cell>
          <cell r="C825">
            <v>42101</v>
          </cell>
          <cell r="D825" t="str">
            <v>132kv cross linked polithyline cables</v>
          </cell>
          <cell r="E825">
            <v>14800</v>
          </cell>
          <cell r="F825">
            <v>150000</v>
          </cell>
          <cell r="G825">
            <v>164800</v>
          </cell>
          <cell r="H825">
            <v>100000</v>
          </cell>
          <cell r="I825">
            <v>-64800</v>
          </cell>
          <cell r="J825">
            <v>-0.39320388349514562</v>
          </cell>
        </row>
        <row r="826">
          <cell r="A826">
            <v>42102</v>
          </cell>
          <cell r="B826">
            <v>0</v>
          </cell>
          <cell r="C826">
            <v>42102</v>
          </cell>
          <cell r="D826" t="str">
            <v>132kv oilfilled cables</v>
          </cell>
          <cell r="E826">
            <v>0</v>
          </cell>
          <cell r="F826">
            <v>0</v>
          </cell>
          <cell r="G826">
            <v>0</v>
          </cell>
          <cell r="H826">
            <v>150000</v>
          </cell>
          <cell r="I826">
            <v>150000</v>
          </cell>
          <cell r="J826">
            <v>1</v>
          </cell>
        </row>
        <row r="827">
          <cell r="B827">
            <v>367000</v>
          </cell>
          <cell r="D827" t="str">
            <v>Total of 132kv Under Ground Cables</v>
          </cell>
          <cell r="E827">
            <v>14800</v>
          </cell>
          <cell r="F827">
            <v>150000</v>
          </cell>
          <cell r="G827">
            <v>164800</v>
          </cell>
          <cell r="H827">
            <v>250000</v>
          </cell>
          <cell r="I827">
            <v>85200</v>
          </cell>
          <cell r="J827">
            <v>0.51699029126213591</v>
          </cell>
          <cell r="K827">
            <v>0</v>
          </cell>
          <cell r="N827">
            <v>0</v>
          </cell>
          <cell r="O827">
            <v>0</v>
          </cell>
          <cell r="P827">
            <v>0</v>
          </cell>
          <cell r="Q827">
            <v>0</v>
          </cell>
          <cell r="R827">
            <v>0</v>
          </cell>
        </row>
        <row r="828">
          <cell r="B828" t="str">
            <v xml:space="preserve">      4220  220kv under ground cables</v>
          </cell>
        </row>
        <row r="829">
          <cell r="A829">
            <v>42201</v>
          </cell>
          <cell r="B829">
            <v>0</v>
          </cell>
          <cell r="C829">
            <v>42201</v>
          </cell>
          <cell r="D829" t="str">
            <v>220kv cross linked polithyline cables</v>
          </cell>
          <cell r="E829">
            <v>0</v>
          </cell>
          <cell r="F829">
            <v>0</v>
          </cell>
          <cell r="G829">
            <v>0</v>
          </cell>
          <cell r="H829">
            <v>150000</v>
          </cell>
          <cell r="I829">
            <v>150000</v>
          </cell>
          <cell r="J829">
            <v>1</v>
          </cell>
        </row>
        <row r="830">
          <cell r="B830">
            <v>0</v>
          </cell>
          <cell r="D830" t="str">
            <v>Total of 220kv Under Ground Cables</v>
          </cell>
          <cell r="E830">
            <v>0</v>
          </cell>
          <cell r="F830">
            <v>0</v>
          </cell>
          <cell r="G830">
            <v>0</v>
          </cell>
          <cell r="H830">
            <v>150000</v>
          </cell>
          <cell r="I830">
            <v>150000</v>
          </cell>
          <cell r="J830">
            <v>1</v>
          </cell>
          <cell r="K830">
            <v>0</v>
          </cell>
          <cell r="N830">
            <v>0</v>
          </cell>
          <cell r="O830">
            <v>0</v>
          </cell>
          <cell r="P830">
            <v>0</v>
          </cell>
          <cell r="Q830">
            <v>0</v>
          </cell>
          <cell r="R830">
            <v>0</v>
          </cell>
        </row>
        <row r="831">
          <cell r="B831" t="str">
            <v xml:space="preserve">      4230  33kv under ground cables</v>
          </cell>
        </row>
        <row r="832">
          <cell r="A832">
            <v>42301</v>
          </cell>
          <cell r="B832">
            <v>0</v>
          </cell>
          <cell r="C832">
            <v>42301</v>
          </cell>
          <cell r="D832" t="str">
            <v>33kv cross linked polithyline cables</v>
          </cell>
          <cell r="E832">
            <v>0</v>
          </cell>
          <cell r="F832">
            <v>0</v>
          </cell>
          <cell r="G832">
            <v>0</v>
          </cell>
          <cell r="H832">
            <v>0</v>
          </cell>
          <cell r="I832">
            <v>0</v>
          </cell>
          <cell r="J832">
            <v>0</v>
          </cell>
        </row>
        <row r="833">
          <cell r="B833">
            <v>0</v>
          </cell>
          <cell r="D833" t="str">
            <v>Total of 33kv Under Ground Cables</v>
          </cell>
          <cell r="E833">
            <v>0</v>
          </cell>
          <cell r="F833">
            <v>0</v>
          </cell>
          <cell r="G833">
            <v>0</v>
          </cell>
          <cell r="H833">
            <v>0</v>
          </cell>
          <cell r="I833">
            <v>0</v>
          </cell>
          <cell r="J833">
            <v>0</v>
          </cell>
          <cell r="K833">
            <v>0</v>
          </cell>
          <cell r="N833">
            <v>0</v>
          </cell>
          <cell r="O833">
            <v>0</v>
          </cell>
          <cell r="P833">
            <v>0</v>
          </cell>
          <cell r="Q833">
            <v>0</v>
          </cell>
          <cell r="R833">
            <v>0</v>
          </cell>
        </row>
        <row r="834">
          <cell r="B834" t="str">
            <v xml:space="preserve">      4240  11kv under ground cables</v>
          </cell>
        </row>
        <row r="835">
          <cell r="A835">
            <v>42401</v>
          </cell>
          <cell r="B835">
            <v>0</v>
          </cell>
          <cell r="C835">
            <v>42401</v>
          </cell>
          <cell r="D835" t="str">
            <v>11kv cross linked polithyline cables</v>
          </cell>
          <cell r="E835">
            <v>0</v>
          </cell>
          <cell r="F835">
            <v>0</v>
          </cell>
          <cell r="G835">
            <v>0</v>
          </cell>
          <cell r="H835">
            <v>0</v>
          </cell>
          <cell r="I835">
            <v>0</v>
          </cell>
          <cell r="J835">
            <v>0</v>
          </cell>
        </row>
        <row r="836">
          <cell r="B836">
            <v>0</v>
          </cell>
          <cell r="D836" t="str">
            <v>Total of 11kv Under Ground Cables</v>
          </cell>
          <cell r="E836">
            <v>0</v>
          </cell>
          <cell r="F836">
            <v>0</v>
          </cell>
          <cell r="G836">
            <v>0</v>
          </cell>
          <cell r="H836">
            <v>0</v>
          </cell>
          <cell r="I836">
            <v>0</v>
          </cell>
          <cell r="J836">
            <v>0</v>
          </cell>
          <cell r="K836">
            <v>0</v>
          </cell>
          <cell r="N836">
            <v>0</v>
          </cell>
          <cell r="O836">
            <v>0</v>
          </cell>
          <cell r="P836">
            <v>0</v>
          </cell>
          <cell r="Q836">
            <v>0</v>
          </cell>
          <cell r="R836">
            <v>0</v>
          </cell>
        </row>
        <row r="837">
          <cell r="B837" t="str">
            <v xml:space="preserve">      4250  low voltage under ground cables</v>
          </cell>
        </row>
        <row r="838">
          <cell r="A838">
            <v>42501</v>
          </cell>
          <cell r="B838">
            <v>0</v>
          </cell>
          <cell r="C838">
            <v>42501</v>
          </cell>
          <cell r="D838" t="str">
            <v>low voltage cross linked polithyline cables</v>
          </cell>
          <cell r="E838">
            <v>0</v>
          </cell>
          <cell r="F838">
            <v>0</v>
          </cell>
          <cell r="G838">
            <v>0</v>
          </cell>
          <cell r="H838">
            <v>0</v>
          </cell>
          <cell r="I838">
            <v>0</v>
          </cell>
          <cell r="J838">
            <v>0</v>
          </cell>
        </row>
        <row r="839">
          <cell r="B839">
            <v>0</v>
          </cell>
          <cell r="D839" t="str">
            <v>Total of Low Voltage Under Ground Cables</v>
          </cell>
          <cell r="E839">
            <v>0</v>
          </cell>
          <cell r="F839">
            <v>0</v>
          </cell>
          <cell r="G839">
            <v>0</v>
          </cell>
          <cell r="H839">
            <v>0</v>
          </cell>
          <cell r="I839">
            <v>0</v>
          </cell>
          <cell r="J839">
            <v>0</v>
          </cell>
          <cell r="K839">
            <v>0</v>
          </cell>
          <cell r="N839">
            <v>0</v>
          </cell>
          <cell r="O839">
            <v>0</v>
          </cell>
          <cell r="P839">
            <v>0</v>
          </cell>
          <cell r="Q839">
            <v>0</v>
          </cell>
          <cell r="R839">
            <v>0</v>
          </cell>
        </row>
        <row r="840">
          <cell r="B840" t="str">
            <v xml:space="preserve">      4260  under ground pilot cables</v>
          </cell>
        </row>
        <row r="841">
          <cell r="A841">
            <v>99999</v>
          </cell>
          <cell r="B841">
            <v>0</v>
          </cell>
          <cell r="C841">
            <v>99999</v>
          </cell>
          <cell r="D841" t="str">
            <v>unspecified</v>
          </cell>
          <cell r="E841">
            <v>0</v>
          </cell>
          <cell r="F841">
            <v>0</v>
          </cell>
          <cell r="G841">
            <v>0</v>
          </cell>
          <cell r="H841">
            <v>0</v>
          </cell>
          <cell r="I841">
            <v>0</v>
          </cell>
          <cell r="J841">
            <v>0</v>
          </cell>
        </row>
        <row r="842">
          <cell r="B842">
            <v>0</v>
          </cell>
          <cell r="D842" t="str">
            <v>Total of Under Ground Pilot Cables</v>
          </cell>
          <cell r="E842">
            <v>0</v>
          </cell>
          <cell r="F842">
            <v>0</v>
          </cell>
          <cell r="G842">
            <v>0</v>
          </cell>
          <cell r="H842">
            <v>0</v>
          </cell>
          <cell r="I842">
            <v>0</v>
          </cell>
          <cell r="J842">
            <v>0</v>
          </cell>
          <cell r="K842">
            <v>0</v>
          </cell>
          <cell r="N842">
            <v>0</v>
          </cell>
          <cell r="O842">
            <v>0</v>
          </cell>
          <cell r="P842">
            <v>0</v>
          </cell>
          <cell r="Q842">
            <v>0</v>
          </cell>
          <cell r="R842">
            <v>0</v>
          </cell>
        </row>
        <row r="843">
          <cell r="B843">
            <v>367000</v>
          </cell>
          <cell r="D843" t="str">
            <v>Sub-total for Electrical Underground Cable</v>
          </cell>
          <cell r="E843">
            <v>14800</v>
          </cell>
          <cell r="F843">
            <v>150000</v>
          </cell>
          <cell r="G843">
            <v>164800</v>
          </cell>
          <cell r="H843">
            <v>400000</v>
          </cell>
          <cell r="I843">
            <v>235200</v>
          </cell>
          <cell r="J843">
            <v>1.4271844660194175</v>
          </cell>
          <cell r="K843">
            <v>0</v>
          </cell>
          <cell r="N843">
            <v>0</v>
          </cell>
          <cell r="O843">
            <v>0</v>
          </cell>
          <cell r="P843">
            <v>0</v>
          </cell>
          <cell r="Q843">
            <v>0</v>
          </cell>
          <cell r="R843">
            <v>0</v>
          </cell>
        </row>
        <row r="844">
          <cell r="B844" t="str">
            <v>427  feeder pillers</v>
          </cell>
        </row>
        <row r="845">
          <cell r="B845" t="str">
            <v xml:space="preserve">      4270  feeder piller</v>
          </cell>
        </row>
        <row r="846">
          <cell r="A846">
            <v>99999</v>
          </cell>
          <cell r="B846">
            <v>0</v>
          </cell>
          <cell r="C846">
            <v>99999</v>
          </cell>
          <cell r="D846" t="str">
            <v>unspecified</v>
          </cell>
          <cell r="E846">
            <v>0</v>
          </cell>
          <cell r="F846">
            <v>0</v>
          </cell>
          <cell r="G846">
            <v>0</v>
          </cell>
          <cell r="H846">
            <v>0</v>
          </cell>
          <cell r="I846">
            <v>0</v>
          </cell>
          <cell r="J846">
            <v>0</v>
          </cell>
        </row>
        <row r="847">
          <cell r="B847">
            <v>0</v>
          </cell>
          <cell r="D847" t="str">
            <v>Sub-total for Feeder Piller</v>
          </cell>
          <cell r="E847">
            <v>0</v>
          </cell>
          <cell r="F847">
            <v>0</v>
          </cell>
          <cell r="G847">
            <v>0</v>
          </cell>
          <cell r="H847">
            <v>0</v>
          </cell>
          <cell r="I847">
            <v>0</v>
          </cell>
          <cell r="J847">
            <v>0</v>
          </cell>
          <cell r="K847">
            <v>0</v>
          </cell>
          <cell r="N847">
            <v>0</v>
          </cell>
          <cell r="O847">
            <v>0</v>
          </cell>
          <cell r="P847">
            <v>0</v>
          </cell>
          <cell r="Q847">
            <v>0</v>
          </cell>
          <cell r="R847">
            <v>0</v>
          </cell>
        </row>
        <row r="848">
          <cell r="B848" t="str">
            <v>428  services turrents</v>
          </cell>
        </row>
        <row r="849">
          <cell r="B849" t="str">
            <v xml:space="preserve">      4280  unspecified</v>
          </cell>
        </row>
        <row r="850">
          <cell r="A850">
            <v>99999</v>
          </cell>
          <cell r="B850">
            <v>0</v>
          </cell>
          <cell r="C850">
            <v>99999</v>
          </cell>
          <cell r="D850" t="str">
            <v>unspecified</v>
          </cell>
          <cell r="E850">
            <v>0</v>
          </cell>
          <cell r="F850">
            <v>0</v>
          </cell>
          <cell r="G850">
            <v>0</v>
          </cell>
          <cell r="H850">
            <v>0</v>
          </cell>
          <cell r="I850">
            <v>0</v>
          </cell>
          <cell r="J850">
            <v>0</v>
          </cell>
        </row>
        <row r="851">
          <cell r="B851">
            <v>0</v>
          </cell>
          <cell r="D851" t="str">
            <v>Sub-total for Services Turrents</v>
          </cell>
          <cell r="E851">
            <v>0</v>
          </cell>
          <cell r="F851">
            <v>0</v>
          </cell>
          <cell r="G851">
            <v>0</v>
          </cell>
          <cell r="H851">
            <v>0</v>
          </cell>
          <cell r="I851">
            <v>0</v>
          </cell>
          <cell r="J851">
            <v>0</v>
          </cell>
          <cell r="K851">
            <v>0</v>
          </cell>
          <cell r="N851">
            <v>0</v>
          </cell>
          <cell r="O851">
            <v>0</v>
          </cell>
          <cell r="P851">
            <v>0</v>
          </cell>
          <cell r="Q851">
            <v>0</v>
          </cell>
          <cell r="R851">
            <v>0</v>
          </cell>
        </row>
        <row r="852">
          <cell r="B852" t="str">
            <v>430  street lighting system</v>
          </cell>
        </row>
        <row r="853">
          <cell r="B853" t="str">
            <v xml:space="preserve">      4310  lighting poles</v>
          </cell>
        </row>
        <row r="854">
          <cell r="A854">
            <v>43101</v>
          </cell>
          <cell r="B854">
            <v>0</v>
          </cell>
          <cell r="C854">
            <v>43101</v>
          </cell>
          <cell r="D854" t="str">
            <v>30.5 meter poles</v>
          </cell>
          <cell r="E854">
            <v>0</v>
          </cell>
          <cell r="F854">
            <v>0</v>
          </cell>
          <cell r="G854">
            <v>0</v>
          </cell>
          <cell r="H854">
            <v>0</v>
          </cell>
          <cell r="I854">
            <v>0</v>
          </cell>
          <cell r="J854">
            <v>0</v>
          </cell>
        </row>
        <row r="855">
          <cell r="A855">
            <v>43102</v>
          </cell>
          <cell r="B855">
            <v>0</v>
          </cell>
          <cell r="C855">
            <v>43102</v>
          </cell>
          <cell r="D855" t="str">
            <v>26 meter poles</v>
          </cell>
          <cell r="E855">
            <v>0</v>
          </cell>
          <cell r="F855">
            <v>0</v>
          </cell>
          <cell r="G855">
            <v>0</v>
          </cell>
          <cell r="H855">
            <v>0</v>
          </cell>
          <cell r="I855">
            <v>0</v>
          </cell>
          <cell r="J855">
            <v>0</v>
          </cell>
        </row>
        <row r="856">
          <cell r="A856">
            <v>43103</v>
          </cell>
          <cell r="B856">
            <v>0</v>
          </cell>
          <cell r="C856">
            <v>43103</v>
          </cell>
          <cell r="D856" t="str">
            <v>18/20 meter poles</v>
          </cell>
          <cell r="E856">
            <v>0</v>
          </cell>
          <cell r="F856">
            <v>0</v>
          </cell>
          <cell r="G856">
            <v>0</v>
          </cell>
          <cell r="H856">
            <v>0</v>
          </cell>
          <cell r="I856">
            <v>0</v>
          </cell>
          <cell r="J856">
            <v>0</v>
          </cell>
        </row>
        <row r="857">
          <cell r="A857">
            <v>43104</v>
          </cell>
          <cell r="B857">
            <v>0</v>
          </cell>
          <cell r="C857">
            <v>43104</v>
          </cell>
          <cell r="D857" t="str">
            <v>14/16 meter poles</v>
          </cell>
          <cell r="E857">
            <v>0</v>
          </cell>
          <cell r="F857">
            <v>0</v>
          </cell>
          <cell r="G857">
            <v>0</v>
          </cell>
          <cell r="H857">
            <v>0</v>
          </cell>
          <cell r="I857">
            <v>0</v>
          </cell>
          <cell r="J857">
            <v>0</v>
          </cell>
        </row>
        <row r="858">
          <cell r="A858">
            <v>43105</v>
          </cell>
          <cell r="B858">
            <v>0</v>
          </cell>
          <cell r="C858">
            <v>43105</v>
          </cell>
          <cell r="D858" t="str">
            <v>12/14 meter poles</v>
          </cell>
          <cell r="E858">
            <v>0</v>
          </cell>
          <cell r="F858">
            <v>0</v>
          </cell>
          <cell r="G858">
            <v>0</v>
          </cell>
          <cell r="H858">
            <v>0</v>
          </cell>
          <cell r="I858">
            <v>0</v>
          </cell>
          <cell r="J858">
            <v>0</v>
          </cell>
        </row>
        <row r="859">
          <cell r="A859">
            <v>43106</v>
          </cell>
          <cell r="B859">
            <v>0</v>
          </cell>
          <cell r="C859">
            <v>43106</v>
          </cell>
          <cell r="D859" t="str">
            <v>10 meter poles</v>
          </cell>
          <cell r="E859">
            <v>0</v>
          </cell>
          <cell r="F859">
            <v>0</v>
          </cell>
          <cell r="G859">
            <v>0</v>
          </cell>
          <cell r="H859">
            <v>0</v>
          </cell>
          <cell r="I859">
            <v>0</v>
          </cell>
          <cell r="J859">
            <v>0</v>
          </cell>
        </row>
        <row r="860">
          <cell r="A860">
            <v>43107</v>
          </cell>
          <cell r="B860">
            <v>0</v>
          </cell>
          <cell r="C860">
            <v>43107</v>
          </cell>
          <cell r="D860" t="str">
            <v>4.5 meter poles</v>
          </cell>
          <cell r="E860">
            <v>0</v>
          </cell>
          <cell r="F860">
            <v>0</v>
          </cell>
          <cell r="G860">
            <v>0</v>
          </cell>
          <cell r="H860">
            <v>0</v>
          </cell>
          <cell r="I860">
            <v>0</v>
          </cell>
          <cell r="J860">
            <v>0</v>
          </cell>
        </row>
        <row r="861">
          <cell r="B861">
            <v>0</v>
          </cell>
          <cell r="D861" t="str">
            <v>Total of Lighting Poles</v>
          </cell>
          <cell r="E861">
            <v>0</v>
          </cell>
          <cell r="F861">
            <v>0</v>
          </cell>
          <cell r="G861">
            <v>0</v>
          </cell>
          <cell r="H861">
            <v>0</v>
          </cell>
          <cell r="I861">
            <v>0</v>
          </cell>
          <cell r="J861">
            <v>0</v>
          </cell>
          <cell r="K861">
            <v>0</v>
          </cell>
          <cell r="N861">
            <v>0</v>
          </cell>
          <cell r="O861">
            <v>0</v>
          </cell>
          <cell r="P861">
            <v>0</v>
          </cell>
          <cell r="Q861">
            <v>0</v>
          </cell>
          <cell r="R861">
            <v>0</v>
          </cell>
        </row>
        <row r="862">
          <cell r="B862" t="str">
            <v xml:space="preserve">      4320  Control Cabinets</v>
          </cell>
        </row>
        <row r="863">
          <cell r="A863">
            <v>43201</v>
          </cell>
          <cell r="B863">
            <v>0</v>
          </cell>
          <cell r="C863">
            <v>43201</v>
          </cell>
          <cell r="D863" t="str">
            <v>unspecified</v>
          </cell>
          <cell r="E863">
            <v>0</v>
          </cell>
          <cell r="F863">
            <v>0</v>
          </cell>
          <cell r="G863">
            <v>0</v>
          </cell>
          <cell r="H863">
            <v>0</v>
          </cell>
          <cell r="I863">
            <v>0</v>
          </cell>
          <cell r="J863">
            <v>0</v>
          </cell>
        </row>
        <row r="864">
          <cell r="B864">
            <v>0</v>
          </cell>
          <cell r="D864" t="str">
            <v>Total of Control Cabinets</v>
          </cell>
          <cell r="E864">
            <v>0</v>
          </cell>
          <cell r="F864">
            <v>0</v>
          </cell>
          <cell r="G864">
            <v>0</v>
          </cell>
          <cell r="H864">
            <v>0</v>
          </cell>
          <cell r="I864">
            <v>0</v>
          </cell>
          <cell r="J864">
            <v>0</v>
          </cell>
          <cell r="K864">
            <v>0</v>
          </cell>
          <cell r="N864">
            <v>0</v>
          </cell>
          <cell r="O864">
            <v>0</v>
          </cell>
          <cell r="P864">
            <v>0</v>
          </cell>
          <cell r="Q864">
            <v>0</v>
          </cell>
          <cell r="R864">
            <v>0</v>
          </cell>
        </row>
        <row r="865">
          <cell r="B865" t="str">
            <v xml:space="preserve">      4330  street lighting cables between poles</v>
          </cell>
        </row>
        <row r="866">
          <cell r="A866">
            <v>4330</v>
          </cell>
          <cell r="B866">
            <v>0</v>
          </cell>
          <cell r="C866">
            <v>4330</v>
          </cell>
          <cell r="D866" t="str">
            <v>unspecified</v>
          </cell>
          <cell r="E866">
            <v>0</v>
          </cell>
          <cell r="F866">
            <v>0</v>
          </cell>
          <cell r="G866">
            <v>0</v>
          </cell>
          <cell r="H866">
            <v>0</v>
          </cell>
          <cell r="I866">
            <v>0</v>
          </cell>
          <cell r="J866">
            <v>0</v>
          </cell>
        </row>
        <row r="867">
          <cell r="B867">
            <v>0</v>
          </cell>
          <cell r="D867" t="str">
            <v>Total of Street Lighting Cables Between Poles</v>
          </cell>
          <cell r="E867">
            <v>0</v>
          </cell>
          <cell r="F867">
            <v>0</v>
          </cell>
          <cell r="G867">
            <v>0</v>
          </cell>
          <cell r="H867">
            <v>0</v>
          </cell>
          <cell r="I867">
            <v>0</v>
          </cell>
          <cell r="J867">
            <v>0</v>
          </cell>
          <cell r="K867">
            <v>0</v>
          </cell>
          <cell r="N867">
            <v>0</v>
          </cell>
          <cell r="O867">
            <v>0</v>
          </cell>
          <cell r="P867">
            <v>0</v>
          </cell>
          <cell r="Q867">
            <v>0</v>
          </cell>
          <cell r="R867">
            <v>0</v>
          </cell>
        </row>
        <row r="868">
          <cell r="B868">
            <v>0</v>
          </cell>
          <cell r="D868" t="str">
            <v>Sub-total for Street Lighting System</v>
          </cell>
          <cell r="E868">
            <v>0</v>
          </cell>
          <cell r="F868">
            <v>0</v>
          </cell>
          <cell r="G868">
            <v>0</v>
          </cell>
          <cell r="H868">
            <v>0</v>
          </cell>
          <cell r="I868">
            <v>0</v>
          </cell>
          <cell r="J868">
            <v>0</v>
          </cell>
          <cell r="K868">
            <v>0</v>
          </cell>
          <cell r="N868">
            <v>0</v>
          </cell>
          <cell r="O868">
            <v>0</v>
          </cell>
          <cell r="P868">
            <v>0</v>
          </cell>
          <cell r="Q868">
            <v>0</v>
          </cell>
          <cell r="R868">
            <v>0</v>
          </cell>
        </row>
        <row r="869">
          <cell r="B869" t="str">
            <v>440  water pumping stations</v>
          </cell>
        </row>
        <row r="870">
          <cell r="B870" t="str">
            <v xml:space="preserve">      4410  water pump stations (electrical part)</v>
          </cell>
        </row>
        <row r="871">
          <cell r="A871">
            <v>44101</v>
          </cell>
          <cell r="B871">
            <v>9801000</v>
          </cell>
          <cell r="C871">
            <v>44101</v>
          </cell>
          <cell r="D871" t="str">
            <v>3.3/6.6 kv vacume circuit breakers</v>
          </cell>
          <cell r="E871">
            <v>3358142</v>
          </cell>
          <cell r="F871">
            <v>3000000</v>
          </cell>
          <cell r="G871">
            <v>6358142</v>
          </cell>
          <cell r="H871">
            <v>800000</v>
          </cell>
          <cell r="I871">
            <v>-5558142</v>
          </cell>
          <cell r="J871">
            <v>-0.87417707877552908</v>
          </cell>
        </row>
        <row r="872">
          <cell r="A872">
            <v>44102</v>
          </cell>
          <cell r="B872">
            <v>0</v>
          </cell>
          <cell r="C872">
            <v>44102</v>
          </cell>
          <cell r="D872" t="str">
            <v>415 v l.t switch gear</v>
          </cell>
          <cell r="E872">
            <v>0</v>
          </cell>
          <cell r="F872">
            <v>0</v>
          </cell>
          <cell r="G872">
            <v>0</v>
          </cell>
          <cell r="H872">
            <v>795000</v>
          </cell>
          <cell r="I872">
            <v>795000</v>
          </cell>
          <cell r="J872">
            <v>1</v>
          </cell>
        </row>
        <row r="873">
          <cell r="A873">
            <v>44103</v>
          </cell>
          <cell r="B873">
            <v>0</v>
          </cell>
          <cell r="C873">
            <v>44103</v>
          </cell>
          <cell r="D873" t="str">
            <v>power transformers of water pump station</v>
          </cell>
          <cell r="E873">
            <v>0</v>
          </cell>
          <cell r="F873">
            <v>0</v>
          </cell>
          <cell r="G873">
            <v>0</v>
          </cell>
          <cell r="H873">
            <v>200000</v>
          </cell>
          <cell r="I873">
            <v>200000</v>
          </cell>
          <cell r="J873">
            <v>1</v>
          </cell>
        </row>
        <row r="874">
          <cell r="B874">
            <v>9801000</v>
          </cell>
          <cell r="D874" t="str">
            <v>Total of Water Pump Stations ( Electrical Part )</v>
          </cell>
          <cell r="E874">
            <v>3358142</v>
          </cell>
          <cell r="F874">
            <v>3000000</v>
          </cell>
          <cell r="G874">
            <v>6358142</v>
          </cell>
          <cell r="H874">
            <v>1795000</v>
          </cell>
          <cell r="I874">
            <v>-4563142</v>
          </cell>
          <cell r="J874">
            <v>-0.71768482050259341</v>
          </cell>
          <cell r="K874">
            <v>0</v>
          </cell>
          <cell r="N874">
            <v>0</v>
          </cell>
          <cell r="O874">
            <v>0</v>
          </cell>
          <cell r="P874">
            <v>0</v>
          </cell>
          <cell r="Q874">
            <v>0</v>
          </cell>
          <cell r="R874">
            <v>0</v>
          </cell>
        </row>
        <row r="875">
          <cell r="B875" t="str">
            <v xml:space="preserve">      4420  instruments &amp; control system</v>
          </cell>
        </row>
        <row r="876">
          <cell r="A876">
            <v>44201</v>
          </cell>
          <cell r="B876">
            <v>0</v>
          </cell>
          <cell r="C876">
            <v>44201</v>
          </cell>
          <cell r="D876" t="str">
            <v>water pump station metering system</v>
          </cell>
          <cell r="E876">
            <v>0</v>
          </cell>
          <cell r="F876">
            <v>0</v>
          </cell>
          <cell r="G876">
            <v>0</v>
          </cell>
          <cell r="H876">
            <v>500000</v>
          </cell>
          <cell r="I876">
            <v>500000</v>
          </cell>
          <cell r="J876">
            <v>1</v>
          </cell>
        </row>
        <row r="877">
          <cell r="B877">
            <v>0</v>
          </cell>
          <cell r="D877" t="str">
            <v>Total of Instruments &amp; Control System</v>
          </cell>
          <cell r="E877">
            <v>0</v>
          </cell>
          <cell r="F877">
            <v>0</v>
          </cell>
          <cell r="G877">
            <v>0</v>
          </cell>
          <cell r="H877">
            <v>500000</v>
          </cell>
          <cell r="I877">
            <v>500000</v>
          </cell>
          <cell r="J877">
            <v>1</v>
          </cell>
          <cell r="K877">
            <v>0</v>
          </cell>
          <cell r="N877">
            <v>0</v>
          </cell>
          <cell r="O877">
            <v>0</v>
          </cell>
          <cell r="P877">
            <v>0</v>
          </cell>
          <cell r="Q877">
            <v>0</v>
          </cell>
          <cell r="R877">
            <v>0</v>
          </cell>
        </row>
        <row r="878">
          <cell r="B878" t="str">
            <v xml:space="preserve">      4430  water pump stations (mechanical part)</v>
          </cell>
        </row>
        <row r="879">
          <cell r="A879">
            <v>44301</v>
          </cell>
          <cell r="B879">
            <v>0</v>
          </cell>
          <cell r="C879">
            <v>44301</v>
          </cell>
          <cell r="D879" t="str">
            <v>water valves</v>
          </cell>
          <cell r="E879">
            <v>0</v>
          </cell>
          <cell r="F879">
            <v>0</v>
          </cell>
          <cell r="G879">
            <v>0</v>
          </cell>
          <cell r="H879">
            <v>660000</v>
          </cell>
          <cell r="I879">
            <v>660000</v>
          </cell>
          <cell r="J879">
            <v>1</v>
          </cell>
        </row>
        <row r="880">
          <cell r="A880">
            <v>44302</v>
          </cell>
          <cell r="B880">
            <v>462000</v>
          </cell>
          <cell r="C880">
            <v>44302</v>
          </cell>
          <cell r="D880" t="str">
            <v>variables/constant speed pumps</v>
          </cell>
          <cell r="E880">
            <v>0</v>
          </cell>
          <cell r="F880">
            <v>0</v>
          </cell>
          <cell r="G880">
            <v>0</v>
          </cell>
          <cell r="H880">
            <v>2200000</v>
          </cell>
          <cell r="I880">
            <v>2200000</v>
          </cell>
          <cell r="J880">
            <v>1</v>
          </cell>
        </row>
        <row r="881">
          <cell r="A881">
            <v>44303</v>
          </cell>
          <cell r="B881">
            <v>0</v>
          </cell>
          <cell r="C881">
            <v>44303</v>
          </cell>
          <cell r="D881" t="str">
            <v>motors</v>
          </cell>
          <cell r="E881">
            <v>0</v>
          </cell>
          <cell r="F881">
            <v>0</v>
          </cell>
          <cell r="G881">
            <v>0</v>
          </cell>
          <cell r="H881">
            <v>450000</v>
          </cell>
          <cell r="I881">
            <v>450000</v>
          </cell>
          <cell r="J881">
            <v>1</v>
          </cell>
        </row>
        <row r="882">
          <cell r="A882">
            <v>44304</v>
          </cell>
          <cell r="B882">
            <v>0</v>
          </cell>
          <cell r="C882">
            <v>44304</v>
          </cell>
          <cell r="D882" t="str">
            <v>chlorination plant</v>
          </cell>
          <cell r="E882">
            <v>0</v>
          </cell>
          <cell r="F882">
            <v>0</v>
          </cell>
          <cell r="G882">
            <v>0</v>
          </cell>
          <cell r="H882">
            <v>0</v>
          </cell>
          <cell r="I882">
            <v>0</v>
          </cell>
          <cell r="J882">
            <v>0</v>
          </cell>
        </row>
        <row r="883">
          <cell r="A883">
            <v>44305</v>
          </cell>
          <cell r="B883">
            <v>0</v>
          </cell>
          <cell r="C883">
            <v>44305</v>
          </cell>
          <cell r="D883" t="str">
            <v>diesel generator</v>
          </cell>
          <cell r="E883">
            <v>0</v>
          </cell>
          <cell r="F883">
            <v>0</v>
          </cell>
          <cell r="G883">
            <v>0</v>
          </cell>
          <cell r="H883">
            <v>200000</v>
          </cell>
          <cell r="I883">
            <v>200000</v>
          </cell>
          <cell r="J883">
            <v>1</v>
          </cell>
        </row>
        <row r="884">
          <cell r="A884">
            <v>44306</v>
          </cell>
          <cell r="B884">
            <v>0</v>
          </cell>
          <cell r="C884">
            <v>44306</v>
          </cell>
          <cell r="D884" t="str">
            <v>surge equipment</v>
          </cell>
          <cell r="E884">
            <v>0</v>
          </cell>
          <cell r="F884">
            <v>0</v>
          </cell>
          <cell r="G884">
            <v>0</v>
          </cell>
          <cell r="H884">
            <v>100000</v>
          </cell>
          <cell r="I884">
            <v>100000</v>
          </cell>
          <cell r="J884">
            <v>1</v>
          </cell>
        </row>
        <row r="885">
          <cell r="A885">
            <v>44307</v>
          </cell>
          <cell r="B885">
            <v>0</v>
          </cell>
          <cell r="C885">
            <v>44307</v>
          </cell>
          <cell r="D885" t="str">
            <v xml:space="preserve">pump hall </v>
          </cell>
          <cell r="E885">
            <v>0</v>
          </cell>
          <cell r="F885">
            <v>0</v>
          </cell>
          <cell r="G885">
            <v>0</v>
          </cell>
          <cell r="H885">
            <v>0</v>
          </cell>
          <cell r="I885">
            <v>0</v>
          </cell>
          <cell r="J885">
            <v>0</v>
          </cell>
        </row>
        <row r="886">
          <cell r="A886">
            <v>44308</v>
          </cell>
          <cell r="B886">
            <v>0</v>
          </cell>
          <cell r="C886">
            <v>44308</v>
          </cell>
          <cell r="D886" t="str">
            <v>disinfiction system</v>
          </cell>
          <cell r="E886">
            <v>0</v>
          </cell>
          <cell r="F886">
            <v>0</v>
          </cell>
          <cell r="G886">
            <v>0</v>
          </cell>
          <cell r="H886">
            <v>0</v>
          </cell>
          <cell r="I886">
            <v>0</v>
          </cell>
          <cell r="J886">
            <v>0</v>
          </cell>
        </row>
        <row r="887">
          <cell r="B887">
            <v>462000</v>
          </cell>
          <cell r="D887" t="str">
            <v>Total of Water Pump Stations (Mechanical Part)</v>
          </cell>
          <cell r="E887">
            <v>0</v>
          </cell>
          <cell r="F887">
            <v>0</v>
          </cell>
          <cell r="G887">
            <v>0</v>
          </cell>
          <cell r="H887">
            <v>3610000</v>
          </cell>
          <cell r="I887">
            <v>3610000</v>
          </cell>
          <cell r="J887">
            <v>1</v>
          </cell>
          <cell r="K887">
            <v>0</v>
          </cell>
          <cell r="N887">
            <v>0</v>
          </cell>
          <cell r="O887">
            <v>0</v>
          </cell>
          <cell r="P887">
            <v>0</v>
          </cell>
          <cell r="Q887">
            <v>0</v>
          </cell>
          <cell r="R887">
            <v>0</v>
          </cell>
        </row>
        <row r="888">
          <cell r="B888" t="str">
            <v>4440 tanks &amp; reservoirs</v>
          </cell>
        </row>
        <row r="889">
          <cell r="A889">
            <v>44401</v>
          </cell>
          <cell r="B889">
            <v>0</v>
          </cell>
          <cell r="C889">
            <v>44401</v>
          </cell>
          <cell r="D889" t="str">
            <v>reservoirs/tanks</v>
          </cell>
          <cell r="E889">
            <v>0</v>
          </cell>
          <cell r="F889">
            <v>0</v>
          </cell>
          <cell r="G889">
            <v>0</v>
          </cell>
          <cell r="H889">
            <v>300000</v>
          </cell>
          <cell r="I889">
            <v>300000</v>
          </cell>
          <cell r="J889">
            <v>1</v>
          </cell>
        </row>
        <row r="890">
          <cell r="A890">
            <v>44402</v>
          </cell>
          <cell r="B890">
            <v>0</v>
          </cell>
          <cell r="C890">
            <v>44402</v>
          </cell>
          <cell r="D890" t="str">
            <v>building of water pump station</v>
          </cell>
          <cell r="E890">
            <v>0</v>
          </cell>
          <cell r="F890">
            <v>0</v>
          </cell>
          <cell r="G890">
            <v>0</v>
          </cell>
          <cell r="H890">
            <v>0</v>
          </cell>
          <cell r="I890">
            <v>0</v>
          </cell>
          <cell r="J890">
            <v>0</v>
          </cell>
        </row>
        <row r="891">
          <cell r="B891">
            <v>0</v>
          </cell>
          <cell r="D891" t="str">
            <v>Total of tanks &amp; reservoirs</v>
          </cell>
          <cell r="E891">
            <v>0</v>
          </cell>
          <cell r="F891">
            <v>0</v>
          </cell>
          <cell r="G891">
            <v>0</v>
          </cell>
          <cell r="H891">
            <v>300000</v>
          </cell>
          <cell r="I891">
            <v>300000</v>
          </cell>
          <cell r="J891">
            <v>1</v>
          </cell>
          <cell r="K891">
            <v>0</v>
          </cell>
          <cell r="N891">
            <v>0</v>
          </cell>
          <cell r="O891">
            <v>0</v>
          </cell>
          <cell r="P891">
            <v>0</v>
          </cell>
          <cell r="Q891">
            <v>0</v>
          </cell>
          <cell r="R891">
            <v>0</v>
          </cell>
        </row>
        <row r="892">
          <cell r="B892">
            <v>10263000</v>
          </cell>
          <cell r="D892" t="str">
            <v>Sub-total for Water Pumping Stations</v>
          </cell>
          <cell r="E892">
            <v>3358142</v>
          </cell>
          <cell r="F892">
            <v>3000000</v>
          </cell>
          <cell r="G892">
            <v>6358142</v>
          </cell>
          <cell r="H892">
            <v>6205000</v>
          </cell>
          <cell r="I892">
            <v>-153142</v>
          </cell>
          <cell r="J892">
            <v>-2.4085967252697408E-2</v>
          </cell>
          <cell r="K892">
            <v>0</v>
          </cell>
          <cell r="N892">
            <v>0</v>
          </cell>
          <cell r="O892">
            <v>0</v>
          </cell>
          <cell r="P892">
            <v>0</v>
          </cell>
          <cell r="Q892">
            <v>0</v>
          </cell>
          <cell r="R892">
            <v>0</v>
          </cell>
        </row>
        <row r="893">
          <cell r="B893" t="str">
            <v>450  water pipelines &amp; valves</v>
          </cell>
        </row>
        <row r="894">
          <cell r="B894" t="str">
            <v xml:space="preserve">      4510  water pipelines</v>
          </cell>
        </row>
        <row r="895">
          <cell r="A895">
            <v>45101</v>
          </cell>
          <cell r="B895">
            <v>4005000</v>
          </cell>
          <cell r="C895">
            <v>45101</v>
          </cell>
          <cell r="D895" t="str">
            <v xml:space="preserve">water pipeline carbon steel </v>
          </cell>
          <cell r="E895">
            <v>1224916</v>
          </cell>
          <cell r="F895">
            <v>1500000</v>
          </cell>
          <cell r="G895">
            <v>2724916</v>
          </cell>
          <cell r="H895">
            <v>350000</v>
          </cell>
          <cell r="I895">
            <v>-2374916</v>
          </cell>
          <cell r="J895">
            <v>-0.87155567364278386</v>
          </cell>
        </row>
        <row r="896">
          <cell r="A896">
            <v>45102</v>
          </cell>
          <cell r="B896">
            <v>0</v>
          </cell>
          <cell r="C896">
            <v>45102</v>
          </cell>
          <cell r="D896" t="str">
            <v>water pipeline ductile iron</v>
          </cell>
          <cell r="E896">
            <v>0</v>
          </cell>
          <cell r="F896">
            <v>0</v>
          </cell>
          <cell r="G896">
            <v>0</v>
          </cell>
          <cell r="H896">
            <v>19037400</v>
          </cell>
          <cell r="I896">
            <v>19037400</v>
          </cell>
          <cell r="J896">
            <v>1</v>
          </cell>
        </row>
        <row r="897">
          <cell r="A897">
            <v>45103</v>
          </cell>
          <cell r="B897">
            <v>0</v>
          </cell>
          <cell r="C897">
            <v>45103</v>
          </cell>
          <cell r="D897" t="str">
            <v>water pipeline glass reinforced pipe</v>
          </cell>
          <cell r="E897">
            <v>0</v>
          </cell>
          <cell r="F897">
            <v>0</v>
          </cell>
          <cell r="G897">
            <v>0</v>
          </cell>
          <cell r="H897">
            <v>300000</v>
          </cell>
          <cell r="I897">
            <v>300000</v>
          </cell>
          <cell r="J897">
            <v>1</v>
          </cell>
        </row>
        <row r="898">
          <cell r="A898">
            <v>45104</v>
          </cell>
          <cell r="B898">
            <v>0</v>
          </cell>
          <cell r="C898">
            <v>45104</v>
          </cell>
          <cell r="D898" t="str">
            <v>water pipeline asbostes cement pipe</v>
          </cell>
          <cell r="E898">
            <v>0</v>
          </cell>
          <cell r="F898">
            <v>0</v>
          </cell>
          <cell r="G898">
            <v>0</v>
          </cell>
          <cell r="H898">
            <v>0</v>
          </cell>
          <cell r="I898">
            <v>0</v>
          </cell>
          <cell r="J898">
            <v>0</v>
          </cell>
        </row>
        <row r="899">
          <cell r="A899">
            <v>45105</v>
          </cell>
          <cell r="B899">
            <v>0</v>
          </cell>
          <cell r="C899">
            <v>45105</v>
          </cell>
          <cell r="D899" t="str">
            <v>water pipeline polytheline</v>
          </cell>
          <cell r="E899">
            <v>0</v>
          </cell>
          <cell r="F899">
            <v>0</v>
          </cell>
          <cell r="G899">
            <v>0</v>
          </cell>
          <cell r="H899">
            <v>0</v>
          </cell>
          <cell r="I899">
            <v>0</v>
          </cell>
          <cell r="J899">
            <v>0</v>
          </cell>
        </row>
        <row r="900">
          <cell r="B900">
            <v>4005000</v>
          </cell>
          <cell r="D900" t="str">
            <v>Total of Water Pipelines</v>
          </cell>
          <cell r="E900">
            <v>1224916</v>
          </cell>
          <cell r="F900">
            <v>1500000</v>
          </cell>
          <cell r="G900">
            <v>2724916</v>
          </cell>
          <cell r="H900">
            <v>19687400</v>
          </cell>
          <cell r="I900">
            <v>16962484</v>
          </cell>
          <cell r="J900">
            <v>6.224956659214449</v>
          </cell>
          <cell r="K900">
            <v>0</v>
          </cell>
          <cell r="N900">
            <v>0</v>
          </cell>
          <cell r="O900">
            <v>0</v>
          </cell>
          <cell r="P900">
            <v>0</v>
          </cell>
          <cell r="Q900">
            <v>0</v>
          </cell>
          <cell r="R900">
            <v>0</v>
          </cell>
        </row>
        <row r="901">
          <cell r="B901" t="str">
            <v xml:space="preserve">      4520  water valves</v>
          </cell>
        </row>
        <row r="902">
          <cell r="A902">
            <v>45201</v>
          </cell>
          <cell r="B902">
            <v>0</v>
          </cell>
          <cell r="C902">
            <v>45201</v>
          </cell>
          <cell r="D902" t="str">
            <v>butterfly water valves</v>
          </cell>
          <cell r="E902">
            <v>0</v>
          </cell>
          <cell r="F902">
            <v>0</v>
          </cell>
          <cell r="G902">
            <v>0</v>
          </cell>
          <cell r="H902">
            <v>1102000</v>
          </cell>
          <cell r="I902">
            <v>1102000</v>
          </cell>
          <cell r="J902">
            <v>1</v>
          </cell>
        </row>
        <row r="903">
          <cell r="A903">
            <v>45202</v>
          </cell>
          <cell r="B903">
            <v>0</v>
          </cell>
          <cell r="C903">
            <v>45202</v>
          </cell>
          <cell r="D903" t="str">
            <v>water gate valves</v>
          </cell>
          <cell r="E903">
            <v>0</v>
          </cell>
          <cell r="F903">
            <v>0</v>
          </cell>
          <cell r="G903">
            <v>0</v>
          </cell>
          <cell r="H903">
            <v>1775000</v>
          </cell>
          <cell r="I903">
            <v>1775000</v>
          </cell>
          <cell r="J903">
            <v>1</v>
          </cell>
        </row>
        <row r="904">
          <cell r="A904">
            <v>45203</v>
          </cell>
          <cell r="B904">
            <v>0</v>
          </cell>
          <cell r="C904">
            <v>45203</v>
          </cell>
          <cell r="D904" t="str">
            <v>water globe valves</v>
          </cell>
          <cell r="E904">
            <v>0</v>
          </cell>
          <cell r="F904">
            <v>0</v>
          </cell>
          <cell r="G904">
            <v>0</v>
          </cell>
          <cell r="H904">
            <v>2000</v>
          </cell>
          <cell r="I904">
            <v>2000</v>
          </cell>
          <cell r="J904">
            <v>1</v>
          </cell>
        </row>
        <row r="905">
          <cell r="A905">
            <v>45204</v>
          </cell>
          <cell r="B905">
            <v>0</v>
          </cell>
          <cell r="C905">
            <v>45204</v>
          </cell>
          <cell r="D905" t="str">
            <v>pressure control valves</v>
          </cell>
          <cell r="E905">
            <v>0</v>
          </cell>
          <cell r="F905">
            <v>0</v>
          </cell>
          <cell r="G905">
            <v>0</v>
          </cell>
          <cell r="H905">
            <v>353000</v>
          </cell>
          <cell r="I905">
            <v>353000</v>
          </cell>
          <cell r="J905">
            <v>1</v>
          </cell>
        </row>
        <row r="906">
          <cell r="A906">
            <v>45205</v>
          </cell>
          <cell r="B906">
            <v>0</v>
          </cell>
          <cell r="C906">
            <v>45205</v>
          </cell>
          <cell r="D906" t="str">
            <v>flow control valves</v>
          </cell>
          <cell r="E906">
            <v>0</v>
          </cell>
          <cell r="F906">
            <v>0</v>
          </cell>
          <cell r="G906">
            <v>0</v>
          </cell>
          <cell r="H906">
            <v>202000</v>
          </cell>
          <cell r="I906">
            <v>202000</v>
          </cell>
          <cell r="J906">
            <v>1</v>
          </cell>
        </row>
        <row r="907">
          <cell r="A907">
            <v>45206</v>
          </cell>
          <cell r="B907">
            <v>0</v>
          </cell>
          <cell r="C907">
            <v>45206</v>
          </cell>
          <cell r="D907" t="str">
            <v>air release valves</v>
          </cell>
          <cell r="E907">
            <v>0</v>
          </cell>
          <cell r="F907">
            <v>0</v>
          </cell>
          <cell r="G907">
            <v>0</v>
          </cell>
          <cell r="H907">
            <v>695000</v>
          </cell>
          <cell r="I907">
            <v>695000</v>
          </cell>
          <cell r="J907">
            <v>1</v>
          </cell>
        </row>
        <row r="908">
          <cell r="A908">
            <v>45207</v>
          </cell>
          <cell r="B908">
            <v>0</v>
          </cell>
          <cell r="C908">
            <v>45207</v>
          </cell>
          <cell r="D908" t="str">
            <v>altitude valves</v>
          </cell>
          <cell r="E908">
            <v>0</v>
          </cell>
          <cell r="F908">
            <v>0</v>
          </cell>
          <cell r="G908">
            <v>0</v>
          </cell>
          <cell r="H908">
            <v>0</v>
          </cell>
          <cell r="I908">
            <v>0</v>
          </cell>
          <cell r="J908">
            <v>0</v>
          </cell>
        </row>
        <row r="909">
          <cell r="A909">
            <v>45208</v>
          </cell>
          <cell r="B909">
            <v>0</v>
          </cell>
          <cell r="C909">
            <v>45208</v>
          </cell>
          <cell r="D909" t="str">
            <v>non-return valves</v>
          </cell>
          <cell r="E909">
            <v>0</v>
          </cell>
          <cell r="F909">
            <v>0</v>
          </cell>
          <cell r="G909">
            <v>0</v>
          </cell>
          <cell r="H909">
            <v>301500</v>
          </cell>
          <cell r="I909">
            <v>301500</v>
          </cell>
          <cell r="J909">
            <v>1</v>
          </cell>
        </row>
        <row r="910">
          <cell r="B910">
            <v>0</v>
          </cell>
          <cell r="D910" t="str">
            <v>Total of Water Valves</v>
          </cell>
          <cell r="E910">
            <v>0</v>
          </cell>
          <cell r="F910">
            <v>0</v>
          </cell>
          <cell r="G910">
            <v>0</v>
          </cell>
          <cell r="H910">
            <v>4430500</v>
          </cell>
          <cell r="I910">
            <v>4430500</v>
          </cell>
          <cell r="J910">
            <v>1</v>
          </cell>
          <cell r="K910">
            <v>0</v>
          </cell>
          <cell r="N910">
            <v>0</v>
          </cell>
          <cell r="O910">
            <v>0</v>
          </cell>
          <cell r="P910">
            <v>0</v>
          </cell>
          <cell r="Q910">
            <v>0</v>
          </cell>
          <cell r="R910">
            <v>0</v>
          </cell>
        </row>
        <row r="911">
          <cell r="B911">
            <v>4005000</v>
          </cell>
          <cell r="D911" t="str">
            <v>Sub-total for Water Pipelines &amp; Valves</v>
          </cell>
          <cell r="E911">
            <v>1224916</v>
          </cell>
          <cell r="F911">
            <v>1500000</v>
          </cell>
          <cell r="G911">
            <v>2724916</v>
          </cell>
          <cell r="H911">
            <v>24117900</v>
          </cell>
          <cell r="I911">
            <v>21392984</v>
          </cell>
          <cell r="J911">
            <v>7.8508783390020094</v>
          </cell>
          <cell r="K911">
            <v>0</v>
          </cell>
          <cell r="N911">
            <v>0</v>
          </cell>
          <cell r="O911">
            <v>0</v>
          </cell>
          <cell r="P911">
            <v>0</v>
          </cell>
          <cell r="Q911">
            <v>0</v>
          </cell>
          <cell r="R911">
            <v>0</v>
          </cell>
        </row>
        <row r="912">
          <cell r="B912" t="str">
            <v>460  town water storage tanks</v>
          </cell>
        </row>
        <row r="913">
          <cell r="B913" t="str">
            <v xml:space="preserve">      4610  town water storage tanks (elevated)</v>
          </cell>
        </row>
        <row r="914">
          <cell r="A914">
            <v>46101</v>
          </cell>
          <cell r="B914">
            <v>500000</v>
          </cell>
          <cell r="C914">
            <v>46101</v>
          </cell>
          <cell r="D914" t="str">
            <v>unspecified</v>
          </cell>
          <cell r="E914">
            <v>0</v>
          </cell>
          <cell r="F914">
            <v>0</v>
          </cell>
          <cell r="G914">
            <v>0</v>
          </cell>
          <cell r="H914">
            <v>0</v>
          </cell>
          <cell r="I914">
            <v>0</v>
          </cell>
          <cell r="J914">
            <v>0</v>
          </cell>
        </row>
        <row r="915">
          <cell r="B915">
            <v>500000</v>
          </cell>
          <cell r="D915" t="str">
            <v>Total of Town Water Storage Tanks (elevated)</v>
          </cell>
          <cell r="E915">
            <v>0</v>
          </cell>
          <cell r="F915">
            <v>0</v>
          </cell>
          <cell r="G915">
            <v>0</v>
          </cell>
          <cell r="H915">
            <v>0</v>
          </cell>
          <cell r="I915">
            <v>0</v>
          </cell>
          <cell r="J915">
            <v>0</v>
          </cell>
          <cell r="K915">
            <v>0</v>
          </cell>
          <cell r="N915">
            <v>0</v>
          </cell>
          <cell r="O915">
            <v>0</v>
          </cell>
          <cell r="P915">
            <v>0</v>
          </cell>
          <cell r="Q915">
            <v>0</v>
          </cell>
          <cell r="R915">
            <v>0</v>
          </cell>
        </row>
        <row r="916">
          <cell r="B916" t="str">
            <v xml:space="preserve">      4620  town water storage tanks (ground)</v>
          </cell>
        </row>
        <row r="917">
          <cell r="A917">
            <v>46201</v>
          </cell>
          <cell r="B917">
            <v>0</v>
          </cell>
          <cell r="C917">
            <v>46201</v>
          </cell>
          <cell r="D917" t="str">
            <v>unspecified</v>
          </cell>
          <cell r="E917">
            <v>0</v>
          </cell>
          <cell r="F917">
            <v>0</v>
          </cell>
          <cell r="G917">
            <v>0</v>
          </cell>
          <cell r="H917">
            <v>0</v>
          </cell>
          <cell r="I917">
            <v>0</v>
          </cell>
          <cell r="J917">
            <v>0</v>
          </cell>
        </row>
        <row r="918">
          <cell r="B918">
            <v>0</v>
          </cell>
          <cell r="D918" t="str">
            <v>Total of Town Water Storage Tanks (ground)</v>
          </cell>
          <cell r="E918">
            <v>0</v>
          </cell>
          <cell r="F918">
            <v>0</v>
          </cell>
          <cell r="G918">
            <v>0</v>
          </cell>
          <cell r="H918">
            <v>0</v>
          </cell>
          <cell r="I918">
            <v>0</v>
          </cell>
          <cell r="J918">
            <v>0</v>
          </cell>
          <cell r="K918">
            <v>0</v>
          </cell>
          <cell r="N918">
            <v>0</v>
          </cell>
          <cell r="O918">
            <v>0</v>
          </cell>
          <cell r="P918">
            <v>0</v>
          </cell>
          <cell r="Q918">
            <v>0</v>
          </cell>
          <cell r="R918">
            <v>0</v>
          </cell>
        </row>
        <row r="919">
          <cell r="B919">
            <v>500000</v>
          </cell>
          <cell r="D919" t="str">
            <v>Sub-total for Town Water Storage Tanks</v>
          </cell>
          <cell r="E919">
            <v>0</v>
          </cell>
          <cell r="F919">
            <v>0</v>
          </cell>
          <cell r="G919">
            <v>0</v>
          </cell>
          <cell r="H919">
            <v>0</v>
          </cell>
          <cell r="I919">
            <v>0</v>
          </cell>
          <cell r="J919">
            <v>0</v>
          </cell>
          <cell r="K919">
            <v>0</v>
          </cell>
          <cell r="N919">
            <v>0</v>
          </cell>
          <cell r="O919">
            <v>0</v>
          </cell>
          <cell r="P919">
            <v>0</v>
          </cell>
          <cell r="Q919">
            <v>0</v>
          </cell>
          <cell r="R919">
            <v>0</v>
          </cell>
        </row>
        <row r="920">
          <cell r="B920" t="str">
            <v>470  meters</v>
          </cell>
        </row>
        <row r="921">
          <cell r="B921" t="str">
            <v xml:space="preserve">      4710  water meters for network</v>
          </cell>
        </row>
        <row r="922">
          <cell r="A922">
            <v>47101</v>
          </cell>
          <cell r="B922">
            <v>0</v>
          </cell>
          <cell r="C922">
            <v>47101</v>
          </cell>
          <cell r="D922" t="str">
            <v>generation meters</v>
          </cell>
          <cell r="E922">
            <v>0</v>
          </cell>
          <cell r="F922">
            <v>0</v>
          </cell>
          <cell r="G922">
            <v>0</v>
          </cell>
          <cell r="H922">
            <v>25000</v>
          </cell>
          <cell r="I922">
            <v>25000</v>
          </cell>
          <cell r="J922">
            <v>1</v>
          </cell>
        </row>
        <row r="923">
          <cell r="A923">
            <v>47102</v>
          </cell>
          <cell r="B923">
            <v>3000000</v>
          </cell>
          <cell r="C923">
            <v>47102</v>
          </cell>
          <cell r="D923" t="str">
            <v>transmission meters</v>
          </cell>
          <cell r="E923">
            <v>0</v>
          </cell>
          <cell r="F923">
            <v>0</v>
          </cell>
          <cell r="G923">
            <v>0</v>
          </cell>
          <cell r="H923">
            <v>3600000</v>
          </cell>
          <cell r="I923">
            <v>3600000</v>
          </cell>
          <cell r="J923">
            <v>1</v>
          </cell>
        </row>
        <row r="924">
          <cell r="A924">
            <v>47103</v>
          </cell>
          <cell r="B924">
            <v>1700000</v>
          </cell>
          <cell r="C924">
            <v>47103</v>
          </cell>
          <cell r="D924" t="str">
            <v>distribution meters</v>
          </cell>
          <cell r="E924">
            <v>0</v>
          </cell>
          <cell r="F924">
            <v>950000</v>
          </cell>
          <cell r="G924">
            <v>950000</v>
          </cell>
          <cell r="H924">
            <v>0</v>
          </cell>
          <cell r="I924">
            <v>-950000</v>
          </cell>
          <cell r="J924">
            <v>-1</v>
          </cell>
        </row>
        <row r="925">
          <cell r="B925">
            <v>4700000</v>
          </cell>
          <cell r="D925" t="str">
            <v>Total of Town Water Meters for network</v>
          </cell>
          <cell r="E925">
            <v>0</v>
          </cell>
          <cell r="F925">
            <v>950000</v>
          </cell>
          <cell r="G925">
            <v>950000</v>
          </cell>
          <cell r="H925">
            <v>3625000</v>
          </cell>
          <cell r="I925">
            <v>2675000</v>
          </cell>
          <cell r="J925">
            <v>2.8157894736842106</v>
          </cell>
          <cell r="K925">
            <v>0</v>
          </cell>
          <cell r="N925">
            <v>0</v>
          </cell>
          <cell r="O925">
            <v>0</v>
          </cell>
          <cell r="P925">
            <v>0</v>
          </cell>
          <cell r="Q925">
            <v>0</v>
          </cell>
          <cell r="R925">
            <v>0</v>
          </cell>
        </row>
        <row r="926">
          <cell r="B926" t="str">
            <v xml:space="preserve">      4720  electricity meters for network</v>
          </cell>
        </row>
        <row r="927">
          <cell r="A927">
            <v>47201</v>
          </cell>
          <cell r="B927">
            <v>0</v>
          </cell>
          <cell r="C927">
            <v>47201</v>
          </cell>
          <cell r="D927" t="str">
            <v>generation meters</v>
          </cell>
          <cell r="E927">
            <v>0</v>
          </cell>
          <cell r="F927">
            <v>0</v>
          </cell>
          <cell r="G927">
            <v>0</v>
          </cell>
          <cell r="H927">
            <v>0</v>
          </cell>
          <cell r="I927">
            <v>0</v>
          </cell>
          <cell r="J927">
            <v>0</v>
          </cell>
        </row>
        <row r="928">
          <cell r="A928">
            <v>47202</v>
          </cell>
          <cell r="B928">
            <v>0</v>
          </cell>
          <cell r="C928">
            <v>47202</v>
          </cell>
          <cell r="D928" t="str">
            <v>transmission meters</v>
          </cell>
          <cell r="E928">
            <v>0</v>
          </cell>
          <cell r="F928">
            <v>0</v>
          </cell>
          <cell r="G928">
            <v>0</v>
          </cell>
          <cell r="H928">
            <v>0</v>
          </cell>
          <cell r="I928">
            <v>0</v>
          </cell>
          <cell r="J928">
            <v>0</v>
          </cell>
        </row>
        <row r="929">
          <cell r="A929">
            <v>47203</v>
          </cell>
          <cell r="B929">
            <v>0</v>
          </cell>
          <cell r="C929">
            <v>47203</v>
          </cell>
          <cell r="D929" t="str">
            <v>distribution meters</v>
          </cell>
          <cell r="E929">
            <v>0</v>
          </cell>
          <cell r="F929">
            <v>0</v>
          </cell>
          <cell r="G929">
            <v>0</v>
          </cell>
          <cell r="H929">
            <v>0</v>
          </cell>
          <cell r="I929">
            <v>0</v>
          </cell>
          <cell r="J929">
            <v>0</v>
          </cell>
        </row>
        <row r="930">
          <cell r="B930">
            <v>0</v>
          </cell>
          <cell r="D930" t="str">
            <v>Total of Town Electricity Meters for network</v>
          </cell>
          <cell r="E930">
            <v>0</v>
          </cell>
          <cell r="F930">
            <v>0</v>
          </cell>
          <cell r="G930">
            <v>0</v>
          </cell>
          <cell r="H930">
            <v>0</v>
          </cell>
          <cell r="I930">
            <v>0</v>
          </cell>
          <cell r="J930">
            <v>0</v>
          </cell>
          <cell r="K930">
            <v>0</v>
          </cell>
          <cell r="N930">
            <v>0</v>
          </cell>
          <cell r="O930">
            <v>0</v>
          </cell>
          <cell r="P930">
            <v>0</v>
          </cell>
          <cell r="Q930">
            <v>0</v>
          </cell>
          <cell r="R930">
            <v>0</v>
          </cell>
        </row>
        <row r="931">
          <cell r="B931">
            <v>4700000</v>
          </cell>
          <cell r="D931" t="str">
            <v>Sub-total for Meters</v>
          </cell>
          <cell r="E931">
            <v>0</v>
          </cell>
          <cell r="F931">
            <v>950000</v>
          </cell>
          <cell r="G931">
            <v>950000</v>
          </cell>
          <cell r="H931">
            <v>3625000</v>
          </cell>
          <cell r="I931">
            <v>2675000</v>
          </cell>
          <cell r="J931">
            <v>2.8157894736842106</v>
          </cell>
          <cell r="K931">
            <v>0</v>
          </cell>
          <cell r="N931">
            <v>0</v>
          </cell>
          <cell r="O931">
            <v>0</v>
          </cell>
          <cell r="P931">
            <v>0</v>
          </cell>
          <cell r="Q931">
            <v>0</v>
          </cell>
          <cell r="R931">
            <v>0</v>
          </cell>
        </row>
        <row r="932">
          <cell r="B932" t="str">
            <v>480  load despatch centre equipment</v>
          </cell>
        </row>
        <row r="933">
          <cell r="B933" t="str">
            <v xml:space="preserve">      4810  national control centre equipment for electrical network</v>
          </cell>
        </row>
        <row r="934">
          <cell r="A934">
            <v>48101</v>
          </cell>
          <cell r="B934">
            <v>0</v>
          </cell>
          <cell r="C934">
            <v>48101</v>
          </cell>
          <cell r="D934" t="str">
            <v>ncc hardwares</v>
          </cell>
          <cell r="E934">
            <v>0</v>
          </cell>
          <cell r="F934">
            <v>0</v>
          </cell>
          <cell r="G934">
            <v>0</v>
          </cell>
          <cell r="H934">
            <v>0</v>
          </cell>
          <cell r="I934">
            <v>0</v>
          </cell>
          <cell r="J934">
            <v>0</v>
          </cell>
        </row>
        <row r="935">
          <cell r="A935">
            <v>48102</v>
          </cell>
          <cell r="B935">
            <v>0</v>
          </cell>
          <cell r="C935">
            <v>48102</v>
          </cell>
          <cell r="D935" t="str">
            <v>ncc softwares</v>
          </cell>
          <cell r="E935">
            <v>0</v>
          </cell>
          <cell r="F935">
            <v>0</v>
          </cell>
          <cell r="G935">
            <v>0</v>
          </cell>
          <cell r="H935">
            <v>0</v>
          </cell>
          <cell r="I935">
            <v>0</v>
          </cell>
          <cell r="J935">
            <v>0</v>
          </cell>
        </row>
        <row r="936">
          <cell r="B936">
            <v>0</v>
          </cell>
          <cell r="D936" t="str">
            <v>Total of national control centre equipment for electrical network</v>
          </cell>
          <cell r="E936">
            <v>0</v>
          </cell>
          <cell r="F936">
            <v>0</v>
          </cell>
          <cell r="G936">
            <v>0</v>
          </cell>
          <cell r="H936">
            <v>0</v>
          </cell>
          <cell r="I936">
            <v>0</v>
          </cell>
          <cell r="J936">
            <v>0</v>
          </cell>
          <cell r="K936">
            <v>0</v>
          </cell>
          <cell r="N936">
            <v>0</v>
          </cell>
          <cell r="O936">
            <v>0</v>
          </cell>
          <cell r="P936">
            <v>0</v>
          </cell>
          <cell r="Q936">
            <v>0</v>
          </cell>
          <cell r="R936">
            <v>0</v>
          </cell>
        </row>
        <row r="937">
          <cell r="B937" t="str">
            <v xml:space="preserve">      4820  region control centre equipment for electrical network</v>
          </cell>
        </row>
        <row r="938">
          <cell r="A938">
            <v>48201</v>
          </cell>
          <cell r="B938">
            <v>0</v>
          </cell>
          <cell r="C938">
            <v>48201</v>
          </cell>
          <cell r="D938" t="str">
            <v>rcc hardwares</v>
          </cell>
          <cell r="E938">
            <v>0</v>
          </cell>
          <cell r="F938">
            <v>0</v>
          </cell>
          <cell r="G938">
            <v>0</v>
          </cell>
          <cell r="H938">
            <v>0</v>
          </cell>
          <cell r="I938">
            <v>0</v>
          </cell>
          <cell r="J938">
            <v>0</v>
          </cell>
        </row>
        <row r="939">
          <cell r="A939">
            <v>48202</v>
          </cell>
          <cell r="B939">
            <v>0</v>
          </cell>
          <cell r="C939">
            <v>48202</v>
          </cell>
          <cell r="D939" t="str">
            <v>rcc softwares</v>
          </cell>
          <cell r="E939">
            <v>0</v>
          </cell>
          <cell r="F939">
            <v>0</v>
          </cell>
          <cell r="G939">
            <v>0</v>
          </cell>
          <cell r="H939">
            <v>0</v>
          </cell>
          <cell r="I939">
            <v>0</v>
          </cell>
          <cell r="J939">
            <v>0</v>
          </cell>
        </row>
        <row r="940">
          <cell r="B940">
            <v>0</v>
          </cell>
          <cell r="D940" t="str">
            <v>Total of Region Control Centre Equipment For Electrical Network</v>
          </cell>
          <cell r="E940">
            <v>0</v>
          </cell>
          <cell r="F940">
            <v>0</v>
          </cell>
          <cell r="G940">
            <v>0</v>
          </cell>
          <cell r="H940">
            <v>0</v>
          </cell>
          <cell r="I940">
            <v>0</v>
          </cell>
          <cell r="J940">
            <v>0</v>
          </cell>
          <cell r="K940">
            <v>0</v>
          </cell>
          <cell r="N940">
            <v>0</v>
          </cell>
          <cell r="O940">
            <v>0</v>
          </cell>
          <cell r="P940">
            <v>0</v>
          </cell>
          <cell r="Q940">
            <v>0</v>
          </cell>
          <cell r="R940">
            <v>0</v>
          </cell>
        </row>
        <row r="941">
          <cell r="B941" t="str">
            <v xml:space="preserve">      4830  water control unit</v>
          </cell>
        </row>
        <row r="942">
          <cell r="A942">
            <v>48301</v>
          </cell>
          <cell r="B942">
            <v>0</v>
          </cell>
          <cell r="C942">
            <v>48301</v>
          </cell>
          <cell r="D942" t="str">
            <v>wcc hardwares</v>
          </cell>
          <cell r="E942">
            <v>0</v>
          </cell>
          <cell r="F942">
            <v>0</v>
          </cell>
          <cell r="G942">
            <v>0</v>
          </cell>
          <cell r="H942">
            <v>0</v>
          </cell>
          <cell r="I942">
            <v>0</v>
          </cell>
          <cell r="J942">
            <v>0</v>
          </cell>
        </row>
        <row r="943">
          <cell r="A943">
            <v>48302</v>
          </cell>
          <cell r="B943">
            <v>0</v>
          </cell>
          <cell r="C943">
            <v>48302</v>
          </cell>
          <cell r="D943" t="str">
            <v>wcc softwares</v>
          </cell>
          <cell r="E943">
            <v>0</v>
          </cell>
          <cell r="F943">
            <v>0</v>
          </cell>
          <cell r="G943">
            <v>0</v>
          </cell>
          <cell r="H943">
            <v>0</v>
          </cell>
          <cell r="I943">
            <v>0</v>
          </cell>
          <cell r="J943">
            <v>0</v>
          </cell>
        </row>
        <row r="944">
          <cell r="B944">
            <v>0</v>
          </cell>
          <cell r="D944" t="str">
            <v>Total of Water Control Unit</v>
          </cell>
          <cell r="E944">
            <v>0</v>
          </cell>
          <cell r="F944">
            <v>0</v>
          </cell>
          <cell r="G944">
            <v>0</v>
          </cell>
          <cell r="H944">
            <v>0</v>
          </cell>
          <cell r="I944">
            <v>0</v>
          </cell>
          <cell r="J944">
            <v>0</v>
          </cell>
          <cell r="K944">
            <v>0</v>
          </cell>
          <cell r="N944">
            <v>0</v>
          </cell>
          <cell r="O944">
            <v>0</v>
          </cell>
          <cell r="P944">
            <v>0</v>
          </cell>
          <cell r="Q944">
            <v>0</v>
          </cell>
          <cell r="R944">
            <v>0</v>
          </cell>
        </row>
        <row r="945">
          <cell r="B945" t="str">
            <v xml:space="preserve">      4840  remote terminal units</v>
          </cell>
        </row>
        <row r="946">
          <cell r="A946">
            <v>48401</v>
          </cell>
          <cell r="B946">
            <v>0</v>
          </cell>
          <cell r="C946">
            <v>48401</v>
          </cell>
          <cell r="D946" t="str">
            <v>unspecified</v>
          </cell>
          <cell r="E946">
            <v>0</v>
          </cell>
          <cell r="F946">
            <v>0</v>
          </cell>
          <cell r="G946">
            <v>0</v>
          </cell>
          <cell r="H946">
            <v>200000</v>
          </cell>
          <cell r="I946">
            <v>200000</v>
          </cell>
          <cell r="J946">
            <v>1</v>
          </cell>
        </row>
        <row r="947">
          <cell r="B947">
            <v>0</v>
          </cell>
          <cell r="D947" t="str">
            <v>Total of Remote Terminal Units</v>
          </cell>
          <cell r="E947">
            <v>0</v>
          </cell>
          <cell r="F947">
            <v>0</v>
          </cell>
          <cell r="G947">
            <v>0</v>
          </cell>
          <cell r="H947">
            <v>200000</v>
          </cell>
          <cell r="I947">
            <v>200000</v>
          </cell>
          <cell r="J947">
            <v>1</v>
          </cell>
          <cell r="K947">
            <v>0</v>
          </cell>
          <cell r="N947">
            <v>0</v>
          </cell>
          <cell r="O947">
            <v>0</v>
          </cell>
          <cell r="P947">
            <v>0</v>
          </cell>
          <cell r="Q947">
            <v>0</v>
          </cell>
          <cell r="R947">
            <v>0</v>
          </cell>
        </row>
        <row r="948">
          <cell r="B948" t="str">
            <v xml:space="preserve">      4850  unenteruptable terminal units</v>
          </cell>
        </row>
        <row r="949">
          <cell r="A949">
            <v>48501</v>
          </cell>
          <cell r="B949">
            <v>0</v>
          </cell>
          <cell r="C949">
            <v>48501</v>
          </cell>
          <cell r="D949" t="str">
            <v>unspecified</v>
          </cell>
          <cell r="E949">
            <v>0</v>
          </cell>
          <cell r="F949">
            <v>0</v>
          </cell>
          <cell r="G949">
            <v>0</v>
          </cell>
          <cell r="H949">
            <v>120000</v>
          </cell>
          <cell r="I949">
            <v>120000</v>
          </cell>
          <cell r="J949">
            <v>1</v>
          </cell>
        </row>
        <row r="950">
          <cell r="B950">
            <v>0</v>
          </cell>
          <cell r="D950" t="str">
            <v>Total of Unenteruptable Terminal Units</v>
          </cell>
          <cell r="E950">
            <v>0</v>
          </cell>
          <cell r="F950">
            <v>0</v>
          </cell>
          <cell r="G950">
            <v>0</v>
          </cell>
          <cell r="H950">
            <v>120000</v>
          </cell>
          <cell r="I950">
            <v>120000</v>
          </cell>
          <cell r="J950">
            <v>1</v>
          </cell>
          <cell r="K950">
            <v>0</v>
          </cell>
          <cell r="N950">
            <v>0</v>
          </cell>
          <cell r="O950">
            <v>0</v>
          </cell>
          <cell r="P950">
            <v>0</v>
          </cell>
          <cell r="Q950">
            <v>0</v>
          </cell>
          <cell r="R950">
            <v>0</v>
          </cell>
        </row>
        <row r="951">
          <cell r="B951" t="str">
            <v xml:space="preserve">      4860  telecommunication equipment for terminals at substations</v>
          </cell>
        </row>
        <row r="952">
          <cell r="A952">
            <v>48601</v>
          </cell>
          <cell r="B952">
            <v>0</v>
          </cell>
          <cell r="C952">
            <v>48601</v>
          </cell>
          <cell r="D952" t="str">
            <v>telecommunication equipment at centre ldc building</v>
          </cell>
          <cell r="E952">
            <v>15680</v>
          </cell>
          <cell r="F952">
            <v>0</v>
          </cell>
          <cell r="G952">
            <v>15680</v>
          </cell>
          <cell r="H952">
            <v>420000</v>
          </cell>
          <cell r="I952">
            <v>404320</v>
          </cell>
          <cell r="J952">
            <v>25.785714285714285</v>
          </cell>
        </row>
        <row r="953">
          <cell r="A953">
            <v>48602</v>
          </cell>
          <cell r="B953">
            <v>0</v>
          </cell>
          <cell r="C953">
            <v>48602</v>
          </cell>
          <cell r="D953" t="str">
            <v>telecommunication equipment at substation</v>
          </cell>
          <cell r="E953">
            <v>0</v>
          </cell>
          <cell r="F953">
            <v>0</v>
          </cell>
          <cell r="G953">
            <v>0</v>
          </cell>
          <cell r="H953">
            <v>130000</v>
          </cell>
          <cell r="I953">
            <v>130000</v>
          </cell>
          <cell r="J953">
            <v>1</v>
          </cell>
        </row>
        <row r="954">
          <cell r="B954">
            <v>0</v>
          </cell>
          <cell r="D954" t="str">
            <v>Total Of Telecommunication Equipment For Terminals at Substations</v>
          </cell>
          <cell r="E954">
            <v>15680</v>
          </cell>
          <cell r="F954">
            <v>0</v>
          </cell>
          <cell r="G954">
            <v>15680</v>
          </cell>
          <cell r="H954">
            <v>550000</v>
          </cell>
          <cell r="I954">
            <v>534320</v>
          </cell>
          <cell r="J954">
            <v>34.076530612244895</v>
          </cell>
          <cell r="K954">
            <v>0</v>
          </cell>
          <cell r="N954">
            <v>0</v>
          </cell>
          <cell r="O954">
            <v>0</v>
          </cell>
          <cell r="P954">
            <v>0</v>
          </cell>
          <cell r="Q954">
            <v>0</v>
          </cell>
          <cell r="R954">
            <v>0</v>
          </cell>
        </row>
        <row r="955">
          <cell r="B955">
            <v>0</v>
          </cell>
          <cell r="D955" t="str">
            <v>Sub-total for LDC Equipment</v>
          </cell>
          <cell r="E955">
            <v>15680</v>
          </cell>
          <cell r="F955">
            <v>0</v>
          </cell>
          <cell r="G955">
            <v>15680</v>
          </cell>
          <cell r="H955">
            <v>870000</v>
          </cell>
          <cell r="I955">
            <v>854320</v>
          </cell>
          <cell r="J955">
            <v>54.484693877551024</v>
          </cell>
          <cell r="K955">
            <v>0</v>
          </cell>
          <cell r="N955">
            <v>0</v>
          </cell>
          <cell r="O955">
            <v>0</v>
          </cell>
          <cell r="P955">
            <v>0</v>
          </cell>
          <cell r="Q955">
            <v>0</v>
          </cell>
          <cell r="R955">
            <v>0</v>
          </cell>
        </row>
        <row r="956">
          <cell r="B956" t="str">
            <v>490  network maintenance tools</v>
          </cell>
        </row>
        <row r="957">
          <cell r="B957" t="str">
            <v xml:space="preserve">      4910  network maintenance tools</v>
          </cell>
        </row>
        <row r="958">
          <cell r="A958">
            <v>49101</v>
          </cell>
          <cell r="B958">
            <v>3421420</v>
          </cell>
          <cell r="C958">
            <v>49101</v>
          </cell>
          <cell r="D958" t="str">
            <v>unspecified</v>
          </cell>
          <cell r="E958">
            <v>727789</v>
          </cell>
          <cell r="F958">
            <v>749000</v>
          </cell>
          <cell r="G958">
            <v>1476789</v>
          </cell>
          <cell r="H958">
            <v>2605000</v>
          </cell>
          <cell r="I958">
            <v>1128211</v>
          </cell>
          <cell r="J958">
            <v>0.76396221802843878</v>
          </cell>
        </row>
        <row r="959">
          <cell r="B959">
            <v>3421420</v>
          </cell>
          <cell r="D959" t="str">
            <v>Total Of Network Maintenance Tools</v>
          </cell>
          <cell r="E959">
            <v>727789</v>
          </cell>
          <cell r="F959">
            <v>749000</v>
          </cell>
          <cell r="G959">
            <v>1476789</v>
          </cell>
          <cell r="H959">
            <v>2605000</v>
          </cell>
          <cell r="I959">
            <v>1128211</v>
          </cell>
          <cell r="J959">
            <v>0.76396221802843878</v>
          </cell>
        </row>
        <row r="960">
          <cell r="B960">
            <v>3421420</v>
          </cell>
          <cell r="D960" t="str">
            <v>Sub-total for Network Maintenance Tools</v>
          </cell>
          <cell r="E960">
            <v>727789</v>
          </cell>
          <cell r="F960">
            <v>749000</v>
          </cell>
          <cell r="G960">
            <v>1476789</v>
          </cell>
          <cell r="H960">
            <v>2605000</v>
          </cell>
          <cell r="I960">
            <v>1128211</v>
          </cell>
          <cell r="J960">
            <v>0.76396221802843878</v>
          </cell>
          <cell r="K960">
            <v>0</v>
          </cell>
          <cell r="N960">
            <v>0</v>
          </cell>
          <cell r="O960">
            <v>0</v>
          </cell>
          <cell r="P960">
            <v>0</v>
          </cell>
          <cell r="Q960">
            <v>0</v>
          </cell>
          <cell r="R960">
            <v>0</v>
          </cell>
        </row>
        <row r="961">
          <cell r="B961">
            <v>45209420</v>
          </cell>
          <cell r="D961" t="str">
            <v>Water &amp; Elec Network Equipment</v>
          </cell>
          <cell r="E961">
            <v>8917216</v>
          </cell>
          <cell r="F961">
            <v>17449000</v>
          </cell>
          <cell r="G961">
            <v>26366216</v>
          </cell>
          <cell r="H961">
            <v>57872900</v>
          </cell>
          <cell r="I961">
            <v>31506684</v>
          </cell>
          <cell r="J961">
            <v>1.1949641920554697</v>
          </cell>
          <cell r="K961">
            <v>0</v>
          </cell>
          <cell r="N961">
            <v>0</v>
          </cell>
          <cell r="O961">
            <v>0</v>
          </cell>
          <cell r="P961">
            <v>0</v>
          </cell>
          <cell r="Q961">
            <v>0</v>
          </cell>
          <cell r="R961">
            <v>0</v>
          </cell>
        </row>
        <row r="962">
          <cell r="B962" t="str">
            <v>Land &amp; Buildings (General Ledger Code) 111805</v>
          </cell>
        </row>
        <row r="963">
          <cell r="B963" t="str">
            <v>510  Lands &amp; buildings owned by the Company</v>
          </cell>
        </row>
        <row r="964">
          <cell r="B964" t="str">
            <v xml:space="preserve">      5110  land owned &amp; utilized for process plants,substations,water pump stations</v>
          </cell>
        </row>
        <row r="965">
          <cell r="A965">
            <v>51101</v>
          </cell>
          <cell r="B965">
            <v>0</v>
          </cell>
          <cell r="C965">
            <v>51101</v>
          </cell>
          <cell r="D965" t="str">
            <v>unspecified</v>
          </cell>
          <cell r="E965">
            <v>0</v>
          </cell>
          <cell r="F965">
            <v>0</v>
          </cell>
          <cell r="G965">
            <v>0</v>
          </cell>
          <cell r="H965">
            <v>0</v>
          </cell>
          <cell r="I965">
            <v>0</v>
          </cell>
          <cell r="J965">
            <v>0</v>
          </cell>
        </row>
        <row r="966">
          <cell r="B966">
            <v>0</v>
          </cell>
          <cell r="D966" t="str">
            <v>Total Of Land Owned &amp; Utilized For Process Plants,Substations,Water Pump Stations</v>
          </cell>
          <cell r="E966">
            <v>0</v>
          </cell>
          <cell r="F966">
            <v>0</v>
          </cell>
          <cell r="G966">
            <v>0</v>
          </cell>
          <cell r="H966">
            <v>0</v>
          </cell>
          <cell r="I966">
            <v>0</v>
          </cell>
          <cell r="J966">
            <v>0</v>
          </cell>
          <cell r="K966">
            <v>0</v>
          </cell>
          <cell r="N966">
            <v>0</v>
          </cell>
          <cell r="O966">
            <v>0</v>
          </cell>
          <cell r="P966">
            <v>0</v>
          </cell>
          <cell r="Q966">
            <v>0</v>
          </cell>
          <cell r="R966">
            <v>0</v>
          </cell>
        </row>
        <row r="967">
          <cell r="B967" t="str">
            <v xml:space="preserve">      5120  land owned &amp; utilized for stores</v>
          </cell>
        </row>
        <row r="968">
          <cell r="A968">
            <v>51201</v>
          </cell>
          <cell r="B968">
            <v>0</v>
          </cell>
          <cell r="C968">
            <v>51201</v>
          </cell>
          <cell r="D968" t="str">
            <v>unspecified</v>
          </cell>
          <cell r="E968">
            <v>0</v>
          </cell>
          <cell r="F968">
            <v>0</v>
          </cell>
          <cell r="G968">
            <v>0</v>
          </cell>
          <cell r="H968">
            <v>0</v>
          </cell>
          <cell r="I968">
            <v>0</v>
          </cell>
          <cell r="J968">
            <v>0</v>
          </cell>
        </row>
        <row r="969">
          <cell r="B969">
            <v>0</v>
          </cell>
          <cell r="D969" t="str">
            <v>Total Of Land Owned &amp; Utilized For Stores</v>
          </cell>
          <cell r="E969">
            <v>0</v>
          </cell>
          <cell r="F969">
            <v>0</v>
          </cell>
          <cell r="G969">
            <v>0</v>
          </cell>
          <cell r="H969">
            <v>0</v>
          </cell>
          <cell r="I969">
            <v>0</v>
          </cell>
          <cell r="J969">
            <v>0</v>
          </cell>
          <cell r="K969">
            <v>0</v>
          </cell>
          <cell r="N969">
            <v>0</v>
          </cell>
          <cell r="O969">
            <v>0</v>
          </cell>
          <cell r="P969">
            <v>0</v>
          </cell>
          <cell r="Q969">
            <v>0</v>
          </cell>
          <cell r="R969">
            <v>0</v>
          </cell>
        </row>
        <row r="970">
          <cell r="B970" t="str">
            <v xml:space="preserve">      5130  land owned &amp; utilized for administration</v>
          </cell>
        </row>
        <row r="971">
          <cell r="A971">
            <v>51301</v>
          </cell>
          <cell r="B971">
            <v>0</v>
          </cell>
          <cell r="C971">
            <v>51301</v>
          </cell>
          <cell r="D971" t="str">
            <v>unspecified</v>
          </cell>
          <cell r="E971">
            <v>0</v>
          </cell>
          <cell r="F971">
            <v>0</v>
          </cell>
          <cell r="G971">
            <v>0</v>
          </cell>
          <cell r="H971">
            <v>60000</v>
          </cell>
          <cell r="I971">
            <v>60000</v>
          </cell>
          <cell r="J971">
            <v>1</v>
          </cell>
        </row>
        <row r="972">
          <cell r="B972">
            <v>0</v>
          </cell>
          <cell r="D972" t="str">
            <v>Total Of Land Owned &amp; Utilized For Administration</v>
          </cell>
          <cell r="E972">
            <v>0</v>
          </cell>
          <cell r="F972">
            <v>0</v>
          </cell>
          <cell r="G972">
            <v>0</v>
          </cell>
          <cell r="H972">
            <v>60000</v>
          </cell>
          <cell r="I972">
            <v>60000</v>
          </cell>
          <cell r="J972">
            <v>1</v>
          </cell>
          <cell r="K972">
            <v>0</v>
          </cell>
          <cell r="N972">
            <v>0</v>
          </cell>
          <cell r="O972">
            <v>0</v>
          </cell>
          <cell r="P972">
            <v>0</v>
          </cell>
          <cell r="Q972">
            <v>0</v>
          </cell>
          <cell r="R972">
            <v>0</v>
          </cell>
        </row>
        <row r="973">
          <cell r="B973" t="str">
            <v xml:space="preserve">      5140  buildings used for storing spare parts of the plants &amp; water/elect. Network.</v>
          </cell>
        </row>
        <row r="974">
          <cell r="A974">
            <v>51401</v>
          </cell>
          <cell r="B974">
            <v>0</v>
          </cell>
          <cell r="C974">
            <v>51401</v>
          </cell>
          <cell r="D974" t="str">
            <v>unspecified</v>
          </cell>
          <cell r="E974">
            <v>0</v>
          </cell>
          <cell r="F974">
            <v>0</v>
          </cell>
          <cell r="G974">
            <v>0</v>
          </cell>
          <cell r="H974">
            <v>12820000</v>
          </cell>
          <cell r="I974">
            <v>12820000</v>
          </cell>
          <cell r="J974">
            <v>1</v>
          </cell>
        </row>
        <row r="975">
          <cell r="B975">
            <v>0</v>
          </cell>
          <cell r="D975" t="str">
            <v>Total Of Buildings Used For Storing Spare Parts Of The Plants &amp; Water/elect. Network.</v>
          </cell>
          <cell r="E975">
            <v>0</v>
          </cell>
          <cell r="F975">
            <v>0</v>
          </cell>
          <cell r="G975">
            <v>0</v>
          </cell>
          <cell r="H975">
            <v>12820000</v>
          </cell>
          <cell r="I975">
            <v>12820000</v>
          </cell>
          <cell r="J975">
            <v>1</v>
          </cell>
          <cell r="K975">
            <v>0</v>
          </cell>
          <cell r="N975">
            <v>0</v>
          </cell>
          <cell r="O975">
            <v>0</v>
          </cell>
          <cell r="P975">
            <v>0</v>
          </cell>
          <cell r="Q975">
            <v>0</v>
          </cell>
          <cell r="R975">
            <v>0</v>
          </cell>
        </row>
        <row r="976">
          <cell r="B976" t="str">
            <v xml:space="preserve">      5150  civil work construction made for the adminstration purpose, fences &amp; streets</v>
          </cell>
        </row>
        <row r="977">
          <cell r="A977">
            <v>51501</v>
          </cell>
          <cell r="B977">
            <v>4270000</v>
          </cell>
          <cell r="C977">
            <v>51501</v>
          </cell>
          <cell r="D977" t="str">
            <v>unspecified</v>
          </cell>
          <cell r="E977">
            <v>1337000</v>
          </cell>
          <cell r="F977">
            <v>2313000</v>
          </cell>
          <cell r="G977">
            <v>3650000</v>
          </cell>
          <cell r="H977">
            <v>33005000</v>
          </cell>
          <cell r="I977">
            <v>29355000</v>
          </cell>
          <cell r="J977">
            <v>8.0424657534246577</v>
          </cell>
        </row>
        <row r="978">
          <cell r="B978">
            <v>4270000</v>
          </cell>
          <cell r="D978" t="str">
            <v>Total Of Civil Work Construction Made For The Adminstration Purpose, Fences &amp; Streets</v>
          </cell>
          <cell r="E978">
            <v>1337000</v>
          </cell>
          <cell r="F978">
            <v>2313000</v>
          </cell>
          <cell r="G978">
            <v>3650000</v>
          </cell>
          <cell r="H978">
            <v>33005000</v>
          </cell>
          <cell r="I978">
            <v>29355000</v>
          </cell>
          <cell r="J978">
            <v>8.0424657534246577</v>
          </cell>
          <cell r="K978">
            <v>0</v>
          </cell>
          <cell r="N978">
            <v>0</v>
          </cell>
          <cell r="O978">
            <v>0</v>
          </cell>
          <cell r="P978">
            <v>0</v>
          </cell>
          <cell r="Q978">
            <v>0</v>
          </cell>
          <cell r="R978">
            <v>0</v>
          </cell>
        </row>
        <row r="979">
          <cell r="B979">
            <v>4270000</v>
          </cell>
          <cell r="D979" t="str">
            <v>Sub-total for Land &amp; Buildings</v>
          </cell>
          <cell r="E979">
            <v>1337000</v>
          </cell>
          <cell r="F979">
            <v>2313000</v>
          </cell>
          <cell r="G979">
            <v>3650000</v>
          </cell>
          <cell r="H979">
            <v>45885000</v>
          </cell>
          <cell r="I979">
            <v>42235000</v>
          </cell>
          <cell r="J979">
            <v>11.57123287671233</v>
          </cell>
          <cell r="K979">
            <v>0</v>
          </cell>
          <cell r="N979">
            <v>0</v>
          </cell>
          <cell r="O979">
            <v>0</v>
          </cell>
          <cell r="P979">
            <v>0</v>
          </cell>
          <cell r="Q979">
            <v>0</v>
          </cell>
          <cell r="R979">
            <v>0</v>
          </cell>
        </row>
        <row r="980">
          <cell r="B980">
            <v>4270000</v>
          </cell>
          <cell r="D980" t="str">
            <v>Land &amp; Buildings</v>
          </cell>
          <cell r="E980">
            <v>1337000</v>
          </cell>
          <cell r="F980">
            <v>2313000</v>
          </cell>
          <cell r="G980">
            <v>3650000</v>
          </cell>
          <cell r="H980">
            <v>45885000</v>
          </cell>
          <cell r="I980">
            <v>42235000</v>
          </cell>
          <cell r="J980">
            <v>11.57123287671233</v>
          </cell>
          <cell r="K980">
            <v>0</v>
          </cell>
          <cell r="N980">
            <v>0</v>
          </cell>
          <cell r="O980">
            <v>0</v>
          </cell>
          <cell r="P980">
            <v>0</v>
          </cell>
          <cell r="Q980">
            <v>0</v>
          </cell>
          <cell r="R980">
            <v>0</v>
          </cell>
        </row>
        <row r="981">
          <cell r="B981" t="str">
            <v>Motor Vehicles (General Ledger Code) 111806</v>
          </cell>
        </row>
        <row r="982">
          <cell r="B982" t="str">
            <v>610  Motor Vehicles owned by the Company</v>
          </cell>
        </row>
        <row r="983">
          <cell r="B983" t="str">
            <v xml:space="preserve">      6110  heavy vehicles owned by the company</v>
          </cell>
        </row>
        <row r="984">
          <cell r="A984">
            <v>61101</v>
          </cell>
          <cell r="B984">
            <v>6814000</v>
          </cell>
          <cell r="C984">
            <v>61101</v>
          </cell>
          <cell r="D984" t="str">
            <v>Trucks</v>
          </cell>
          <cell r="E984">
            <v>403780</v>
          </cell>
          <cell r="F984">
            <v>6250000</v>
          </cell>
          <cell r="G984">
            <v>6653780</v>
          </cell>
          <cell r="H984">
            <v>199000</v>
          </cell>
          <cell r="I984">
            <v>-6454780</v>
          </cell>
          <cell r="J984">
            <v>-0.97009218819979015</v>
          </cell>
        </row>
        <row r="985">
          <cell r="A985">
            <v>61102</v>
          </cell>
          <cell r="B985">
            <v>0</v>
          </cell>
          <cell r="C985">
            <v>61102</v>
          </cell>
          <cell r="D985" t="str">
            <v>Trailers</v>
          </cell>
          <cell r="E985">
            <v>0</v>
          </cell>
          <cell r="F985">
            <v>0</v>
          </cell>
          <cell r="G985">
            <v>0</v>
          </cell>
          <cell r="H985">
            <v>0</v>
          </cell>
          <cell r="I985">
            <v>0</v>
          </cell>
          <cell r="J985">
            <v>0</v>
          </cell>
        </row>
        <row r="986">
          <cell r="A986">
            <v>61103</v>
          </cell>
          <cell r="B986">
            <v>0</v>
          </cell>
          <cell r="C986">
            <v>61103</v>
          </cell>
          <cell r="D986" t="str">
            <v>heavy shovels</v>
          </cell>
          <cell r="E986">
            <v>0</v>
          </cell>
          <cell r="F986">
            <v>0</v>
          </cell>
          <cell r="G986">
            <v>0</v>
          </cell>
          <cell r="H986">
            <v>0</v>
          </cell>
          <cell r="I986">
            <v>0</v>
          </cell>
          <cell r="J986">
            <v>0</v>
          </cell>
        </row>
        <row r="987">
          <cell r="A987">
            <v>61104</v>
          </cell>
          <cell r="B987">
            <v>0</v>
          </cell>
          <cell r="C987">
            <v>61104</v>
          </cell>
          <cell r="D987" t="str">
            <v>Water Tankers</v>
          </cell>
          <cell r="E987">
            <v>0</v>
          </cell>
          <cell r="F987">
            <v>0</v>
          </cell>
          <cell r="G987">
            <v>0</v>
          </cell>
          <cell r="H987">
            <v>0</v>
          </cell>
          <cell r="I987">
            <v>0</v>
          </cell>
          <cell r="J987">
            <v>0</v>
          </cell>
        </row>
        <row r="988">
          <cell r="A988">
            <v>61105</v>
          </cell>
          <cell r="B988">
            <v>0</v>
          </cell>
          <cell r="C988">
            <v>61105</v>
          </cell>
          <cell r="D988" t="str">
            <v>heavy dumpers</v>
          </cell>
          <cell r="E988">
            <v>0</v>
          </cell>
          <cell r="F988">
            <v>0</v>
          </cell>
          <cell r="G988">
            <v>0</v>
          </cell>
          <cell r="H988">
            <v>0</v>
          </cell>
          <cell r="I988">
            <v>0</v>
          </cell>
          <cell r="J988">
            <v>0</v>
          </cell>
        </row>
        <row r="989">
          <cell r="A989">
            <v>61106</v>
          </cell>
          <cell r="B989">
            <v>0</v>
          </cell>
          <cell r="C989">
            <v>61106</v>
          </cell>
          <cell r="D989" t="str">
            <v>Buldozers</v>
          </cell>
          <cell r="E989">
            <v>0</v>
          </cell>
          <cell r="F989">
            <v>0</v>
          </cell>
          <cell r="G989">
            <v>0</v>
          </cell>
          <cell r="H989">
            <v>0</v>
          </cell>
          <cell r="I989">
            <v>0</v>
          </cell>
          <cell r="J989">
            <v>0</v>
          </cell>
        </row>
        <row r="990">
          <cell r="A990">
            <v>61107</v>
          </cell>
          <cell r="B990">
            <v>0</v>
          </cell>
          <cell r="C990">
            <v>61107</v>
          </cell>
          <cell r="D990" t="str">
            <v>over head line hot wash vehicles</v>
          </cell>
          <cell r="E990">
            <v>0</v>
          </cell>
          <cell r="F990">
            <v>0</v>
          </cell>
          <cell r="G990">
            <v>0</v>
          </cell>
          <cell r="H990">
            <v>450000</v>
          </cell>
          <cell r="I990">
            <v>450000</v>
          </cell>
          <cell r="J990">
            <v>1</v>
          </cell>
        </row>
        <row r="991">
          <cell r="A991">
            <v>61108</v>
          </cell>
          <cell r="B991">
            <v>0</v>
          </cell>
          <cell r="C991">
            <v>61108</v>
          </cell>
          <cell r="D991" t="str">
            <v>test vans</v>
          </cell>
          <cell r="E991">
            <v>0</v>
          </cell>
          <cell r="F991">
            <v>0</v>
          </cell>
          <cell r="G991">
            <v>0</v>
          </cell>
          <cell r="H991">
            <v>470000</v>
          </cell>
          <cell r="I991">
            <v>470000</v>
          </cell>
          <cell r="J991">
            <v>1</v>
          </cell>
        </row>
        <row r="992">
          <cell r="A992">
            <v>61109</v>
          </cell>
          <cell r="B992">
            <v>0</v>
          </cell>
          <cell r="C992">
            <v>61109</v>
          </cell>
          <cell r="D992" t="str">
            <v>Wheel Loaders</v>
          </cell>
          <cell r="E992">
            <v>0</v>
          </cell>
          <cell r="F992">
            <v>0</v>
          </cell>
          <cell r="G992">
            <v>0</v>
          </cell>
          <cell r="H992">
            <v>0</v>
          </cell>
          <cell r="I992">
            <v>0</v>
          </cell>
          <cell r="J992">
            <v>0</v>
          </cell>
        </row>
        <row r="993">
          <cell r="A993">
            <v>61110</v>
          </cell>
          <cell r="B993">
            <v>0</v>
          </cell>
          <cell r="C993">
            <v>61110</v>
          </cell>
          <cell r="D993" t="str">
            <v>Excavators</v>
          </cell>
          <cell r="E993">
            <v>0</v>
          </cell>
          <cell r="F993">
            <v>0</v>
          </cell>
          <cell r="G993">
            <v>0</v>
          </cell>
          <cell r="H993">
            <v>175000</v>
          </cell>
          <cell r="I993">
            <v>175000</v>
          </cell>
          <cell r="J993">
            <v>1</v>
          </cell>
        </row>
        <row r="994">
          <cell r="A994">
            <v>61111</v>
          </cell>
          <cell r="B994">
            <v>4200000</v>
          </cell>
          <cell r="C994">
            <v>61111</v>
          </cell>
          <cell r="D994" t="str">
            <v>Cranes</v>
          </cell>
          <cell r="E994">
            <v>0</v>
          </cell>
          <cell r="F994">
            <v>4200000</v>
          </cell>
          <cell r="G994">
            <v>4200000</v>
          </cell>
          <cell r="H994">
            <v>3225000</v>
          </cell>
          <cell r="I994">
            <v>-975000</v>
          </cell>
          <cell r="J994">
            <v>-0.23214285714285715</v>
          </cell>
        </row>
        <row r="995">
          <cell r="A995">
            <v>61112</v>
          </cell>
          <cell r="B995">
            <v>0</v>
          </cell>
          <cell r="C995">
            <v>61112</v>
          </cell>
          <cell r="D995" t="str">
            <v>Griders</v>
          </cell>
          <cell r="E995">
            <v>0</v>
          </cell>
          <cell r="F995">
            <v>0</v>
          </cell>
          <cell r="G995">
            <v>0</v>
          </cell>
          <cell r="H995">
            <v>0</v>
          </cell>
          <cell r="I995">
            <v>0</v>
          </cell>
          <cell r="J995">
            <v>0</v>
          </cell>
        </row>
        <row r="996">
          <cell r="A996">
            <v>61113</v>
          </cell>
          <cell r="B996">
            <v>0</v>
          </cell>
          <cell r="C996">
            <v>61113</v>
          </cell>
          <cell r="D996" t="str">
            <v>Forklifts</v>
          </cell>
          <cell r="E996">
            <v>0</v>
          </cell>
          <cell r="F996">
            <v>0</v>
          </cell>
          <cell r="G996">
            <v>0</v>
          </cell>
          <cell r="H996">
            <v>425000</v>
          </cell>
          <cell r="I996">
            <v>425000</v>
          </cell>
          <cell r="J996">
            <v>1</v>
          </cell>
        </row>
        <row r="997">
          <cell r="B997">
            <v>11014000</v>
          </cell>
          <cell r="D997" t="str">
            <v>Total Of Heavy Vehicles Owned By The Company</v>
          </cell>
          <cell r="E997">
            <v>403780</v>
          </cell>
          <cell r="F997">
            <v>10450000</v>
          </cell>
          <cell r="G997">
            <v>10853780</v>
          </cell>
          <cell r="H997">
            <v>4944000</v>
          </cell>
          <cell r="I997">
            <v>-5909780</v>
          </cell>
          <cell r="J997">
            <v>-0.54449049087046175</v>
          </cell>
          <cell r="K997">
            <v>0</v>
          </cell>
          <cell r="N997">
            <v>0</v>
          </cell>
          <cell r="O997">
            <v>0</v>
          </cell>
          <cell r="P997">
            <v>0</v>
          </cell>
          <cell r="Q997">
            <v>0</v>
          </cell>
          <cell r="R997">
            <v>0</v>
          </cell>
        </row>
        <row r="998">
          <cell r="B998" t="str">
            <v xml:space="preserve">      6120  light vehicles owned by the company</v>
          </cell>
        </row>
        <row r="999">
          <cell r="A999">
            <v>61201</v>
          </cell>
          <cell r="B999">
            <v>400000</v>
          </cell>
          <cell r="C999">
            <v>61201</v>
          </cell>
          <cell r="D999" t="str">
            <v>Saloons</v>
          </cell>
          <cell r="E999">
            <v>0</v>
          </cell>
          <cell r="F999">
            <v>0</v>
          </cell>
          <cell r="G999">
            <v>0</v>
          </cell>
          <cell r="H999">
            <v>400000</v>
          </cell>
          <cell r="I999">
            <v>400000</v>
          </cell>
          <cell r="J999">
            <v>1</v>
          </cell>
        </row>
        <row r="1000">
          <cell r="A1000">
            <v>61202</v>
          </cell>
          <cell r="B1000">
            <v>84000</v>
          </cell>
          <cell r="C1000">
            <v>61202</v>
          </cell>
          <cell r="D1000" t="str">
            <v>4 wheel drive vehicle</v>
          </cell>
          <cell r="E1000">
            <v>0</v>
          </cell>
          <cell r="F1000">
            <v>0</v>
          </cell>
          <cell r="G1000">
            <v>0</v>
          </cell>
          <cell r="H1000">
            <v>0</v>
          </cell>
          <cell r="I1000">
            <v>0</v>
          </cell>
          <cell r="J1000">
            <v>0</v>
          </cell>
        </row>
        <row r="1001">
          <cell r="A1001">
            <v>61203</v>
          </cell>
          <cell r="B1001">
            <v>0</v>
          </cell>
          <cell r="C1001">
            <v>61203</v>
          </cell>
          <cell r="D1001" t="str">
            <v>light vans (2 wheel drive)</v>
          </cell>
          <cell r="E1001">
            <v>0</v>
          </cell>
          <cell r="F1001">
            <v>0</v>
          </cell>
          <cell r="G1001">
            <v>0</v>
          </cell>
          <cell r="H1001">
            <v>0</v>
          </cell>
          <cell r="I1001">
            <v>0</v>
          </cell>
          <cell r="J1001">
            <v>0</v>
          </cell>
        </row>
        <row r="1002">
          <cell r="A1002">
            <v>61204</v>
          </cell>
          <cell r="B1002">
            <v>0</v>
          </cell>
          <cell r="C1002">
            <v>61204</v>
          </cell>
          <cell r="D1002" t="str">
            <v>Pick ups</v>
          </cell>
          <cell r="E1002">
            <v>0</v>
          </cell>
          <cell r="F1002">
            <v>0</v>
          </cell>
          <cell r="G1002">
            <v>0</v>
          </cell>
          <cell r="H1002">
            <v>0</v>
          </cell>
          <cell r="I1002">
            <v>0</v>
          </cell>
          <cell r="J1002">
            <v>0</v>
          </cell>
        </row>
        <row r="1003">
          <cell r="A1003">
            <v>61205</v>
          </cell>
          <cell r="B1003">
            <v>0</v>
          </cell>
          <cell r="C1003">
            <v>61205</v>
          </cell>
          <cell r="D1003" t="str">
            <v>Motor Cycles</v>
          </cell>
          <cell r="E1003">
            <v>0</v>
          </cell>
          <cell r="F1003">
            <v>0</v>
          </cell>
          <cell r="G1003">
            <v>0</v>
          </cell>
          <cell r="H1003">
            <v>0</v>
          </cell>
          <cell r="I1003">
            <v>0</v>
          </cell>
          <cell r="J1003">
            <v>0</v>
          </cell>
        </row>
        <row r="1004">
          <cell r="A1004">
            <v>61206</v>
          </cell>
          <cell r="B1004">
            <v>0</v>
          </cell>
          <cell r="C1004">
            <v>61206</v>
          </cell>
          <cell r="D1004" t="str">
            <v>Buses (10 to 20 Seaters)</v>
          </cell>
          <cell r="E1004">
            <v>0</v>
          </cell>
          <cell r="F1004">
            <v>0</v>
          </cell>
          <cell r="G1004">
            <v>0</v>
          </cell>
          <cell r="H1004">
            <v>0</v>
          </cell>
          <cell r="I1004">
            <v>0</v>
          </cell>
          <cell r="J1004">
            <v>0</v>
          </cell>
        </row>
        <row r="1005">
          <cell r="A1005">
            <v>61207</v>
          </cell>
          <cell r="B1005">
            <v>0</v>
          </cell>
          <cell r="C1005">
            <v>61207</v>
          </cell>
          <cell r="D1005" t="str">
            <v>Buses (21 to 30 Seaters)</v>
          </cell>
          <cell r="E1005">
            <v>0</v>
          </cell>
          <cell r="F1005">
            <v>0</v>
          </cell>
          <cell r="G1005">
            <v>0</v>
          </cell>
          <cell r="H1005">
            <v>0</v>
          </cell>
          <cell r="I1005">
            <v>0</v>
          </cell>
          <cell r="J1005">
            <v>0</v>
          </cell>
        </row>
        <row r="1006">
          <cell r="A1006">
            <v>61208</v>
          </cell>
          <cell r="B1006">
            <v>0</v>
          </cell>
          <cell r="C1006">
            <v>61208</v>
          </cell>
          <cell r="D1006" t="str">
            <v>buses (31 &amp; above seaters)</v>
          </cell>
          <cell r="E1006">
            <v>0</v>
          </cell>
          <cell r="F1006">
            <v>0</v>
          </cell>
          <cell r="G1006">
            <v>0</v>
          </cell>
          <cell r="H1006">
            <v>0</v>
          </cell>
          <cell r="I1006">
            <v>0</v>
          </cell>
          <cell r="J1006">
            <v>0</v>
          </cell>
        </row>
        <row r="1007">
          <cell r="B1007">
            <v>484000</v>
          </cell>
          <cell r="D1007" t="str">
            <v>Total Of Light Vehicles Owned By The Company</v>
          </cell>
          <cell r="E1007">
            <v>0</v>
          </cell>
          <cell r="F1007">
            <v>0</v>
          </cell>
          <cell r="G1007">
            <v>0</v>
          </cell>
          <cell r="H1007">
            <v>400000</v>
          </cell>
          <cell r="I1007">
            <v>400000</v>
          </cell>
          <cell r="J1007">
            <v>1</v>
          </cell>
          <cell r="K1007">
            <v>0</v>
          </cell>
          <cell r="N1007">
            <v>0</v>
          </cell>
          <cell r="O1007">
            <v>0</v>
          </cell>
          <cell r="P1007">
            <v>0</v>
          </cell>
          <cell r="Q1007">
            <v>0</v>
          </cell>
          <cell r="R1007">
            <v>0</v>
          </cell>
        </row>
        <row r="1008">
          <cell r="B1008">
            <v>11498000</v>
          </cell>
          <cell r="D1008" t="str">
            <v>Sub-total for Motor Vehicles</v>
          </cell>
          <cell r="E1008">
            <v>403780</v>
          </cell>
          <cell r="F1008">
            <v>10450000</v>
          </cell>
          <cell r="G1008">
            <v>10853780</v>
          </cell>
          <cell r="H1008">
            <v>5344000</v>
          </cell>
          <cell r="I1008">
            <v>-5509780</v>
          </cell>
          <cell r="J1008">
            <v>-0.50763697071435021</v>
          </cell>
          <cell r="K1008">
            <v>0</v>
          </cell>
          <cell r="N1008">
            <v>0</v>
          </cell>
          <cell r="O1008">
            <v>0</v>
          </cell>
          <cell r="P1008">
            <v>0</v>
          </cell>
          <cell r="Q1008">
            <v>0</v>
          </cell>
          <cell r="R1008">
            <v>0</v>
          </cell>
        </row>
        <row r="1009">
          <cell r="B1009">
            <v>11498000</v>
          </cell>
          <cell r="D1009" t="str">
            <v>Motor Vehicles</v>
          </cell>
          <cell r="E1009">
            <v>403780</v>
          </cell>
          <cell r="F1009">
            <v>10450000</v>
          </cell>
          <cell r="G1009">
            <v>10853780</v>
          </cell>
          <cell r="H1009">
            <v>5344000</v>
          </cell>
          <cell r="I1009">
            <v>-5509780</v>
          </cell>
          <cell r="J1009">
            <v>-0.50763697071435021</v>
          </cell>
          <cell r="K1009">
            <v>0</v>
          </cell>
          <cell r="N1009">
            <v>0</v>
          </cell>
          <cell r="O1009">
            <v>0</v>
          </cell>
          <cell r="P1009">
            <v>0</v>
          </cell>
          <cell r="Q1009">
            <v>0</v>
          </cell>
          <cell r="R1009">
            <v>0</v>
          </cell>
        </row>
        <row r="1010">
          <cell r="B1010" t="str">
            <v>IT &amp; Communication (General Ledger Code) 111807</v>
          </cell>
        </row>
        <row r="1011">
          <cell r="B1011" t="str">
            <v>710  Information Tech &amp; communication equipment</v>
          </cell>
        </row>
        <row r="1012">
          <cell r="B1012" t="str">
            <v xml:space="preserve">      7110  computers &amp; communication hardwares</v>
          </cell>
        </row>
        <row r="1013">
          <cell r="A1013">
            <v>71101</v>
          </cell>
          <cell r="B1013">
            <v>27250400</v>
          </cell>
          <cell r="C1013">
            <v>71101</v>
          </cell>
          <cell r="D1013" t="str">
            <v>computer &amp; servers cabinets (all components in the cabinet) inclusive of keyboard, mouse &amp; backup tapes</v>
          </cell>
          <cell r="E1013">
            <v>263952</v>
          </cell>
          <cell r="F1013">
            <v>53058695</v>
          </cell>
          <cell r="G1013">
            <v>53322647</v>
          </cell>
          <cell r="H1013">
            <v>13041000</v>
          </cell>
          <cell r="I1013">
            <v>-40281647</v>
          </cell>
          <cell r="J1013">
            <v>-0.7554322462648938</v>
          </cell>
        </row>
        <row r="1014">
          <cell r="A1014">
            <v>71102</v>
          </cell>
          <cell r="B1014">
            <v>0</v>
          </cell>
          <cell r="C1014">
            <v>71102</v>
          </cell>
          <cell r="D1014" t="str">
            <v>computer monitor (all sizes &amp; types )</v>
          </cell>
          <cell r="E1014">
            <v>0</v>
          </cell>
          <cell r="F1014">
            <v>0</v>
          </cell>
          <cell r="G1014">
            <v>0</v>
          </cell>
          <cell r="H1014">
            <v>321000</v>
          </cell>
          <cell r="I1014">
            <v>321000</v>
          </cell>
          <cell r="J1014">
            <v>1</v>
          </cell>
        </row>
        <row r="1015">
          <cell r="A1015">
            <v>71103</v>
          </cell>
          <cell r="B1015">
            <v>939840</v>
          </cell>
          <cell r="C1015">
            <v>71103</v>
          </cell>
          <cell r="D1015" t="str">
            <v>printers &amp; scanners ( all kinds)</v>
          </cell>
          <cell r="E1015">
            <v>0</v>
          </cell>
          <cell r="F1015">
            <v>250000</v>
          </cell>
          <cell r="G1015">
            <v>250000</v>
          </cell>
          <cell r="H1015">
            <v>813000</v>
          </cell>
          <cell r="I1015">
            <v>563000</v>
          </cell>
          <cell r="J1015">
            <v>2.2519999999999998</v>
          </cell>
        </row>
        <row r="1016">
          <cell r="A1016">
            <v>71104</v>
          </cell>
          <cell r="B1016">
            <v>0</v>
          </cell>
          <cell r="C1016">
            <v>71104</v>
          </cell>
          <cell r="D1016" t="str">
            <v>uniterrupted power supply systems</v>
          </cell>
          <cell r="E1016">
            <v>0</v>
          </cell>
          <cell r="F1016">
            <v>0</v>
          </cell>
          <cell r="G1016">
            <v>0</v>
          </cell>
          <cell r="H1016">
            <v>130000</v>
          </cell>
          <cell r="I1016">
            <v>130000</v>
          </cell>
          <cell r="J1016">
            <v>1</v>
          </cell>
        </row>
        <row r="1017">
          <cell r="B1017">
            <v>28190240</v>
          </cell>
          <cell r="D1017" t="str">
            <v>Total Of Computers &amp; Communication Hardwares</v>
          </cell>
          <cell r="E1017">
            <v>263952</v>
          </cell>
          <cell r="F1017">
            <v>53308695</v>
          </cell>
          <cell r="G1017">
            <v>53572647</v>
          </cell>
          <cell r="H1017">
            <v>14305000</v>
          </cell>
          <cell r="I1017">
            <v>-39267647</v>
          </cell>
          <cell r="J1017">
            <v>-0.73297940644971304</v>
          </cell>
          <cell r="K1017">
            <v>0</v>
          </cell>
          <cell r="N1017">
            <v>0</v>
          </cell>
          <cell r="O1017">
            <v>0</v>
          </cell>
          <cell r="P1017">
            <v>0</v>
          </cell>
          <cell r="Q1017">
            <v>0</v>
          </cell>
          <cell r="R1017">
            <v>0</v>
          </cell>
        </row>
        <row r="1018">
          <cell r="B1018" t="str">
            <v xml:space="preserve">      7120  computers &amp; communication networking system</v>
          </cell>
        </row>
        <row r="1019">
          <cell r="A1019">
            <v>71201</v>
          </cell>
          <cell r="B1019">
            <v>0</v>
          </cell>
          <cell r="C1019">
            <v>71201</v>
          </cell>
          <cell r="D1019" t="str">
            <v>external fax modems (all speeds &amp; types)</v>
          </cell>
          <cell r="E1019">
            <v>0</v>
          </cell>
          <cell r="F1019">
            <v>0</v>
          </cell>
          <cell r="G1019">
            <v>0</v>
          </cell>
          <cell r="H1019">
            <v>519000</v>
          </cell>
          <cell r="I1019">
            <v>519000</v>
          </cell>
          <cell r="J1019">
            <v>1</v>
          </cell>
        </row>
        <row r="1020">
          <cell r="A1020">
            <v>71202</v>
          </cell>
          <cell r="B1020">
            <v>4282000</v>
          </cell>
          <cell r="C1020">
            <v>71202</v>
          </cell>
          <cell r="D1020" t="str">
            <v>communication cables &amp; ports (all types)</v>
          </cell>
          <cell r="E1020">
            <v>250000</v>
          </cell>
          <cell r="F1020">
            <v>895000</v>
          </cell>
          <cell r="G1020">
            <v>1145000</v>
          </cell>
          <cell r="H1020">
            <v>3710000</v>
          </cell>
          <cell r="I1020">
            <v>2565000</v>
          </cell>
          <cell r="J1020">
            <v>2.2401746724890828</v>
          </cell>
        </row>
        <row r="1021">
          <cell r="B1021">
            <v>4282000</v>
          </cell>
          <cell r="D1021" t="str">
            <v>Total Of Computers &amp; Communication Networking System</v>
          </cell>
          <cell r="E1021">
            <v>250000</v>
          </cell>
          <cell r="F1021">
            <v>895000</v>
          </cell>
          <cell r="G1021">
            <v>1145000</v>
          </cell>
          <cell r="H1021">
            <v>4229000</v>
          </cell>
          <cell r="I1021">
            <v>3084000</v>
          </cell>
          <cell r="J1021">
            <v>2.6934497816593885</v>
          </cell>
          <cell r="K1021">
            <v>0</v>
          </cell>
          <cell r="N1021">
            <v>0</v>
          </cell>
          <cell r="O1021">
            <v>0</v>
          </cell>
          <cell r="P1021">
            <v>0</v>
          </cell>
          <cell r="Q1021">
            <v>0</v>
          </cell>
          <cell r="R1021">
            <v>0</v>
          </cell>
        </row>
        <row r="1022">
          <cell r="B1022" t="str">
            <v xml:space="preserve">      7130  telecomunication equipment</v>
          </cell>
        </row>
        <row r="1023">
          <cell r="A1023">
            <v>71301</v>
          </cell>
          <cell r="B1023">
            <v>0</v>
          </cell>
          <cell r="C1023">
            <v>71301</v>
          </cell>
          <cell r="D1023" t="str">
            <v>external communication fax machines (not fax modems)</v>
          </cell>
          <cell r="E1023">
            <v>0</v>
          </cell>
          <cell r="F1023">
            <v>0</v>
          </cell>
          <cell r="G1023">
            <v>0</v>
          </cell>
          <cell r="H1023">
            <v>33200</v>
          </cell>
          <cell r="I1023">
            <v>33200</v>
          </cell>
          <cell r="J1023">
            <v>1</v>
          </cell>
        </row>
        <row r="1024">
          <cell r="A1024">
            <v>71302</v>
          </cell>
          <cell r="B1024">
            <v>0</v>
          </cell>
          <cell r="C1024">
            <v>71302</v>
          </cell>
          <cell r="D1024" t="str">
            <v>mobile telephones</v>
          </cell>
          <cell r="E1024">
            <v>0</v>
          </cell>
          <cell r="F1024">
            <v>0</v>
          </cell>
          <cell r="G1024">
            <v>0</v>
          </cell>
          <cell r="H1024">
            <v>77800</v>
          </cell>
          <cell r="I1024">
            <v>77800</v>
          </cell>
          <cell r="J1024">
            <v>1</v>
          </cell>
        </row>
        <row r="1025">
          <cell r="A1025">
            <v>71303</v>
          </cell>
          <cell r="B1025">
            <v>1202000</v>
          </cell>
          <cell r="C1025">
            <v>71303</v>
          </cell>
          <cell r="D1025" t="str">
            <v>plants &amp; marine telecommunication radios</v>
          </cell>
          <cell r="E1025">
            <v>96477</v>
          </cell>
          <cell r="F1025">
            <v>475000</v>
          </cell>
          <cell r="G1025">
            <v>571477</v>
          </cell>
          <cell r="H1025">
            <v>651000</v>
          </cell>
          <cell r="I1025">
            <v>79523</v>
          </cell>
          <cell r="J1025">
            <v>0.13915345674454091</v>
          </cell>
        </row>
        <row r="1026">
          <cell r="A1026">
            <v>71304</v>
          </cell>
          <cell r="B1026">
            <v>1270000</v>
          </cell>
          <cell r="C1026">
            <v>71304</v>
          </cell>
          <cell r="D1026" t="str">
            <v>central calling units for the local telephones &amp; its cables</v>
          </cell>
          <cell r="E1026">
            <v>26400</v>
          </cell>
          <cell r="F1026">
            <v>550000</v>
          </cell>
          <cell r="G1026">
            <v>576400</v>
          </cell>
          <cell r="H1026">
            <v>1455000</v>
          </cell>
          <cell r="I1026">
            <v>878600</v>
          </cell>
          <cell r="J1026">
            <v>1.5242886884108258</v>
          </cell>
        </row>
        <row r="1027">
          <cell r="A1027">
            <v>71305</v>
          </cell>
          <cell r="B1027">
            <v>467500</v>
          </cell>
          <cell r="C1027">
            <v>71305</v>
          </cell>
          <cell r="D1027" t="str">
            <v>local telephones &amp; its cables</v>
          </cell>
          <cell r="E1027">
            <v>92781</v>
          </cell>
          <cell r="F1027">
            <v>200000</v>
          </cell>
          <cell r="G1027">
            <v>292781</v>
          </cell>
          <cell r="H1027">
            <v>150000</v>
          </cell>
          <cell r="I1027">
            <v>-142781</v>
          </cell>
          <cell r="J1027">
            <v>-0.48767167268367823</v>
          </cell>
        </row>
        <row r="1028">
          <cell r="B1028">
            <v>2939500</v>
          </cell>
          <cell r="D1028" t="str">
            <v>Total Of Telecomunication Equipment</v>
          </cell>
          <cell r="E1028">
            <v>215658</v>
          </cell>
          <cell r="F1028">
            <v>1225000</v>
          </cell>
          <cell r="G1028">
            <v>1440658</v>
          </cell>
          <cell r="H1028">
            <v>2367000</v>
          </cell>
          <cell r="I1028">
            <v>926342</v>
          </cell>
          <cell r="J1028">
            <v>0.6429992406247701</v>
          </cell>
          <cell r="K1028">
            <v>0</v>
          </cell>
          <cell r="N1028">
            <v>0</v>
          </cell>
          <cell r="O1028">
            <v>0</v>
          </cell>
          <cell r="P1028">
            <v>0</v>
          </cell>
          <cell r="Q1028">
            <v>0</v>
          </cell>
          <cell r="R1028">
            <v>0</v>
          </cell>
        </row>
        <row r="1029">
          <cell r="B1029" t="str">
            <v xml:space="preserve">      7140  computers softwares &amp; programs </v>
          </cell>
        </row>
        <row r="1030">
          <cell r="A1030">
            <v>71401</v>
          </cell>
          <cell r="B1030">
            <v>66979084</v>
          </cell>
          <cell r="C1030">
            <v>71401</v>
          </cell>
          <cell r="D1030" t="str">
            <v>computer applications, database &amp; operating units</v>
          </cell>
          <cell r="E1030">
            <v>584405.88</v>
          </cell>
          <cell r="F1030">
            <v>1129886.1200000001</v>
          </cell>
          <cell r="G1030">
            <v>1714292</v>
          </cell>
          <cell r="H1030">
            <v>30037285</v>
          </cell>
          <cell r="I1030">
            <v>28322993</v>
          </cell>
          <cell r="J1030">
            <v>16.521685337153762</v>
          </cell>
        </row>
        <row r="1031">
          <cell r="B1031">
            <v>66979084</v>
          </cell>
          <cell r="D1031" t="str">
            <v xml:space="preserve">Total Of Computers Softwares &amp; Programs </v>
          </cell>
          <cell r="E1031">
            <v>584405.88</v>
          </cell>
          <cell r="F1031">
            <v>1129886.1200000001</v>
          </cell>
          <cell r="G1031">
            <v>1714292</v>
          </cell>
          <cell r="H1031">
            <v>30037285</v>
          </cell>
          <cell r="I1031">
            <v>28322993</v>
          </cell>
          <cell r="J1031">
            <v>16.521685337153762</v>
          </cell>
          <cell r="K1031">
            <v>0</v>
          </cell>
          <cell r="N1031">
            <v>0</v>
          </cell>
          <cell r="O1031">
            <v>1.1641532182693481E-10</v>
          </cell>
          <cell r="P1031">
            <v>0</v>
          </cell>
          <cell r="Q1031">
            <v>0</v>
          </cell>
          <cell r="R1031">
            <v>0</v>
          </cell>
        </row>
        <row r="1032">
          <cell r="B1032" t="str">
            <v xml:space="preserve">      7150  security equipment &amp; tools</v>
          </cell>
        </row>
        <row r="1033">
          <cell r="A1033">
            <v>71501</v>
          </cell>
          <cell r="B1033">
            <v>0</v>
          </cell>
          <cell r="C1033">
            <v>71501</v>
          </cell>
          <cell r="D1033" t="str">
            <v>cameras for security</v>
          </cell>
          <cell r="E1033">
            <v>0</v>
          </cell>
          <cell r="F1033">
            <v>0</v>
          </cell>
          <cell r="G1033">
            <v>0</v>
          </cell>
          <cell r="H1033">
            <v>40000</v>
          </cell>
          <cell r="I1033">
            <v>40000</v>
          </cell>
          <cell r="J1033">
            <v>1</v>
          </cell>
        </row>
        <row r="1034">
          <cell r="A1034">
            <v>71502</v>
          </cell>
          <cell r="B1034">
            <v>0</v>
          </cell>
          <cell r="C1034">
            <v>71502</v>
          </cell>
          <cell r="D1034" t="str">
            <v>alarm system</v>
          </cell>
          <cell r="E1034">
            <v>0</v>
          </cell>
          <cell r="F1034">
            <v>0</v>
          </cell>
          <cell r="G1034">
            <v>0</v>
          </cell>
          <cell r="H1034">
            <v>300000</v>
          </cell>
          <cell r="I1034">
            <v>300000</v>
          </cell>
          <cell r="J1034">
            <v>1</v>
          </cell>
        </row>
        <row r="1035">
          <cell r="A1035">
            <v>71503</v>
          </cell>
          <cell r="B1035">
            <v>401000</v>
          </cell>
          <cell r="C1035">
            <v>71503</v>
          </cell>
          <cell r="D1035" t="str">
            <v>other security equipment</v>
          </cell>
          <cell r="E1035">
            <v>0</v>
          </cell>
          <cell r="F1035">
            <v>250000</v>
          </cell>
          <cell r="G1035">
            <v>250000</v>
          </cell>
          <cell r="H1035">
            <v>2462000</v>
          </cell>
          <cell r="I1035">
            <v>2212000</v>
          </cell>
          <cell r="J1035">
            <v>8.8480000000000008</v>
          </cell>
        </row>
        <row r="1036">
          <cell r="B1036">
            <v>401000</v>
          </cell>
          <cell r="D1036" t="str">
            <v>Total Of Security Equipment &amp; Tools</v>
          </cell>
          <cell r="E1036">
            <v>0</v>
          </cell>
          <cell r="F1036">
            <v>250000</v>
          </cell>
          <cell r="G1036">
            <v>250000</v>
          </cell>
          <cell r="H1036">
            <v>2802000</v>
          </cell>
          <cell r="I1036">
            <v>2552000</v>
          </cell>
          <cell r="J1036">
            <v>10.208</v>
          </cell>
          <cell r="K1036">
            <v>0</v>
          </cell>
          <cell r="N1036">
            <v>0</v>
          </cell>
          <cell r="O1036">
            <v>0</v>
          </cell>
          <cell r="P1036">
            <v>0</v>
          </cell>
          <cell r="Q1036">
            <v>0</v>
          </cell>
          <cell r="R1036">
            <v>0</v>
          </cell>
        </row>
        <row r="1037">
          <cell r="B1037">
            <v>102791824</v>
          </cell>
          <cell r="D1037" t="str">
            <v>Sub-total for IT &amp; Communication</v>
          </cell>
          <cell r="E1037">
            <v>1314015.8799999999</v>
          </cell>
          <cell r="F1037">
            <v>56808581.119999997</v>
          </cell>
          <cell r="G1037">
            <v>58122597</v>
          </cell>
          <cell r="H1037">
            <v>53740285</v>
          </cell>
          <cell r="I1037">
            <v>-4382312</v>
          </cell>
          <cell r="J1037">
            <v>-7.5397732141941287E-2</v>
          </cell>
          <cell r="K1037">
            <v>0</v>
          </cell>
          <cell r="N1037">
            <v>0</v>
          </cell>
          <cell r="O1037">
            <v>-2.7939677238464355E-9</v>
          </cell>
          <cell r="P1037">
            <v>0</v>
          </cell>
          <cell r="Q1037">
            <v>0</v>
          </cell>
          <cell r="R1037">
            <v>0</v>
          </cell>
        </row>
        <row r="1038">
          <cell r="B1038">
            <v>102791824</v>
          </cell>
          <cell r="D1038" t="str">
            <v>IT &amp; Communication Equipment</v>
          </cell>
          <cell r="E1038">
            <v>1314015.8799999999</v>
          </cell>
          <cell r="F1038">
            <v>56808581.119999997</v>
          </cell>
          <cell r="G1038">
            <v>58122597</v>
          </cell>
          <cell r="H1038">
            <v>53740285</v>
          </cell>
          <cell r="I1038">
            <v>-4382312</v>
          </cell>
          <cell r="J1038">
            <v>-7.5397732141941287E-2</v>
          </cell>
          <cell r="K1038">
            <v>0</v>
          </cell>
          <cell r="N1038">
            <v>0</v>
          </cell>
          <cell r="O1038">
            <v>-2.7939677238464355E-9</v>
          </cell>
          <cell r="P1038">
            <v>0</v>
          </cell>
          <cell r="Q1038">
            <v>0</v>
          </cell>
          <cell r="R1038">
            <v>0</v>
          </cell>
        </row>
        <row r="1039">
          <cell r="B1039" t="str">
            <v>Furniture &amp; Fixtures (General Ledger Code) 111808</v>
          </cell>
        </row>
        <row r="1040">
          <cell r="B1040" t="str">
            <v>810  Furniture, office Equipment &amp; Fixtures</v>
          </cell>
        </row>
        <row r="1041">
          <cell r="B1041" t="str">
            <v xml:space="preserve">      8110  office furniture</v>
          </cell>
        </row>
        <row r="1042">
          <cell r="A1042">
            <v>81101</v>
          </cell>
          <cell r="B1042">
            <v>33686341</v>
          </cell>
          <cell r="C1042">
            <v>81101</v>
          </cell>
          <cell r="D1042" t="str">
            <v>desks &amp; tables owned by the company</v>
          </cell>
          <cell r="E1042">
            <v>10175912.120000001</v>
          </cell>
          <cell r="F1042">
            <v>18789630.050000001</v>
          </cell>
          <cell r="G1042">
            <v>28965542.170000002</v>
          </cell>
          <cell r="H1042">
            <v>2012000</v>
          </cell>
          <cell r="I1042">
            <v>-26953542.170000002</v>
          </cell>
          <cell r="J1042">
            <v>-0.93053815501910908</v>
          </cell>
        </row>
        <row r="1043">
          <cell r="A1043">
            <v>81102</v>
          </cell>
          <cell r="B1043">
            <v>10000</v>
          </cell>
          <cell r="C1043">
            <v>81102</v>
          </cell>
          <cell r="D1043" t="str">
            <v>chairs owned by the company</v>
          </cell>
          <cell r="E1043">
            <v>0</v>
          </cell>
          <cell r="F1043">
            <v>0</v>
          </cell>
          <cell r="G1043">
            <v>0</v>
          </cell>
          <cell r="H1043">
            <v>318000</v>
          </cell>
          <cell r="I1043">
            <v>318000</v>
          </cell>
          <cell r="J1043">
            <v>1</v>
          </cell>
        </row>
        <row r="1044">
          <cell r="A1044">
            <v>81103</v>
          </cell>
          <cell r="B1044">
            <v>805700</v>
          </cell>
          <cell r="C1044">
            <v>81103</v>
          </cell>
          <cell r="D1044" t="str">
            <v>capboards owned by company</v>
          </cell>
          <cell r="E1044">
            <v>0</v>
          </cell>
          <cell r="F1044">
            <v>500000</v>
          </cell>
          <cell r="G1044">
            <v>500000</v>
          </cell>
          <cell r="H1044">
            <v>115500</v>
          </cell>
          <cell r="I1044">
            <v>-384500</v>
          </cell>
          <cell r="J1044">
            <v>-0.76900000000000002</v>
          </cell>
        </row>
        <row r="1045">
          <cell r="A1045">
            <v>81104</v>
          </cell>
          <cell r="B1045">
            <v>0</v>
          </cell>
          <cell r="C1045">
            <v>81104</v>
          </cell>
          <cell r="D1045" t="str">
            <v>partitions between offices</v>
          </cell>
          <cell r="E1045">
            <v>0</v>
          </cell>
          <cell r="F1045">
            <v>0</v>
          </cell>
          <cell r="G1045">
            <v>0</v>
          </cell>
          <cell r="H1045">
            <v>35000</v>
          </cell>
          <cell r="I1045">
            <v>35000</v>
          </cell>
          <cell r="J1045">
            <v>1</v>
          </cell>
        </row>
        <row r="1046">
          <cell r="A1046">
            <v>81105</v>
          </cell>
          <cell r="B1046">
            <v>610000</v>
          </cell>
          <cell r="C1046">
            <v>81105</v>
          </cell>
          <cell r="D1046" t="str">
            <v>split unit air conditions owned by the company</v>
          </cell>
          <cell r="E1046">
            <v>100000</v>
          </cell>
          <cell r="F1046">
            <v>100000</v>
          </cell>
          <cell r="G1046">
            <v>200000</v>
          </cell>
          <cell r="H1046">
            <v>2588000</v>
          </cell>
          <cell r="I1046">
            <v>2388000</v>
          </cell>
          <cell r="J1046">
            <v>11.94</v>
          </cell>
        </row>
        <row r="1047">
          <cell r="A1047">
            <v>81106</v>
          </cell>
          <cell r="B1047">
            <v>0</v>
          </cell>
          <cell r="C1047">
            <v>81106</v>
          </cell>
          <cell r="D1047" t="str">
            <v>fire proof safes</v>
          </cell>
          <cell r="E1047">
            <v>0</v>
          </cell>
          <cell r="F1047">
            <v>0</v>
          </cell>
          <cell r="G1047">
            <v>0</v>
          </cell>
          <cell r="H1047">
            <v>152900</v>
          </cell>
          <cell r="I1047">
            <v>152900</v>
          </cell>
          <cell r="J1047">
            <v>1</v>
          </cell>
        </row>
        <row r="1048">
          <cell r="B1048">
            <v>35112041</v>
          </cell>
          <cell r="D1048" t="str">
            <v>Total Of Office Furniture</v>
          </cell>
          <cell r="E1048">
            <v>10275912.120000001</v>
          </cell>
          <cell r="F1048">
            <v>19389630.050000001</v>
          </cell>
          <cell r="G1048">
            <v>29665542.170000002</v>
          </cell>
          <cell r="H1048">
            <v>5221400</v>
          </cell>
          <cell r="I1048">
            <v>-24444142.170000002</v>
          </cell>
          <cell r="J1048">
            <v>-0.82399108129969501</v>
          </cell>
          <cell r="K1048">
            <v>0</v>
          </cell>
          <cell r="N1048">
            <v>9.3132257461547852E-10</v>
          </cell>
          <cell r="O1048">
            <v>0</v>
          </cell>
          <cell r="P1048">
            <v>0</v>
          </cell>
          <cell r="Q1048">
            <v>0</v>
          </cell>
          <cell r="R1048">
            <v>0</v>
          </cell>
        </row>
        <row r="1049">
          <cell r="B1049" t="str">
            <v xml:space="preserve">      8120  office equipment &amp; fixtures</v>
          </cell>
        </row>
        <row r="1050">
          <cell r="A1050">
            <v>81201</v>
          </cell>
          <cell r="B1050">
            <v>0</v>
          </cell>
          <cell r="C1050">
            <v>81201</v>
          </cell>
          <cell r="D1050" t="str">
            <v>photo copier owned by the company</v>
          </cell>
          <cell r="E1050">
            <v>0</v>
          </cell>
          <cell r="F1050">
            <v>0</v>
          </cell>
          <cell r="G1050">
            <v>0</v>
          </cell>
          <cell r="H1050">
            <v>38000</v>
          </cell>
          <cell r="I1050">
            <v>38000</v>
          </cell>
          <cell r="J1050">
            <v>1</v>
          </cell>
        </row>
        <row r="1051">
          <cell r="A1051">
            <v>81202</v>
          </cell>
          <cell r="B1051">
            <v>0</v>
          </cell>
          <cell r="C1051">
            <v>81202</v>
          </cell>
          <cell r="D1051" t="str">
            <v>shredding machines</v>
          </cell>
          <cell r="E1051">
            <v>0</v>
          </cell>
          <cell r="F1051">
            <v>0</v>
          </cell>
          <cell r="G1051">
            <v>0</v>
          </cell>
          <cell r="H1051">
            <v>52000</v>
          </cell>
          <cell r="I1051">
            <v>52000</v>
          </cell>
          <cell r="J1051">
            <v>1</v>
          </cell>
        </row>
        <row r="1052">
          <cell r="A1052">
            <v>81204</v>
          </cell>
          <cell r="B1052">
            <v>0</v>
          </cell>
          <cell r="C1052">
            <v>81204</v>
          </cell>
          <cell r="D1052" t="str">
            <v>projectors</v>
          </cell>
          <cell r="E1052">
            <v>0</v>
          </cell>
          <cell r="F1052">
            <v>0</v>
          </cell>
          <cell r="G1052">
            <v>0</v>
          </cell>
          <cell r="H1052">
            <v>116000</v>
          </cell>
          <cell r="I1052">
            <v>116000</v>
          </cell>
          <cell r="J1052">
            <v>1</v>
          </cell>
        </row>
        <row r="1053">
          <cell r="A1053">
            <v>81205</v>
          </cell>
          <cell r="B1053">
            <v>613900</v>
          </cell>
          <cell r="C1053">
            <v>81205</v>
          </cell>
          <cell r="D1053" t="str">
            <v>other office equipment &amp; fixtures</v>
          </cell>
          <cell r="E1053">
            <v>714935</v>
          </cell>
          <cell r="F1053">
            <v>434715</v>
          </cell>
          <cell r="G1053">
            <v>1149650</v>
          </cell>
          <cell r="H1053">
            <v>2875500</v>
          </cell>
          <cell r="I1053">
            <v>1725850</v>
          </cell>
          <cell r="J1053">
            <v>1.5011960161788371</v>
          </cell>
        </row>
        <row r="1054">
          <cell r="B1054">
            <v>613900</v>
          </cell>
          <cell r="D1054" t="str">
            <v>Total Of Office Equipment &amp; Fixtures</v>
          </cell>
          <cell r="E1054">
            <v>714935</v>
          </cell>
          <cell r="F1054">
            <v>434715</v>
          </cell>
          <cell r="G1054">
            <v>1149650</v>
          </cell>
          <cell r="H1054">
            <v>3081500</v>
          </cell>
          <cell r="I1054">
            <v>1931850</v>
          </cell>
          <cell r="J1054">
            <v>1.6803809855173313</v>
          </cell>
          <cell r="K1054">
            <v>0</v>
          </cell>
          <cell r="N1054">
            <v>0</v>
          </cell>
          <cell r="O1054">
            <v>0</v>
          </cell>
          <cell r="P1054">
            <v>0</v>
          </cell>
          <cell r="Q1054">
            <v>0</v>
          </cell>
          <cell r="R1054">
            <v>0</v>
          </cell>
        </row>
        <row r="1055">
          <cell r="B1055">
            <v>35725941</v>
          </cell>
          <cell r="D1055" t="str">
            <v>Sub-total for Furniture &amp; Fixtures</v>
          </cell>
          <cell r="E1055">
            <v>10990847.120000001</v>
          </cell>
          <cell r="F1055">
            <v>19824345.050000001</v>
          </cell>
          <cell r="G1055">
            <v>30815192.170000002</v>
          </cell>
          <cell r="H1055">
            <v>8302900</v>
          </cell>
          <cell r="I1055">
            <v>-22512292.170000002</v>
          </cell>
          <cell r="J1055">
            <v>-0.7305582274420066</v>
          </cell>
          <cell r="K1055">
            <v>0</v>
          </cell>
          <cell r="N1055">
            <v>9.3132257461547852E-10</v>
          </cell>
          <cell r="O1055">
            <v>0</v>
          </cell>
          <cell r="P1055">
            <v>0</v>
          </cell>
          <cell r="Q1055">
            <v>0</v>
          </cell>
          <cell r="R1055">
            <v>0</v>
          </cell>
        </row>
        <row r="1056">
          <cell r="B1056">
            <v>35725941</v>
          </cell>
          <cell r="D1056" t="str">
            <v>Furniture &amp; Fixtures</v>
          </cell>
          <cell r="E1056">
            <v>10990847.120000001</v>
          </cell>
          <cell r="F1056">
            <v>19824345.050000001</v>
          </cell>
          <cell r="G1056">
            <v>30815192.170000002</v>
          </cell>
          <cell r="H1056">
            <v>8302900</v>
          </cell>
          <cell r="I1056">
            <v>-22512292.170000002</v>
          </cell>
          <cell r="J1056">
            <v>-0.7305582274420066</v>
          </cell>
          <cell r="K1056">
            <v>0</v>
          </cell>
          <cell r="N1056">
            <v>9.3132257461547852E-10</v>
          </cell>
          <cell r="O1056">
            <v>0</v>
          </cell>
          <cell r="P1056">
            <v>0</v>
          </cell>
          <cell r="Q1056">
            <v>0</v>
          </cell>
          <cell r="R1056">
            <v>0</v>
          </cell>
        </row>
        <row r="1057">
          <cell r="B1057" t="str">
            <v>Research &amp; Laboratories (General Ledger Code) 111809</v>
          </cell>
        </row>
        <row r="1058">
          <cell r="B1058" t="str">
            <v>910  Research &amp; testing Equipment</v>
          </cell>
        </row>
        <row r="1059">
          <cell r="B1059" t="str">
            <v xml:space="preserve">      9100  Hydraulic Lab Equipment </v>
          </cell>
        </row>
        <row r="1060">
          <cell r="A1060">
            <v>91001</v>
          </cell>
          <cell r="B1060">
            <v>4000000</v>
          </cell>
          <cell r="C1060">
            <v>91001</v>
          </cell>
          <cell r="D1060" t="str">
            <v>unspecified</v>
          </cell>
          <cell r="E1060">
            <v>0</v>
          </cell>
          <cell r="F1060">
            <v>4000000</v>
          </cell>
          <cell r="G1060">
            <v>4000000</v>
          </cell>
          <cell r="H1060">
            <v>2500000</v>
          </cell>
          <cell r="I1060">
            <v>-1500000</v>
          </cell>
          <cell r="J1060">
            <v>-0.375</v>
          </cell>
        </row>
        <row r="1061">
          <cell r="B1061">
            <v>4000000</v>
          </cell>
          <cell r="D1061" t="str">
            <v xml:space="preserve">Total Of Hydraulic Lab Equipment </v>
          </cell>
          <cell r="E1061">
            <v>0</v>
          </cell>
          <cell r="F1061">
            <v>4000000</v>
          </cell>
          <cell r="G1061">
            <v>4000000</v>
          </cell>
          <cell r="H1061">
            <v>2500000</v>
          </cell>
          <cell r="I1061">
            <v>-1500000</v>
          </cell>
          <cell r="J1061">
            <v>-0.375</v>
          </cell>
          <cell r="K1061">
            <v>0</v>
          </cell>
          <cell r="N1061">
            <v>0</v>
          </cell>
          <cell r="O1061">
            <v>0</v>
          </cell>
          <cell r="P1061">
            <v>0</v>
          </cell>
          <cell r="Q1061">
            <v>0</v>
          </cell>
          <cell r="R1061">
            <v>0</v>
          </cell>
        </row>
        <row r="1062">
          <cell r="B1062" t="str">
            <v xml:space="preserve">      9200  Solar Plant Equipment </v>
          </cell>
        </row>
        <row r="1063">
          <cell r="A1063">
            <v>92001</v>
          </cell>
          <cell r="B1063">
            <v>200000</v>
          </cell>
          <cell r="C1063">
            <v>92001</v>
          </cell>
          <cell r="D1063" t="str">
            <v>unspecified</v>
          </cell>
          <cell r="E1063">
            <v>0</v>
          </cell>
          <cell r="F1063">
            <v>200000</v>
          </cell>
          <cell r="G1063">
            <v>200000</v>
          </cell>
          <cell r="H1063">
            <v>500000</v>
          </cell>
          <cell r="I1063">
            <v>300000</v>
          </cell>
          <cell r="J1063">
            <v>1.5</v>
          </cell>
        </row>
        <row r="1064">
          <cell r="B1064">
            <v>200000</v>
          </cell>
          <cell r="D1064" t="str">
            <v xml:space="preserve">Total Of Solar Plant Equipment </v>
          </cell>
          <cell r="E1064">
            <v>0</v>
          </cell>
          <cell r="F1064">
            <v>200000</v>
          </cell>
          <cell r="G1064">
            <v>200000</v>
          </cell>
          <cell r="H1064">
            <v>500000</v>
          </cell>
          <cell r="I1064">
            <v>300000</v>
          </cell>
          <cell r="J1064">
            <v>1.5</v>
          </cell>
          <cell r="K1064">
            <v>0</v>
          </cell>
          <cell r="N1064">
            <v>0</v>
          </cell>
          <cell r="O1064">
            <v>0</v>
          </cell>
          <cell r="P1064">
            <v>0</v>
          </cell>
          <cell r="Q1064">
            <v>0</v>
          </cell>
          <cell r="R1064">
            <v>0</v>
          </cell>
        </row>
        <row r="1065">
          <cell r="B1065" t="str">
            <v xml:space="preserve">      9300  Material Testing Lab Equipment </v>
          </cell>
        </row>
        <row r="1066">
          <cell r="A1066">
            <v>93001</v>
          </cell>
          <cell r="B1066">
            <v>2200000</v>
          </cell>
          <cell r="C1066">
            <v>93001</v>
          </cell>
          <cell r="D1066" t="str">
            <v>unspecified</v>
          </cell>
          <cell r="E1066">
            <v>0</v>
          </cell>
          <cell r="F1066">
            <v>1800000</v>
          </cell>
          <cell r="G1066">
            <v>1800000</v>
          </cell>
          <cell r="H1066">
            <v>4000000</v>
          </cell>
          <cell r="I1066">
            <v>2200000</v>
          </cell>
          <cell r="J1066">
            <v>1.2222222222222223</v>
          </cell>
        </row>
        <row r="1067">
          <cell r="B1067">
            <v>2200000</v>
          </cell>
          <cell r="D1067" t="str">
            <v xml:space="preserve">Total Of Material Testing Lab Equipment </v>
          </cell>
          <cell r="E1067">
            <v>0</v>
          </cell>
          <cell r="F1067">
            <v>1800000</v>
          </cell>
          <cell r="G1067">
            <v>1800000</v>
          </cell>
          <cell r="H1067">
            <v>4000000</v>
          </cell>
          <cell r="I1067">
            <v>2200000</v>
          </cell>
          <cell r="J1067">
            <v>1.2222222222222223</v>
          </cell>
          <cell r="K1067">
            <v>0</v>
          </cell>
          <cell r="N1067">
            <v>0</v>
          </cell>
          <cell r="O1067">
            <v>0</v>
          </cell>
          <cell r="P1067">
            <v>0</v>
          </cell>
          <cell r="Q1067">
            <v>0</v>
          </cell>
          <cell r="R1067">
            <v>0</v>
          </cell>
        </row>
        <row r="1068">
          <cell r="B1068" t="str">
            <v xml:space="preserve">      9400  Training Centre Equipment</v>
          </cell>
        </row>
        <row r="1069">
          <cell r="A1069">
            <v>94001</v>
          </cell>
          <cell r="B1069">
            <v>0</v>
          </cell>
          <cell r="C1069">
            <v>94001</v>
          </cell>
          <cell r="D1069" t="str">
            <v>unspecified</v>
          </cell>
          <cell r="E1069">
            <v>0</v>
          </cell>
          <cell r="F1069">
            <v>0</v>
          </cell>
          <cell r="G1069">
            <v>0</v>
          </cell>
          <cell r="H1069">
            <v>0</v>
          </cell>
          <cell r="I1069">
            <v>0</v>
          </cell>
          <cell r="J1069">
            <v>0</v>
          </cell>
        </row>
        <row r="1070">
          <cell r="B1070">
            <v>0</v>
          </cell>
          <cell r="D1070" t="str">
            <v>Total Of Training Centre Equipment</v>
          </cell>
          <cell r="E1070">
            <v>0</v>
          </cell>
          <cell r="F1070">
            <v>0</v>
          </cell>
          <cell r="G1070">
            <v>0</v>
          </cell>
          <cell r="H1070">
            <v>0</v>
          </cell>
          <cell r="I1070">
            <v>0</v>
          </cell>
          <cell r="J1070">
            <v>0</v>
          </cell>
          <cell r="K1070">
            <v>0</v>
          </cell>
          <cell r="N1070">
            <v>0</v>
          </cell>
          <cell r="O1070">
            <v>0</v>
          </cell>
          <cell r="P1070">
            <v>0</v>
          </cell>
          <cell r="Q1070">
            <v>0</v>
          </cell>
          <cell r="R1070">
            <v>0</v>
          </cell>
        </row>
        <row r="1071">
          <cell r="B1071" t="str">
            <v xml:space="preserve">      9500  Central Lab Equipment</v>
          </cell>
        </row>
        <row r="1072">
          <cell r="A1072">
            <v>95001</v>
          </cell>
          <cell r="B1072">
            <v>0</v>
          </cell>
          <cell r="C1072">
            <v>95001</v>
          </cell>
          <cell r="D1072" t="str">
            <v>unspecified</v>
          </cell>
          <cell r="E1072">
            <v>0</v>
          </cell>
          <cell r="F1072">
            <v>0</v>
          </cell>
          <cell r="G1072">
            <v>0</v>
          </cell>
          <cell r="H1072">
            <v>4260000</v>
          </cell>
          <cell r="I1072">
            <v>4260000</v>
          </cell>
          <cell r="J1072">
            <v>1</v>
          </cell>
        </row>
        <row r="1073">
          <cell r="B1073">
            <v>0</v>
          </cell>
          <cell r="D1073" t="str">
            <v>Total Of Central Lab Equipment</v>
          </cell>
          <cell r="E1073">
            <v>0</v>
          </cell>
          <cell r="F1073">
            <v>0</v>
          </cell>
          <cell r="G1073">
            <v>0</v>
          </cell>
          <cell r="H1073">
            <v>4260000</v>
          </cell>
          <cell r="I1073">
            <v>4260000</v>
          </cell>
          <cell r="J1073">
            <v>1</v>
          </cell>
          <cell r="K1073">
            <v>0</v>
          </cell>
          <cell r="N1073">
            <v>0</v>
          </cell>
          <cell r="O1073">
            <v>0</v>
          </cell>
          <cell r="P1073">
            <v>0</v>
          </cell>
          <cell r="Q1073">
            <v>0</v>
          </cell>
          <cell r="R1073">
            <v>0</v>
          </cell>
        </row>
        <row r="1074">
          <cell r="B1074" t="str">
            <v xml:space="preserve">      9600  Electrical Power Lab Equipment</v>
          </cell>
        </row>
        <row r="1075">
          <cell r="A1075">
            <v>96001</v>
          </cell>
          <cell r="B1075">
            <v>0</v>
          </cell>
          <cell r="C1075">
            <v>96001</v>
          </cell>
          <cell r="D1075" t="str">
            <v>unspecified</v>
          </cell>
          <cell r="E1075">
            <v>0</v>
          </cell>
          <cell r="F1075">
            <v>0</v>
          </cell>
          <cell r="G1075">
            <v>0</v>
          </cell>
          <cell r="H1075">
            <v>420000</v>
          </cell>
          <cell r="I1075">
            <v>420000</v>
          </cell>
          <cell r="J1075">
            <v>1</v>
          </cell>
        </row>
        <row r="1076">
          <cell r="B1076">
            <v>0</v>
          </cell>
          <cell r="D1076" t="str">
            <v>Total Of Electrical Power Lab Equipment</v>
          </cell>
          <cell r="E1076">
            <v>0</v>
          </cell>
          <cell r="F1076">
            <v>0</v>
          </cell>
          <cell r="G1076">
            <v>0</v>
          </cell>
          <cell r="H1076">
            <v>420000</v>
          </cell>
          <cell r="I1076">
            <v>420000</v>
          </cell>
          <cell r="J1076">
            <v>1</v>
          </cell>
          <cell r="K1076">
            <v>0</v>
          </cell>
          <cell r="N1076">
            <v>0</v>
          </cell>
          <cell r="O1076">
            <v>0</v>
          </cell>
          <cell r="P1076">
            <v>0</v>
          </cell>
          <cell r="Q1076">
            <v>0</v>
          </cell>
          <cell r="R1076">
            <v>0</v>
          </cell>
        </row>
        <row r="1077">
          <cell r="B1077">
            <v>6400000</v>
          </cell>
          <cell r="D1077" t="str">
            <v>Sub-total for Research &amp; Laboratories</v>
          </cell>
          <cell r="E1077">
            <v>0</v>
          </cell>
          <cell r="F1077">
            <v>6000000</v>
          </cell>
          <cell r="G1077">
            <v>6000000</v>
          </cell>
          <cell r="H1077">
            <v>11680000</v>
          </cell>
          <cell r="I1077">
            <v>5680000</v>
          </cell>
          <cell r="J1077">
            <v>0.94666666666666666</v>
          </cell>
          <cell r="K1077">
            <v>0</v>
          </cell>
          <cell r="N1077">
            <v>0</v>
          </cell>
          <cell r="O1077">
            <v>0</v>
          </cell>
          <cell r="P1077">
            <v>0</v>
          </cell>
          <cell r="Q1077">
            <v>0</v>
          </cell>
          <cell r="R1077">
            <v>0</v>
          </cell>
        </row>
        <row r="1078">
          <cell r="B1078">
            <v>6400000</v>
          </cell>
          <cell r="D1078" t="str">
            <v>Research &amp; Laboratories</v>
          </cell>
          <cell r="E1078">
            <v>0</v>
          </cell>
          <cell r="F1078">
            <v>6000000</v>
          </cell>
          <cell r="G1078">
            <v>6000000</v>
          </cell>
          <cell r="H1078">
            <v>11680000</v>
          </cell>
          <cell r="I1078">
            <v>5680000</v>
          </cell>
          <cell r="J1078">
            <v>0.94666666666666666</v>
          </cell>
          <cell r="K1078">
            <v>0</v>
          </cell>
          <cell r="N1078">
            <v>0</v>
          </cell>
          <cell r="O1078">
            <v>0</v>
          </cell>
          <cell r="P1078">
            <v>0</v>
          </cell>
          <cell r="Q1078">
            <v>0</v>
          </cell>
          <cell r="R1078">
            <v>0</v>
          </cell>
        </row>
        <row r="1079">
          <cell r="B1079">
            <v>229910785</v>
          </cell>
          <cell r="C1079" t="str">
            <v>TOTAL FIXED ASSETS</v>
          </cell>
          <cell r="E1079">
            <v>33600859</v>
          </cell>
          <cell r="F1079">
            <v>121538526.17</v>
          </cell>
          <cell r="G1079">
            <v>155139385.17000002</v>
          </cell>
          <cell r="H1079">
            <v>283846578</v>
          </cell>
          <cell r="I1079">
            <v>128707192.83</v>
          </cell>
          <cell r="J1079">
            <v>0.82962293997081449</v>
          </cell>
          <cell r="K1079">
            <v>0</v>
          </cell>
          <cell r="N1079">
            <v>-1.862645149230957E-9</v>
          </cell>
          <cell r="O1079">
            <v>7.4505805969238281E-9</v>
          </cell>
          <cell r="P1079">
            <v>1.4901161193847656E-8</v>
          </cell>
          <cell r="Q1079">
            <v>0</v>
          </cell>
          <cell r="R1079">
            <v>0</v>
          </cell>
        </row>
        <row r="1081">
          <cell r="D1081" t="str">
            <v>Current Assets</v>
          </cell>
        </row>
        <row r="1082">
          <cell r="A1082">
            <v>171100</v>
          </cell>
          <cell r="C1082">
            <v>171100</v>
          </cell>
          <cell r="D1082" t="str">
            <v>Stores Account</v>
          </cell>
        </row>
        <row r="1083">
          <cell r="A1083">
            <v>171110</v>
          </cell>
          <cell r="B1083">
            <v>86177340</v>
          </cell>
          <cell r="C1083">
            <v>171110</v>
          </cell>
          <cell r="D1083" t="str">
            <v>Main Ware House</v>
          </cell>
          <cell r="E1083">
            <v>18108733</v>
          </cell>
          <cell r="F1083">
            <v>24910267</v>
          </cell>
          <cell r="G1083">
            <v>43019000</v>
          </cell>
          <cell r="H1083">
            <v>29180000</v>
          </cell>
          <cell r="I1083">
            <v>-13839000</v>
          </cell>
          <cell r="J1083">
            <v>-0.32169506497129174</v>
          </cell>
        </row>
        <row r="1084">
          <cell r="A1084">
            <v>171120</v>
          </cell>
          <cell r="B1084">
            <v>1990950</v>
          </cell>
          <cell r="C1084">
            <v>171120</v>
          </cell>
          <cell r="D1084" t="str">
            <v>Electricity Stores</v>
          </cell>
          <cell r="E1084">
            <v>0</v>
          </cell>
          <cell r="F1084">
            <v>0</v>
          </cell>
          <cell r="G1084">
            <v>0</v>
          </cell>
          <cell r="H1084">
            <v>0</v>
          </cell>
          <cell r="I1084">
            <v>0</v>
          </cell>
          <cell r="J1084">
            <v>0</v>
          </cell>
        </row>
        <row r="1085">
          <cell r="A1085">
            <v>171130</v>
          </cell>
          <cell r="B1085">
            <v>1327300</v>
          </cell>
          <cell r="C1085">
            <v>171130</v>
          </cell>
          <cell r="D1085" t="str">
            <v>Water Stores</v>
          </cell>
          <cell r="E1085">
            <v>0</v>
          </cell>
          <cell r="F1085">
            <v>0</v>
          </cell>
          <cell r="G1085">
            <v>0</v>
          </cell>
          <cell r="H1085">
            <v>0</v>
          </cell>
          <cell r="I1085">
            <v>0</v>
          </cell>
          <cell r="J1085">
            <v>0</v>
          </cell>
        </row>
        <row r="1086">
          <cell r="A1086">
            <v>171140</v>
          </cell>
          <cell r="B1086">
            <v>0</v>
          </cell>
          <cell r="C1086">
            <v>171140</v>
          </cell>
          <cell r="D1086" t="str">
            <v>Yards</v>
          </cell>
          <cell r="E1086">
            <v>0</v>
          </cell>
          <cell r="F1086">
            <v>0</v>
          </cell>
          <cell r="G1086">
            <v>0</v>
          </cell>
          <cell r="H1086">
            <v>0</v>
          </cell>
          <cell r="I1086">
            <v>0</v>
          </cell>
          <cell r="J1086">
            <v>0</v>
          </cell>
        </row>
        <row r="1087">
          <cell r="A1087">
            <v>171150</v>
          </cell>
          <cell r="B1087">
            <v>0</v>
          </cell>
          <cell r="C1087">
            <v>171150</v>
          </cell>
          <cell r="D1087" t="str">
            <v>Stores Provision for Obsolete/Slow Moving</v>
          </cell>
          <cell r="E1087">
            <v>0</v>
          </cell>
          <cell r="F1087">
            <v>0</v>
          </cell>
          <cell r="G1087">
            <v>0</v>
          </cell>
          <cell r="H1087">
            <v>0</v>
          </cell>
          <cell r="I1087">
            <v>0</v>
          </cell>
          <cell r="J1087">
            <v>0</v>
          </cell>
        </row>
        <row r="1088">
          <cell r="A1088">
            <v>171160</v>
          </cell>
          <cell r="B1088">
            <v>0</v>
          </cell>
          <cell r="C1088">
            <v>171160</v>
          </cell>
          <cell r="D1088" t="str">
            <v>Stores (Inventory) Suspense Account</v>
          </cell>
          <cell r="E1088">
            <v>0</v>
          </cell>
          <cell r="F1088">
            <v>0</v>
          </cell>
          <cell r="G1088">
            <v>0</v>
          </cell>
          <cell r="H1088">
            <v>0</v>
          </cell>
          <cell r="I1088">
            <v>0</v>
          </cell>
          <cell r="J1088">
            <v>0</v>
          </cell>
        </row>
        <row r="1090">
          <cell r="A1090">
            <v>171200</v>
          </cell>
          <cell r="C1090">
            <v>171200</v>
          </cell>
          <cell r="D1090" t="str">
            <v>Fuel &amp; Lubricants</v>
          </cell>
        </row>
        <row r="1091">
          <cell r="A1091">
            <v>171210</v>
          </cell>
          <cell r="B1091">
            <v>500000</v>
          </cell>
          <cell r="C1091">
            <v>171210</v>
          </cell>
          <cell r="D1091" t="str">
            <v>Crude Oil</v>
          </cell>
          <cell r="E1091">
            <v>0</v>
          </cell>
          <cell r="F1091">
            <v>0</v>
          </cell>
          <cell r="G1091">
            <v>0</v>
          </cell>
          <cell r="H1091">
            <v>100000</v>
          </cell>
          <cell r="I1091">
            <v>100000</v>
          </cell>
          <cell r="J1091">
            <v>1</v>
          </cell>
        </row>
        <row r="1092">
          <cell r="A1092">
            <v>171220</v>
          </cell>
          <cell r="B1092">
            <v>0</v>
          </cell>
          <cell r="C1092">
            <v>171220</v>
          </cell>
          <cell r="D1092" t="str">
            <v>Fuel Oil</v>
          </cell>
          <cell r="E1092">
            <v>0</v>
          </cell>
          <cell r="F1092">
            <v>0</v>
          </cell>
          <cell r="G1092">
            <v>0</v>
          </cell>
          <cell r="H1092">
            <v>0</v>
          </cell>
          <cell r="I1092">
            <v>0</v>
          </cell>
          <cell r="J1092">
            <v>0</v>
          </cell>
        </row>
        <row r="1093">
          <cell r="A1093">
            <v>171230</v>
          </cell>
          <cell r="B1093">
            <v>0</v>
          </cell>
          <cell r="C1093">
            <v>171230</v>
          </cell>
          <cell r="D1093" t="str">
            <v>Natural Gas</v>
          </cell>
          <cell r="E1093">
            <v>0</v>
          </cell>
          <cell r="F1093">
            <v>0</v>
          </cell>
          <cell r="G1093">
            <v>0</v>
          </cell>
          <cell r="H1093">
            <v>0</v>
          </cell>
          <cell r="I1093">
            <v>0</v>
          </cell>
          <cell r="J1093">
            <v>0</v>
          </cell>
        </row>
        <row r="1094">
          <cell r="A1094">
            <v>171240</v>
          </cell>
          <cell r="B1094">
            <v>491000</v>
          </cell>
          <cell r="C1094">
            <v>171240</v>
          </cell>
          <cell r="D1094" t="str">
            <v>Diesel Oil</v>
          </cell>
          <cell r="E1094">
            <v>0</v>
          </cell>
          <cell r="F1094">
            <v>0</v>
          </cell>
          <cell r="G1094">
            <v>0</v>
          </cell>
          <cell r="H1094">
            <v>5100000</v>
          </cell>
          <cell r="I1094">
            <v>5100000</v>
          </cell>
          <cell r="J1094">
            <v>1</v>
          </cell>
        </row>
        <row r="1095">
          <cell r="A1095">
            <v>171250</v>
          </cell>
          <cell r="B1095">
            <v>300000</v>
          </cell>
          <cell r="C1095">
            <v>171250</v>
          </cell>
          <cell r="D1095" t="str">
            <v>Lubricating Oil &amp; Greases</v>
          </cell>
          <cell r="E1095">
            <v>40650</v>
          </cell>
          <cell r="F1095">
            <v>279350</v>
          </cell>
          <cell r="G1095">
            <v>320000</v>
          </cell>
          <cell r="H1095">
            <v>350000</v>
          </cell>
          <cell r="I1095">
            <v>30000</v>
          </cell>
          <cell r="J1095">
            <v>9.375E-2</v>
          </cell>
        </row>
        <row r="1096">
          <cell r="A1096">
            <v>171260</v>
          </cell>
          <cell r="B1096">
            <v>0</v>
          </cell>
          <cell r="C1096">
            <v>171260</v>
          </cell>
          <cell r="D1096" t="str">
            <v>Petrol &amp; Diesel for Vehicles</v>
          </cell>
          <cell r="E1096">
            <v>0</v>
          </cell>
          <cell r="F1096">
            <v>0</v>
          </cell>
          <cell r="G1096">
            <v>0</v>
          </cell>
          <cell r="H1096">
            <v>0</v>
          </cell>
          <cell r="I1096">
            <v>0</v>
          </cell>
          <cell r="J1096">
            <v>0</v>
          </cell>
        </row>
        <row r="1098">
          <cell r="A1098">
            <v>171300</v>
          </cell>
          <cell r="C1098">
            <v>171300</v>
          </cell>
          <cell r="D1098" t="str">
            <v>Chemicals</v>
          </cell>
        </row>
        <row r="1099">
          <cell r="A1099">
            <v>171310</v>
          </cell>
          <cell r="B1099">
            <v>17450000</v>
          </cell>
          <cell r="C1099">
            <v>171310</v>
          </cell>
          <cell r="D1099" t="str">
            <v>Chemical Store</v>
          </cell>
          <cell r="E1099">
            <v>13258190</v>
          </cell>
          <cell r="F1099">
            <v>16170000</v>
          </cell>
          <cell r="G1099">
            <v>29428190</v>
          </cell>
          <cell r="H1099">
            <v>37266000</v>
          </cell>
          <cell r="I1099">
            <v>7837810</v>
          </cell>
          <cell r="J1099">
            <v>0.26633680154980649</v>
          </cell>
        </row>
        <row r="1101">
          <cell r="B1101">
            <v>108236590</v>
          </cell>
          <cell r="D1101" t="str">
            <v xml:space="preserve">Total For Stocks </v>
          </cell>
          <cell r="E1101">
            <v>31407573</v>
          </cell>
          <cell r="F1101">
            <v>41359617</v>
          </cell>
          <cell r="G1101">
            <v>72767190</v>
          </cell>
          <cell r="H1101">
            <v>71996000</v>
          </cell>
          <cell r="I1101">
            <v>-771190</v>
          </cell>
          <cell r="J1101">
            <v>-1.0598045630180306E-2</v>
          </cell>
          <cell r="K1101">
            <v>0</v>
          </cell>
          <cell r="N1101">
            <v>0</v>
          </cell>
          <cell r="O1101">
            <v>0</v>
          </cell>
          <cell r="P1101">
            <v>0</v>
          </cell>
          <cell r="Q1101">
            <v>0</v>
          </cell>
          <cell r="R1101">
            <v>0</v>
          </cell>
        </row>
        <row r="1104">
          <cell r="A1104">
            <v>174000</v>
          </cell>
          <cell r="C1104">
            <v>174000</v>
          </cell>
          <cell r="D1104" t="str">
            <v>Other Current Assets</v>
          </cell>
        </row>
        <row r="1105">
          <cell r="A1105">
            <v>174110</v>
          </cell>
          <cell r="B1105">
            <v>4597667</v>
          </cell>
          <cell r="C1105">
            <v>174110</v>
          </cell>
          <cell r="D1105" t="str">
            <v>Furniture Allowance</v>
          </cell>
          <cell r="E1105">
            <v>897831</v>
          </cell>
          <cell r="F1105">
            <v>1175336</v>
          </cell>
          <cell r="G1105">
            <v>2073167</v>
          </cell>
          <cell r="H1105">
            <v>4812500</v>
          </cell>
          <cell r="I1105">
            <v>2739333</v>
          </cell>
          <cell r="J1105">
            <v>1.3213277078016388</v>
          </cell>
        </row>
        <row r="1107">
          <cell r="B1107">
            <v>4597667</v>
          </cell>
          <cell r="D1107" t="str">
            <v>Total for other current assets</v>
          </cell>
          <cell r="E1107">
            <v>897831</v>
          </cell>
          <cell r="F1107">
            <v>1175336</v>
          </cell>
          <cell r="G1107">
            <v>2073167</v>
          </cell>
          <cell r="H1107">
            <v>4812500</v>
          </cell>
          <cell r="I1107">
            <v>2739333</v>
          </cell>
          <cell r="J1107">
            <v>1.3213277078016388</v>
          </cell>
          <cell r="K1107">
            <v>0</v>
          </cell>
          <cell r="N1107">
            <v>0</v>
          </cell>
          <cell r="O1107">
            <v>0</v>
          </cell>
          <cell r="P1107">
            <v>0</v>
          </cell>
          <cell r="Q1107">
            <v>0</v>
          </cell>
          <cell r="R1107">
            <v>0</v>
          </cell>
        </row>
        <row r="1109">
          <cell r="B1109">
            <v>112834257</v>
          </cell>
          <cell r="D1109" t="str">
            <v>Total Current Assets</v>
          </cell>
          <cell r="E1109">
            <v>32305404</v>
          </cell>
          <cell r="F1109">
            <v>42534953</v>
          </cell>
          <cell r="G1109">
            <v>74840357</v>
          </cell>
          <cell r="H1109">
            <v>76808500</v>
          </cell>
          <cell r="I1109">
            <v>1968143</v>
          </cell>
          <cell r="J1109">
            <v>2.6297883640506954E-2</v>
          </cell>
          <cell r="K1109">
            <v>0</v>
          </cell>
          <cell r="N1109">
            <v>0</v>
          </cell>
          <cell r="O1109">
            <v>0</v>
          </cell>
          <cell r="P1109">
            <v>0</v>
          </cell>
          <cell r="Q1109">
            <v>0</v>
          </cell>
          <cell r="R1109">
            <v>0</v>
          </cell>
        </row>
        <row r="1111">
          <cell r="B1111">
            <v>342745042</v>
          </cell>
          <cell r="D1111" t="str">
            <v>Total Capital Expenses</v>
          </cell>
          <cell r="E1111">
            <v>65906263</v>
          </cell>
          <cell r="F1111">
            <v>164073479.17000002</v>
          </cell>
          <cell r="G1111">
            <v>229979742.17000002</v>
          </cell>
          <cell r="H1111">
            <v>360655078</v>
          </cell>
          <cell r="I1111">
            <v>130675335.83</v>
          </cell>
          <cell r="J1111">
            <v>0.56820368001545707</v>
          </cell>
          <cell r="K1111">
            <v>0</v>
          </cell>
          <cell r="N1111">
            <v>1.862645149230957E-9</v>
          </cell>
          <cell r="O1111">
            <v>2.2351741790771484E-8</v>
          </cell>
          <cell r="P1111">
            <v>0</v>
          </cell>
          <cell r="Q1111">
            <v>0</v>
          </cell>
          <cell r="R1111">
            <v>0</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Asset Plan 4671"/>
      <sheetName val="Asset Plan 656A"/>
      <sheetName val="FA Plan Summary"/>
      <sheetName val="Asset Plan 4659"/>
      <sheetName val="Consolidated"/>
    </sheetNames>
    <sheetDataSet>
      <sheetData sheetId="0"/>
      <sheetData sheetId="1">
        <row r="114">
          <cell r="E114" t="str">
            <v xml:space="preserve">4310 : Business buildings  </v>
          </cell>
        </row>
        <row r="115">
          <cell r="E115" t="str">
            <v xml:space="preserve">4320 : Factory buildings   </v>
          </cell>
        </row>
        <row r="116">
          <cell r="E116" t="str">
            <v xml:space="preserve">5100 : Machines            </v>
          </cell>
        </row>
        <row r="117">
          <cell r="E117" t="str">
            <v>5900 : Minor FA equip/mach.</v>
          </cell>
        </row>
        <row r="118">
          <cell r="E118" t="str">
            <v xml:space="preserve">6110 : Own cars            </v>
          </cell>
        </row>
        <row r="119">
          <cell r="E119" t="str">
            <v xml:space="preserve">6200 : PC &amp; equipment      </v>
          </cell>
        </row>
        <row r="120">
          <cell r="E120" t="str">
            <v xml:space="preserve">6201 : Laptop Computer     </v>
          </cell>
        </row>
        <row r="121">
          <cell r="E121" t="str">
            <v xml:space="preserve">6202 : Desktop Software    </v>
          </cell>
        </row>
        <row r="122">
          <cell r="E122" t="str">
            <v>6320 : Communication-&amp; safe</v>
          </cell>
        </row>
        <row r="123">
          <cell r="E123" t="str">
            <v xml:space="preserve">6321 : Telecomm. System    </v>
          </cell>
        </row>
        <row r="124">
          <cell r="E124" t="str">
            <v>6340 : Security and alarm s</v>
          </cell>
        </row>
        <row r="125">
          <cell r="E125" t="str">
            <v>6500 : Normal testing equip</v>
          </cell>
        </row>
        <row r="126">
          <cell r="E126" t="str">
            <v xml:space="preserve">6600 : Special tools       </v>
          </cell>
        </row>
        <row r="127">
          <cell r="E127" t="str">
            <v xml:space="preserve">6700 : Normal tools        </v>
          </cell>
        </row>
        <row r="128">
          <cell r="E128" t="str">
            <v xml:space="preserve">6800 : Other equipment     </v>
          </cell>
        </row>
        <row r="129">
          <cell r="E129" t="str">
            <v>6801 : Electr., Kitchen Eq.</v>
          </cell>
        </row>
        <row r="130">
          <cell r="E130" t="str">
            <v xml:space="preserve">6802 : Furnitures&amp;Fittings </v>
          </cell>
        </row>
        <row r="131">
          <cell r="E131" t="str">
            <v>6805 : Other Office Equipmt</v>
          </cell>
        </row>
        <row r="132">
          <cell r="E132" t="str">
            <v xml:space="preserve">6900 : Minor fixed assets  </v>
          </cell>
        </row>
      </sheetData>
      <sheetData sheetId="2"/>
      <sheetData sheetId="3"/>
      <sheetData sheetId="4"/>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HRH"/>
      <sheetName val="Aug Bill"/>
      <sheetName val="Sep Bill"/>
      <sheetName val="Aug_Bill"/>
      <sheetName val="Sep_Bill"/>
      <sheetName val="Aug_Bill1"/>
      <sheetName val="Sep_Bill1"/>
      <sheetName val="Cash Flow  HOH"/>
      <sheetName val="Asset Plan 4671"/>
    </sheetNames>
    <sheetDataSet>
      <sheetData sheetId="0" refreshError="1"/>
      <sheetData sheetId="1" refreshError="1"/>
      <sheetData sheetId="2">
        <row r="7">
          <cell r="A7" t="str">
            <v>Account</v>
          </cell>
          <cell r="B7" t="str">
            <v>Account Name</v>
          </cell>
          <cell r="C7" t="str">
            <v>YTD Aug 02</v>
          </cell>
          <cell r="D7">
            <v>37439</v>
          </cell>
          <cell r="E7">
            <v>37470</v>
          </cell>
        </row>
        <row r="8">
          <cell r="A8">
            <v>10100</v>
          </cell>
          <cell r="B8" t="str">
            <v>Labor:  Expatriate - UDLP</v>
          </cell>
          <cell r="C8">
            <v>393917.56266666664</v>
          </cell>
          <cell r="D8">
            <v>352814.05866666662</v>
          </cell>
          <cell r="E8">
            <v>41103.504000000015</v>
          </cell>
        </row>
        <row r="9">
          <cell r="A9">
            <v>10200</v>
          </cell>
          <cell r="B9" t="str">
            <v>Labor:  Expatriate - FMC Arabia</v>
          </cell>
          <cell r="C9">
            <v>245740.33333333331</v>
          </cell>
          <cell r="D9">
            <v>221785.80800000002</v>
          </cell>
          <cell r="E9">
            <v>23954.525333333295</v>
          </cell>
        </row>
        <row r="10">
          <cell r="A10">
            <v>10300</v>
          </cell>
          <cell r="B10" t="str">
            <v>Labor:  Saudi - FMC Arabia</v>
          </cell>
          <cell r="C10">
            <v>770295.26666666672</v>
          </cell>
          <cell r="D10">
            <v>696023.7733333332</v>
          </cell>
          <cell r="E10">
            <v>74271.493333333521</v>
          </cell>
        </row>
        <row r="11">
          <cell r="A11">
            <v>10400</v>
          </cell>
          <cell r="B11" t="str">
            <v>Labor:  OFN - FMC Arabia</v>
          </cell>
          <cell r="C11">
            <v>38159.895999999986</v>
          </cell>
          <cell r="D11">
            <v>35660.519999999997</v>
          </cell>
          <cell r="E11">
            <v>2499.3759999999893</v>
          </cell>
        </row>
        <row r="12">
          <cell r="A12">
            <v>10500</v>
          </cell>
          <cell r="B12" t="str">
            <v>Labor:  Subcontract</v>
          </cell>
          <cell r="C12">
            <v>515770.76</v>
          </cell>
          <cell r="D12">
            <v>447906.36266666674</v>
          </cell>
          <cell r="E12">
            <v>67864.397333333269</v>
          </cell>
        </row>
        <row r="13">
          <cell r="A13">
            <v>11000</v>
          </cell>
          <cell r="B13" t="str">
            <v>Overtime Premium:  Office Staff</v>
          </cell>
          <cell r="C13">
            <v>48357.914666666657</v>
          </cell>
          <cell r="D13">
            <v>44221.365333333335</v>
          </cell>
          <cell r="E13">
            <v>4136.5493333333216</v>
          </cell>
        </row>
        <row r="14">
          <cell r="A14">
            <v>11500</v>
          </cell>
          <cell r="B14" t="str">
            <v>Housing Allowance</v>
          </cell>
          <cell r="C14">
            <v>189203.94400000002</v>
          </cell>
          <cell r="D14">
            <v>168657.11466666669</v>
          </cell>
          <cell r="E14">
            <v>20546.829333333328</v>
          </cell>
        </row>
        <row r="15">
          <cell r="A15">
            <v>11600</v>
          </cell>
          <cell r="B15" t="str">
            <v>Food Allowance - Saudi Staff</v>
          </cell>
          <cell r="C15">
            <v>66045.48533333333</v>
          </cell>
          <cell r="D15">
            <v>59075.765333333329</v>
          </cell>
          <cell r="E15">
            <v>6969.7200000000012</v>
          </cell>
        </row>
        <row r="16">
          <cell r="A16">
            <v>11700</v>
          </cell>
          <cell r="B16" t="str">
            <v>Transportation Allowance - Saudi Staff</v>
          </cell>
          <cell r="C16">
            <v>170137.93066666668</v>
          </cell>
          <cell r="D16">
            <v>149337.264</v>
          </cell>
          <cell r="E16">
            <v>20800.666666666686</v>
          </cell>
        </row>
        <row r="17">
          <cell r="A17">
            <v>12000</v>
          </cell>
          <cell r="B17" t="str">
            <v>Assignment Allowance</v>
          </cell>
          <cell r="C17">
            <v>23608.258666666668</v>
          </cell>
          <cell r="D17">
            <v>23608.258666666668</v>
          </cell>
          <cell r="E17">
            <v>0</v>
          </cell>
        </row>
        <row r="18">
          <cell r="A18">
            <v>12100</v>
          </cell>
          <cell r="B18" t="str">
            <v>Transfer In Allowance</v>
          </cell>
          <cell r="C18">
            <v>7869.4186666666665</v>
          </cell>
          <cell r="D18">
            <v>7869.4186666666665</v>
          </cell>
          <cell r="E18">
            <v>0</v>
          </cell>
        </row>
        <row r="19">
          <cell r="A19">
            <v>12200</v>
          </cell>
          <cell r="B19" t="str">
            <v>Overseas Differential</v>
          </cell>
          <cell r="C19">
            <v>177076.6053333334</v>
          </cell>
          <cell r="D19">
            <v>157219.88</v>
          </cell>
          <cell r="E19">
            <v>19856.725333333394</v>
          </cell>
        </row>
        <row r="20">
          <cell r="A20">
            <v>12300</v>
          </cell>
          <cell r="B20" t="str">
            <v>Cost of Living Allowance</v>
          </cell>
          <cell r="C20">
            <v>54862.901333333335</v>
          </cell>
          <cell r="D20">
            <v>48888.482666666663</v>
          </cell>
          <cell r="E20">
            <v>5974.4186666666719</v>
          </cell>
        </row>
        <row r="21">
          <cell r="A21">
            <v>12400</v>
          </cell>
          <cell r="B21" t="str">
            <v>Expatriate Housing</v>
          </cell>
          <cell r="C21">
            <v>356489.16533333337</v>
          </cell>
          <cell r="D21">
            <v>355901.18400000001</v>
          </cell>
          <cell r="E21">
            <v>587.98133333335863</v>
          </cell>
        </row>
        <row r="22">
          <cell r="A22">
            <v>12500</v>
          </cell>
          <cell r="B22" t="str">
            <v>Expatriate Transportation - Lease</v>
          </cell>
          <cell r="C22">
            <v>34084.511999999988</v>
          </cell>
          <cell r="D22">
            <v>32057.845333333335</v>
          </cell>
          <cell r="E22">
            <v>2026.6666666666533</v>
          </cell>
        </row>
        <row r="23">
          <cell r="A23">
            <v>12600</v>
          </cell>
          <cell r="B23" t="str">
            <v>Expatriate Transportation - Personal Use of Auto</v>
          </cell>
          <cell r="C23">
            <v>-17843.549333333332</v>
          </cell>
          <cell r="D23">
            <v>-15943.549333333332</v>
          </cell>
          <cell r="E23">
            <v>-1900</v>
          </cell>
        </row>
        <row r="24">
          <cell r="A24">
            <v>13000</v>
          </cell>
          <cell r="B24" t="str">
            <v>Home Leave Travel &amp; Auto Rental</v>
          </cell>
          <cell r="C24">
            <v>115268.97866666671</v>
          </cell>
          <cell r="D24">
            <v>99092.968000000008</v>
          </cell>
          <cell r="E24">
            <v>16176.010666666698</v>
          </cell>
        </row>
        <row r="25">
          <cell r="A25">
            <v>13100</v>
          </cell>
          <cell r="B25" t="str">
            <v>Rest &amp; Relaxation Leave Travel</v>
          </cell>
          <cell r="C25">
            <v>167367.72266666681</v>
          </cell>
          <cell r="D25">
            <v>151435.74133333334</v>
          </cell>
          <cell r="E25">
            <v>15931.981333333475</v>
          </cell>
        </row>
        <row r="26">
          <cell r="A26">
            <v>13200</v>
          </cell>
          <cell r="B26" t="str">
            <v>Transfer Out Allowance</v>
          </cell>
          <cell r="C26">
            <v>8318.64</v>
          </cell>
          <cell r="D26">
            <v>8318.64</v>
          </cell>
          <cell r="E26">
            <v>0</v>
          </cell>
        </row>
        <row r="27">
          <cell r="A27">
            <v>13300</v>
          </cell>
          <cell r="B27" t="str">
            <v>Tax Allowance</v>
          </cell>
          <cell r="C27">
            <v>77393.119999999995</v>
          </cell>
          <cell r="D27">
            <v>74781.085333333336</v>
          </cell>
          <cell r="E27">
            <v>2612.0346666666592</v>
          </cell>
        </row>
        <row r="28">
          <cell r="A28">
            <v>13400</v>
          </cell>
          <cell r="B28" t="str">
            <v>Individual Income Tax Preparation</v>
          </cell>
          <cell r="C28">
            <v>14648.266666666672</v>
          </cell>
          <cell r="D28">
            <v>13014.933333333332</v>
          </cell>
          <cell r="E28">
            <v>1633.3333333333394</v>
          </cell>
        </row>
        <row r="29">
          <cell r="A29">
            <v>13500</v>
          </cell>
          <cell r="B29" t="str">
            <v>Expatriate Administrative Charge</v>
          </cell>
          <cell r="C29">
            <v>23146.73</v>
          </cell>
          <cell r="D29">
            <v>13946.730666666666</v>
          </cell>
          <cell r="E29">
            <v>9199.9993333333332</v>
          </cell>
        </row>
        <row r="30">
          <cell r="A30">
            <v>13600</v>
          </cell>
          <cell r="B30" t="str">
            <v>Dependent Education:  Tuition &amp; Registration</v>
          </cell>
          <cell r="C30">
            <v>48580</v>
          </cell>
          <cell r="D30">
            <v>12800</v>
          </cell>
          <cell r="E30">
            <v>35780</v>
          </cell>
        </row>
        <row r="31">
          <cell r="A31">
            <v>13800</v>
          </cell>
          <cell r="B31" t="str">
            <v>Relocation:  Airfare</v>
          </cell>
          <cell r="C31">
            <v>14202.333333333336</v>
          </cell>
          <cell r="D31">
            <v>14202.333333333334</v>
          </cell>
          <cell r="E31">
            <v>0</v>
          </cell>
        </row>
        <row r="32">
          <cell r="A32">
            <v>13900</v>
          </cell>
          <cell r="B32" t="str">
            <v>Relocation:  Employee Medical Expense</v>
          </cell>
          <cell r="C32">
            <v>130</v>
          </cell>
          <cell r="D32">
            <v>130</v>
          </cell>
          <cell r="E32">
            <v>0</v>
          </cell>
        </row>
        <row r="33">
          <cell r="A33">
            <v>14000</v>
          </cell>
          <cell r="B33" t="str">
            <v>Relocation:  Miscellaneous Expenses (Passport, Photos, Etc.)</v>
          </cell>
          <cell r="C33">
            <v>765</v>
          </cell>
          <cell r="D33">
            <v>675</v>
          </cell>
          <cell r="E33">
            <v>90</v>
          </cell>
        </row>
        <row r="34">
          <cell r="A34">
            <v>14300</v>
          </cell>
          <cell r="B34" t="str">
            <v>Relocation:  Household Goods Shipment</v>
          </cell>
          <cell r="C34">
            <v>12587.442666666666</v>
          </cell>
          <cell r="D34">
            <v>12587.442666666668</v>
          </cell>
          <cell r="E34">
            <v>0</v>
          </cell>
        </row>
        <row r="35">
          <cell r="A35">
            <v>14400</v>
          </cell>
          <cell r="B35" t="str">
            <v>Relocation:  Household Goods Storage</v>
          </cell>
          <cell r="C35">
            <v>17776.850666666669</v>
          </cell>
          <cell r="D35">
            <v>15522.741333333333</v>
          </cell>
          <cell r="E35">
            <v>2254.1093333333356</v>
          </cell>
        </row>
        <row r="36">
          <cell r="A36">
            <v>14500</v>
          </cell>
          <cell r="B36" t="str">
            <v>Relocation:  Rental Management</v>
          </cell>
          <cell r="C36">
            <v>5568</v>
          </cell>
          <cell r="D36">
            <v>5568</v>
          </cell>
          <cell r="E36">
            <v>0</v>
          </cell>
        </row>
        <row r="37">
          <cell r="A37">
            <v>14600</v>
          </cell>
          <cell r="B37" t="str">
            <v>Relocation:  Home Sales / Home Purchase Assistance</v>
          </cell>
          <cell r="C37">
            <v>25250</v>
          </cell>
          <cell r="D37">
            <v>25250</v>
          </cell>
          <cell r="E37">
            <v>0</v>
          </cell>
        </row>
        <row r="38">
          <cell r="A38">
            <v>14700</v>
          </cell>
          <cell r="B38" t="str">
            <v>Relocation:  Loss on Sale of Auto</v>
          </cell>
          <cell r="C38">
            <v>1690</v>
          </cell>
          <cell r="D38">
            <v>1690</v>
          </cell>
          <cell r="E38">
            <v>0</v>
          </cell>
        </row>
        <row r="39">
          <cell r="A39">
            <v>14800</v>
          </cell>
          <cell r="B39" t="str">
            <v>Relocation:  Temporary Living Expense (U. S.)</v>
          </cell>
          <cell r="C39">
            <v>10490.557333333334</v>
          </cell>
          <cell r="D39">
            <v>10490.557333333332</v>
          </cell>
          <cell r="E39">
            <v>0</v>
          </cell>
        </row>
        <row r="40">
          <cell r="A40">
            <v>15000</v>
          </cell>
          <cell r="B40" t="str">
            <v>Government Relations</v>
          </cell>
          <cell r="C40">
            <v>24422.317333333332</v>
          </cell>
          <cell r="D40">
            <v>22282.317333333332</v>
          </cell>
          <cell r="E40">
            <v>2140</v>
          </cell>
        </row>
        <row r="41">
          <cell r="A41">
            <v>15100</v>
          </cell>
          <cell r="B41" t="str">
            <v>Management Incentive</v>
          </cell>
          <cell r="C41">
            <v>38734.250666666667</v>
          </cell>
          <cell r="D41">
            <v>33892.469333333334</v>
          </cell>
          <cell r="E41">
            <v>4841.7813333333324</v>
          </cell>
        </row>
        <row r="42">
          <cell r="A42">
            <v>15500</v>
          </cell>
          <cell r="B42" t="str">
            <v>Employee Medical Expense</v>
          </cell>
          <cell r="C42">
            <v>698.4</v>
          </cell>
          <cell r="D42">
            <v>698.4</v>
          </cell>
          <cell r="E42">
            <v>0</v>
          </cell>
        </row>
        <row r="43">
          <cell r="A43">
            <v>15900</v>
          </cell>
          <cell r="B43" t="str">
            <v>Workman's Compensation Insurance</v>
          </cell>
          <cell r="C43">
            <v>6666.56</v>
          </cell>
          <cell r="D43">
            <v>6440.16</v>
          </cell>
          <cell r="E43">
            <v>226.40000000000055</v>
          </cell>
        </row>
        <row r="44">
          <cell r="A44">
            <v>16000</v>
          </cell>
          <cell r="B44" t="str">
            <v>FICA</v>
          </cell>
          <cell r="C44">
            <v>34363.055999999997</v>
          </cell>
          <cell r="D44">
            <v>33370.309333333331</v>
          </cell>
          <cell r="E44">
            <v>992.74666666666599</v>
          </cell>
        </row>
        <row r="45">
          <cell r="A45">
            <v>16100</v>
          </cell>
          <cell r="B45" t="str">
            <v>Unemployment - Federal</v>
          </cell>
          <cell r="C45">
            <v>382.56</v>
          </cell>
          <cell r="D45">
            <v>382.56</v>
          </cell>
          <cell r="E45">
            <v>0</v>
          </cell>
        </row>
        <row r="46">
          <cell r="A46">
            <v>16300</v>
          </cell>
          <cell r="B46" t="str">
            <v>Medicare Tax</v>
          </cell>
          <cell r="C46">
            <v>21980.810666666661</v>
          </cell>
          <cell r="D46">
            <v>21530.743999999999</v>
          </cell>
          <cell r="E46">
            <v>450.06666666666206</v>
          </cell>
        </row>
        <row r="47">
          <cell r="A47">
            <v>16400</v>
          </cell>
          <cell r="B47" t="str">
            <v>GOSI</v>
          </cell>
          <cell r="C47">
            <v>115497.44</v>
          </cell>
          <cell r="D47">
            <v>102298.01866666667</v>
          </cell>
          <cell r="E47">
            <v>13199.421333333332</v>
          </cell>
        </row>
        <row r="48">
          <cell r="A48">
            <v>16500</v>
          </cell>
          <cell r="B48" t="str">
            <v>Service Award</v>
          </cell>
          <cell r="C48">
            <v>166553.33866666679</v>
          </cell>
          <cell r="D48">
            <v>147306.18933333331</v>
          </cell>
          <cell r="E48">
            <v>19247.14933333348</v>
          </cell>
        </row>
        <row r="49">
          <cell r="A49">
            <v>16600</v>
          </cell>
          <cell r="B49" t="str">
            <v>Pension</v>
          </cell>
          <cell r="C49">
            <v>1477.9813333333329</v>
          </cell>
          <cell r="D49">
            <v>1368.2346666666667</v>
          </cell>
          <cell r="E49">
            <v>109.74666666666621</v>
          </cell>
        </row>
        <row r="50">
          <cell r="A50">
            <v>16700</v>
          </cell>
          <cell r="B50" t="str">
            <v>Stock Savings / 401(k)</v>
          </cell>
          <cell r="C50">
            <v>15236.317333333332</v>
          </cell>
          <cell r="D50">
            <v>13025.76</v>
          </cell>
          <cell r="E50">
            <v>2210.5573333333323</v>
          </cell>
        </row>
        <row r="51">
          <cell r="A51">
            <v>16800</v>
          </cell>
          <cell r="B51" t="str">
            <v>Medical &amp; Dental Insurance</v>
          </cell>
          <cell r="C51">
            <v>117935.35199999996</v>
          </cell>
          <cell r="D51">
            <v>115678.89866666666</v>
          </cell>
          <cell r="E51">
            <v>2256.4533333332947</v>
          </cell>
        </row>
        <row r="52">
          <cell r="A52">
            <v>16900</v>
          </cell>
          <cell r="B52" t="str">
            <v>Employee Life Insurance</v>
          </cell>
          <cell r="C52">
            <v>1230.6773333333333</v>
          </cell>
          <cell r="D52">
            <v>1114.5839999999998</v>
          </cell>
          <cell r="E52">
            <v>116.09333333333348</v>
          </cell>
        </row>
        <row r="53">
          <cell r="A53">
            <v>17000</v>
          </cell>
          <cell r="B53" t="str">
            <v>Payroll Added Cost at Standard Rates</v>
          </cell>
          <cell r="C53">
            <v>14.178666666666667</v>
          </cell>
          <cell r="D53">
            <v>14.178666666666667</v>
          </cell>
          <cell r="E53">
            <v>0</v>
          </cell>
        </row>
        <row r="54">
          <cell r="A54">
            <v>22600</v>
          </cell>
          <cell r="B54" t="str">
            <v>Local Mileage, Tolls &amp; Parking</v>
          </cell>
          <cell r="C54">
            <v>25132.047999999995</v>
          </cell>
          <cell r="D54">
            <v>21228.18133333333</v>
          </cell>
          <cell r="E54">
            <v>3903.866666666665</v>
          </cell>
        </row>
        <row r="55">
          <cell r="A55">
            <v>31000</v>
          </cell>
          <cell r="B55" t="str">
            <v>Relocation:  Familiarization Trip</v>
          </cell>
          <cell r="C55">
            <v>13910.933333333332</v>
          </cell>
          <cell r="D55">
            <v>13910.933333333332</v>
          </cell>
          <cell r="E55">
            <v>0</v>
          </cell>
        </row>
        <row r="56">
          <cell r="A56">
            <v>31100</v>
          </cell>
          <cell r="B56" t="str">
            <v>Repatriation Allowance</v>
          </cell>
          <cell r="C56">
            <v>20582.794666666668</v>
          </cell>
          <cell r="D56">
            <v>18170.52</v>
          </cell>
          <cell r="E56">
            <v>2412.2746666666681</v>
          </cell>
        </row>
        <row r="57">
          <cell r="A57">
            <v>31600</v>
          </cell>
          <cell r="B57" t="str">
            <v>Vehicle Rental and Lease</v>
          </cell>
          <cell r="C57">
            <v>8999.2986666666657</v>
          </cell>
          <cell r="D57">
            <v>8444.4453333333331</v>
          </cell>
          <cell r="E57">
            <v>554.85333333333256</v>
          </cell>
        </row>
        <row r="58">
          <cell r="A58">
            <v>32400</v>
          </cell>
          <cell r="B58" t="str">
            <v xml:space="preserve">Employee Meals </v>
          </cell>
          <cell r="C58">
            <v>85014.16</v>
          </cell>
          <cell r="D58">
            <v>74600.29333333332</v>
          </cell>
          <cell r="E58">
            <v>10413.866666666683</v>
          </cell>
        </row>
        <row r="59">
          <cell r="A59">
            <v>33100</v>
          </cell>
          <cell r="B59" t="str">
            <v>Housing Allowance - OFN Staff</v>
          </cell>
          <cell r="C59">
            <v>7241.8666666666659</v>
          </cell>
          <cell r="D59">
            <v>6929.4</v>
          </cell>
          <cell r="E59">
            <v>312.46666666666624</v>
          </cell>
        </row>
        <row r="60">
          <cell r="A60">
            <v>33200</v>
          </cell>
          <cell r="B60" t="str">
            <v>Food Allowance - OFN Staff</v>
          </cell>
          <cell r="C60">
            <v>5658.5786666666663</v>
          </cell>
          <cell r="D60">
            <v>5171.4986666666664</v>
          </cell>
          <cell r="E60">
            <v>487.07999999999993</v>
          </cell>
        </row>
        <row r="61">
          <cell r="A61">
            <v>33300</v>
          </cell>
          <cell r="B61" t="str">
            <v>Transportation Allowance - OFN Staff</v>
          </cell>
          <cell r="C61">
            <v>3812.6933333333327</v>
          </cell>
          <cell r="D61">
            <v>3487.9733333333334</v>
          </cell>
          <cell r="E61">
            <v>324.71999999999935</v>
          </cell>
        </row>
        <row r="62">
          <cell r="A62">
            <v>33400</v>
          </cell>
          <cell r="B62" t="str">
            <v>Home Leave Airfare - OFN Staff</v>
          </cell>
          <cell r="C62">
            <v>5330.3039999999992</v>
          </cell>
          <cell r="D62">
            <v>4831.576</v>
          </cell>
          <cell r="E62">
            <v>498.72799999999916</v>
          </cell>
        </row>
        <row r="63">
          <cell r="A63">
            <v>33700</v>
          </cell>
          <cell r="B63" t="str">
            <v>Dependent Education - OFN Staff</v>
          </cell>
          <cell r="C63">
            <v>1909.3333333333335</v>
          </cell>
          <cell r="D63">
            <v>0</v>
          </cell>
          <cell r="E63">
            <v>1909.3333333333335</v>
          </cell>
        </row>
        <row r="64">
          <cell r="A64">
            <v>36800</v>
          </cell>
          <cell r="B64" t="str">
            <v>Labor H.O</v>
          </cell>
          <cell r="C64">
            <v>90388.218666666668</v>
          </cell>
          <cell r="D64">
            <v>90388.218666666668</v>
          </cell>
          <cell r="E64">
            <v>0</v>
          </cell>
        </row>
      </sheetData>
      <sheetData sheetId="3" refreshError="1"/>
      <sheetData sheetId="4">
        <row r="7">
          <cell r="A7" t="str">
            <v>Account</v>
          </cell>
        </row>
      </sheetData>
      <sheetData sheetId="5"/>
      <sheetData sheetId="6">
        <row r="7">
          <cell r="A7" t="str">
            <v>Account</v>
          </cell>
        </row>
      </sheetData>
      <sheetData sheetId="7"/>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s coa 2007"/>
      <sheetName val="b2b b2c recon"/>
      <sheetName val="0822 recon"/>
      <sheetName val="CO ACCT"/>
      <sheetName val="Rev Check"/>
      <sheetName val="Category"/>
      <sheetName val="BU Recon"/>
      <sheetName val="WW Co Hier"/>
      <sheetName val="Q3 Rollup"/>
      <sheetName val="new accounts"/>
      <sheetName val="all companies"/>
      <sheetName val="Sheet1"/>
      <sheetName val="X Co"/>
      <sheetName val="current"/>
      <sheetName val="rates07"/>
      <sheetName val="stats"/>
      <sheetName val="2007 coa"/>
      <sheetName val="cta cal"/>
      <sheetName val="global06"/>
      <sheetName val="2006 New"/>
      <sheetName val="Sheet4"/>
      <sheetName val="ic"/>
      <sheetName val="coa"/>
      <sheetName val="t2t4"/>
      <sheetName val="global03"/>
      <sheetName val="global04"/>
      <sheetName val="global05"/>
      <sheetName val="Cash flow"/>
      <sheetName val="2005 Recon"/>
      <sheetName val="Supplemental"/>
      <sheetName val="AI95_Main"/>
      <sheetName val="changes_coa_2007"/>
      <sheetName val="b2b_b2c_recon"/>
      <sheetName val="0822_recon"/>
      <sheetName val="CO_ACCT"/>
      <sheetName val="Rev_Check"/>
      <sheetName val="BU_Recon"/>
      <sheetName val="WW_Co_Hier"/>
      <sheetName val="Q3_Rollup"/>
      <sheetName val="new_accounts"/>
      <sheetName val="all_companies"/>
      <sheetName val="X_Co"/>
      <sheetName val="2007_coa"/>
      <sheetName val="cta_cal"/>
      <sheetName val="2006_New"/>
      <sheetName val="Cash_flow"/>
      <sheetName val="2005_Recon"/>
      <sheetName val="Aug Bill"/>
    </sheetNames>
    <sheetDataSet>
      <sheetData sheetId="0"/>
      <sheetData sheetId="1"/>
      <sheetData sheetId="2"/>
      <sheetData sheetId="3"/>
      <sheetData sheetId="4"/>
      <sheetData sheetId="5"/>
      <sheetData sheetId="6"/>
      <sheetData sheetId="7"/>
      <sheetData sheetId="8"/>
      <sheetData sheetId="9"/>
      <sheetData sheetId="10">
        <row r="10">
          <cell r="E10" t="str">
            <v>GII</v>
          </cell>
          <cell r="F10" t="str">
            <v>300</v>
          </cell>
          <cell r="G10" t="str">
            <v>USD</v>
          </cell>
        </row>
        <row r="11">
          <cell r="E11" t="str">
            <v>ELIM</v>
          </cell>
          <cell r="F11" t="str">
            <v>301</v>
          </cell>
          <cell r="G11" t="str">
            <v>USD</v>
          </cell>
        </row>
        <row r="12">
          <cell r="E12" t="str">
            <v>CDPAC</v>
          </cell>
          <cell r="F12" t="str">
            <v>302</v>
          </cell>
          <cell r="G12" t="str">
            <v>USD</v>
          </cell>
        </row>
        <row r="13">
          <cell r="E13" t="str">
            <v>GIH</v>
          </cell>
          <cell r="F13" t="str">
            <v>303</v>
          </cell>
          <cell r="G13" t="str">
            <v>USD</v>
          </cell>
        </row>
        <row r="14">
          <cell r="E14" t="str">
            <v>304</v>
          </cell>
          <cell r="F14" t="str">
            <v>304</v>
          </cell>
          <cell r="G14" t="str">
            <v>USD</v>
          </cell>
        </row>
        <row r="15">
          <cell r="E15" t="str">
            <v>305</v>
          </cell>
          <cell r="F15" t="str">
            <v>305</v>
          </cell>
          <cell r="G15" t="str">
            <v>USD</v>
          </cell>
        </row>
        <row r="16">
          <cell r="E16" t="str">
            <v>306</v>
          </cell>
          <cell r="F16" t="str">
            <v>306</v>
          </cell>
          <cell r="G16" t="str">
            <v>USD</v>
          </cell>
        </row>
        <row r="17">
          <cell r="E17" t="str">
            <v>307</v>
          </cell>
          <cell r="F17" t="str">
            <v>307</v>
          </cell>
          <cell r="G17" t="str">
            <v>USD</v>
          </cell>
        </row>
        <row r="18">
          <cell r="E18" t="str">
            <v>GUK</v>
          </cell>
          <cell r="F18" t="str">
            <v>308</v>
          </cell>
          <cell r="G18" t="str">
            <v>GBP</v>
          </cell>
        </row>
        <row r="19">
          <cell r="E19" t="str">
            <v>SSI</v>
          </cell>
          <cell r="F19" t="str">
            <v>310</v>
          </cell>
          <cell r="G19" t="str">
            <v>USD</v>
          </cell>
        </row>
        <row r="20">
          <cell r="E20" t="str">
            <v>311</v>
          </cell>
          <cell r="F20" t="str">
            <v>311</v>
          </cell>
          <cell r="G20" t="str">
            <v>GBP</v>
          </cell>
        </row>
        <row r="21">
          <cell r="E21" t="str">
            <v>312</v>
          </cell>
          <cell r="F21" t="str">
            <v>312</v>
          </cell>
          <cell r="G21" t="str">
            <v>USD</v>
          </cell>
        </row>
        <row r="22">
          <cell r="E22" t="str">
            <v>313</v>
          </cell>
          <cell r="F22" t="str">
            <v>313</v>
          </cell>
          <cell r="G22" t="str">
            <v>GBP</v>
          </cell>
        </row>
        <row r="23">
          <cell r="E23" t="str">
            <v>314</v>
          </cell>
          <cell r="F23" t="str">
            <v>314</v>
          </cell>
          <cell r="G23" t="str">
            <v>USD</v>
          </cell>
        </row>
        <row r="24">
          <cell r="E24" t="str">
            <v>ATSA</v>
          </cell>
          <cell r="F24" t="str">
            <v>315</v>
          </cell>
          <cell r="G24" t="str">
            <v>USD</v>
          </cell>
        </row>
        <row r="25">
          <cell r="E25" t="str">
            <v>GIS</v>
          </cell>
          <cell r="F25" t="str">
            <v>316</v>
          </cell>
          <cell r="G25" t="str">
            <v>USD</v>
          </cell>
        </row>
        <row r="26">
          <cell r="E26" t="str">
            <v>MX</v>
          </cell>
          <cell r="F26" t="str">
            <v>317</v>
          </cell>
          <cell r="G26" t="str">
            <v>MXN</v>
          </cell>
        </row>
        <row r="27">
          <cell r="E27" t="str">
            <v>319</v>
          </cell>
          <cell r="F27" t="str">
            <v>319</v>
          </cell>
          <cell r="G27" t="str">
            <v>GBP</v>
          </cell>
        </row>
        <row r="28">
          <cell r="E28" t="str">
            <v>CAPCCONS</v>
          </cell>
          <cell r="F28" t="str">
            <v>320</v>
          </cell>
          <cell r="G28" t="str">
            <v>CAD</v>
          </cell>
        </row>
        <row r="29">
          <cell r="E29" t="str">
            <v>CA</v>
          </cell>
          <cell r="F29" t="str">
            <v>321</v>
          </cell>
          <cell r="G29" t="str">
            <v>CAD</v>
          </cell>
        </row>
        <row r="30">
          <cell r="E30" t="str">
            <v>NSULC</v>
          </cell>
          <cell r="F30" t="str">
            <v>325</v>
          </cell>
          <cell r="G30" t="str">
            <v>CAD</v>
          </cell>
        </row>
        <row r="31">
          <cell r="E31" t="str">
            <v>TER</v>
          </cell>
          <cell r="F31" t="str">
            <v>326</v>
          </cell>
          <cell r="G31" t="str">
            <v>CAD</v>
          </cell>
        </row>
        <row r="32">
          <cell r="E32" t="str">
            <v>327</v>
          </cell>
          <cell r="F32" t="str">
            <v>327</v>
          </cell>
          <cell r="G32" t="str">
            <v>USD</v>
          </cell>
        </row>
        <row r="33">
          <cell r="E33" t="str">
            <v>328</v>
          </cell>
          <cell r="F33" t="str">
            <v>328</v>
          </cell>
          <cell r="G33" t="str">
            <v>USD</v>
          </cell>
        </row>
        <row r="34">
          <cell r="E34" t="str">
            <v>GLA</v>
          </cell>
          <cell r="F34" t="str">
            <v>330</v>
          </cell>
          <cell r="G34" t="str">
            <v>USD</v>
          </cell>
        </row>
        <row r="35">
          <cell r="E35" t="str">
            <v>GBC</v>
          </cell>
          <cell r="F35" t="str">
            <v>331</v>
          </cell>
          <cell r="G35" t="str">
            <v>BRL</v>
          </cell>
        </row>
        <row r="36">
          <cell r="E36" t="str">
            <v>GBL</v>
          </cell>
          <cell r="F36" t="str">
            <v>335</v>
          </cell>
          <cell r="G36" t="str">
            <v>USD</v>
          </cell>
        </row>
        <row r="37">
          <cell r="E37" t="str">
            <v>338</v>
          </cell>
          <cell r="F37" t="str">
            <v>338</v>
          </cell>
          <cell r="G37" t="str">
            <v>NOK</v>
          </cell>
        </row>
        <row r="38">
          <cell r="E38" t="str">
            <v>VE</v>
          </cell>
          <cell r="F38" t="str">
            <v>339</v>
          </cell>
          <cell r="G38" t="str">
            <v>VEB</v>
          </cell>
        </row>
        <row r="39">
          <cell r="E39" t="str">
            <v>GIUK</v>
          </cell>
          <cell r="F39" t="str">
            <v>340</v>
          </cell>
          <cell r="G39" t="str">
            <v>GBP</v>
          </cell>
        </row>
        <row r="40">
          <cell r="E40" t="str">
            <v>GTI</v>
          </cell>
          <cell r="F40" t="str">
            <v>341</v>
          </cell>
          <cell r="G40" t="str">
            <v>USD</v>
          </cell>
        </row>
        <row r="41">
          <cell r="E41" t="str">
            <v>GIWHCONS</v>
          </cell>
          <cell r="F41" t="str">
            <v>342</v>
          </cell>
          <cell r="G41" t="str">
            <v>USD</v>
          </cell>
        </row>
        <row r="42">
          <cell r="E42" t="str">
            <v>TWR</v>
          </cell>
          <cell r="F42" t="str">
            <v>345</v>
          </cell>
          <cell r="G42" t="str">
            <v>DKK</v>
          </cell>
        </row>
        <row r="43">
          <cell r="E43" t="str">
            <v>TWRPA</v>
          </cell>
          <cell r="F43" t="str">
            <v>346</v>
          </cell>
          <cell r="G43" t="str">
            <v>DKK</v>
          </cell>
        </row>
        <row r="44">
          <cell r="E44" t="str">
            <v>BALT</v>
          </cell>
          <cell r="F44" t="str">
            <v>348</v>
          </cell>
          <cell r="G44" t="str">
            <v>LVL</v>
          </cell>
        </row>
        <row r="45">
          <cell r="E45" t="str">
            <v>349</v>
          </cell>
          <cell r="F45" t="str">
            <v>349</v>
          </cell>
          <cell r="G45" t="str">
            <v>GBP</v>
          </cell>
        </row>
        <row r="46">
          <cell r="E46" t="str">
            <v>TGCCONS</v>
          </cell>
          <cell r="F46" t="str">
            <v>350</v>
          </cell>
          <cell r="G46" t="str">
            <v>GBP</v>
          </cell>
        </row>
        <row r="47">
          <cell r="E47" t="str">
            <v>BEE</v>
          </cell>
          <cell r="F47" t="str">
            <v>351</v>
          </cell>
          <cell r="G47" t="str">
            <v>EUR</v>
          </cell>
        </row>
        <row r="48">
          <cell r="E48" t="str">
            <v>DEE</v>
          </cell>
          <cell r="F48" t="str">
            <v>352</v>
          </cell>
          <cell r="G48" t="str">
            <v>EUR</v>
          </cell>
        </row>
        <row r="49">
          <cell r="E49" t="str">
            <v>ESE</v>
          </cell>
          <cell r="F49" t="str">
            <v>353</v>
          </cell>
          <cell r="G49" t="str">
            <v>EUR</v>
          </cell>
        </row>
        <row r="50">
          <cell r="E50" t="str">
            <v>FRE</v>
          </cell>
          <cell r="F50" t="str">
            <v>354</v>
          </cell>
          <cell r="G50" t="str">
            <v>EUR</v>
          </cell>
        </row>
        <row r="51">
          <cell r="E51" t="str">
            <v>HEL</v>
          </cell>
          <cell r="F51" t="str">
            <v>355</v>
          </cell>
          <cell r="G51" t="str">
            <v>EUR</v>
          </cell>
        </row>
        <row r="52">
          <cell r="E52" t="str">
            <v>PTE</v>
          </cell>
          <cell r="F52" t="str">
            <v>356</v>
          </cell>
          <cell r="G52" t="str">
            <v>EUR</v>
          </cell>
        </row>
        <row r="53">
          <cell r="E53" t="str">
            <v>NLE</v>
          </cell>
          <cell r="F53" t="str">
            <v>357</v>
          </cell>
          <cell r="G53" t="str">
            <v>EUR</v>
          </cell>
        </row>
        <row r="54">
          <cell r="E54" t="str">
            <v>358</v>
          </cell>
          <cell r="F54" t="str">
            <v>358</v>
          </cell>
          <cell r="G54" t="str">
            <v>GBP</v>
          </cell>
        </row>
        <row r="55">
          <cell r="E55" t="str">
            <v>GISR</v>
          </cell>
          <cell r="F55" t="str">
            <v>359</v>
          </cell>
          <cell r="G55" t="str">
            <v>RUR</v>
          </cell>
        </row>
        <row r="56">
          <cell r="E56" t="str">
            <v>CH</v>
          </cell>
          <cell r="F56" t="str">
            <v>361</v>
          </cell>
          <cell r="G56" t="str">
            <v>CHF</v>
          </cell>
        </row>
        <row r="57">
          <cell r="E57" t="str">
            <v>GNO</v>
          </cell>
          <cell r="F57" t="str">
            <v>362</v>
          </cell>
          <cell r="G57" t="str">
            <v>SEK</v>
          </cell>
        </row>
        <row r="58">
          <cell r="E58" t="str">
            <v>GIL</v>
          </cell>
          <cell r="F58" t="str">
            <v>363</v>
          </cell>
          <cell r="G58" t="str">
            <v>GBP</v>
          </cell>
        </row>
        <row r="59">
          <cell r="E59" t="str">
            <v>GIW</v>
          </cell>
          <cell r="F59" t="str">
            <v>365</v>
          </cell>
          <cell r="G59" t="str">
            <v>USD</v>
          </cell>
        </row>
        <row r="60">
          <cell r="E60" t="str">
            <v>GIT</v>
          </cell>
          <cell r="F60" t="str">
            <v>366</v>
          </cell>
          <cell r="G60" t="str">
            <v>USD</v>
          </cell>
        </row>
        <row r="61">
          <cell r="E61" t="str">
            <v>DK</v>
          </cell>
          <cell r="F61" t="str">
            <v>367</v>
          </cell>
          <cell r="G61" t="str">
            <v>DKK</v>
          </cell>
        </row>
        <row r="62">
          <cell r="E62" t="str">
            <v>DKPAC</v>
          </cell>
          <cell r="F62" t="str">
            <v>368</v>
          </cell>
          <cell r="G62" t="str">
            <v>DKK</v>
          </cell>
        </row>
        <row r="63">
          <cell r="E63" t="str">
            <v>GIBVE</v>
          </cell>
          <cell r="F63" t="str">
            <v>370</v>
          </cell>
          <cell r="G63" t="str">
            <v>EUR</v>
          </cell>
        </row>
        <row r="64">
          <cell r="E64" t="str">
            <v>NBV</v>
          </cell>
          <cell r="F64" t="str">
            <v>371</v>
          </cell>
          <cell r="G64" t="str">
            <v>USD</v>
          </cell>
        </row>
        <row r="65">
          <cell r="E65" t="str">
            <v>CWAFR</v>
          </cell>
          <cell r="F65" t="str">
            <v>372</v>
          </cell>
          <cell r="G65" t="str">
            <v>XOF</v>
          </cell>
        </row>
        <row r="66">
          <cell r="E66" t="str">
            <v>NBVII</v>
          </cell>
          <cell r="F66" t="str">
            <v>373</v>
          </cell>
          <cell r="G66" t="str">
            <v>EUR</v>
          </cell>
        </row>
        <row r="67">
          <cell r="E67" t="str">
            <v>IEE</v>
          </cell>
          <cell r="F67" t="str">
            <v>374</v>
          </cell>
          <cell r="G67" t="str">
            <v>EUR</v>
          </cell>
        </row>
        <row r="68">
          <cell r="E68" t="str">
            <v>IEEPA</v>
          </cell>
          <cell r="F68" t="str">
            <v>375</v>
          </cell>
          <cell r="G68" t="str">
            <v>EUR</v>
          </cell>
        </row>
        <row r="69">
          <cell r="E69" t="str">
            <v>ITE</v>
          </cell>
          <cell r="F69" t="str">
            <v>376</v>
          </cell>
          <cell r="G69" t="str">
            <v>EUR</v>
          </cell>
        </row>
        <row r="70">
          <cell r="E70" t="str">
            <v>ITEPA</v>
          </cell>
          <cell r="F70" t="str">
            <v>377</v>
          </cell>
          <cell r="G70" t="str">
            <v>EUR</v>
          </cell>
        </row>
        <row r="71">
          <cell r="E71" t="str">
            <v>GIC</v>
          </cell>
          <cell r="F71" t="str">
            <v>378</v>
          </cell>
          <cell r="G71" t="str">
            <v>XOF</v>
          </cell>
        </row>
        <row r="72">
          <cell r="E72" t="str">
            <v>SACONS</v>
          </cell>
          <cell r="F72" t="str">
            <v>380</v>
          </cell>
          <cell r="G72" t="str">
            <v>AUD</v>
          </cell>
        </row>
        <row r="73">
          <cell r="E73" t="str">
            <v>SZ</v>
          </cell>
          <cell r="F73" t="str">
            <v>381</v>
          </cell>
          <cell r="G73" t="str">
            <v>NZD</v>
          </cell>
        </row>
        <row r="74">
          <cell r="E74" t="str">
            <v>TW</v>
          </cell>
          <cell r="F74" t="str">
            <v>382</v>
          </cell>
          <cell r="G74" t="str">
            <v>TWD</v>
          </cell>
        </row>
        <row r="75">
          <cell r="E75" t="str">
            <v>GALCONS</v>
          </cell>
          <cell r="F75" t="str">
            <v>385</v>
          </cell>
          <cell r="G75" t="str">
            <v>USD</v>
          </cell>
        </row>
        <row r="76">
          <cell r="E76" t="str">
            <v>CN</v>
          </cell>
          <cell r="F76" t="str">
            <v>386</v>
          </cell>
          <cell r="G76" t="str">
            <v>CNY</v>
          </cell>
        </row>
        <row r="77">
          <cell r="E77" t="str">
            <v>PH</v>
          </cell>
          <cell r="F77" t="str">
            <v>387</v>
          </cell>
          <cell r="G77" t="str">
            <v>PHP</v>
          </cell>
        </row>
        <row r="78">
          <cell r="E78" t="str">
            <v>SG</v>
          </cell>
          <cell r="F78" t="str">
            <v>388</v>
          </cell>
          <cell r="G78" t="str">
            <v>SGD</v>
          </cell>
        </row>
        <row r="79">
          <cell r="E79" t="str">
            <v>HKG</v>
          </cell>
          <cell r="F79" t="str">
            <v>389</v>
          </cell>
          <cell r="G79" t="str">
            <v>HKD</v>
          </cell>
        </row>
        <row r="80">
          <cell r="E80" t="str">
            <v>MY</v>
          </cell>
          <cell r="F80" t="str">
            <v>390</v>
          </cell>
          <cell r="G80" t="str">
            <v>MYR</v>
          </cell>
        </row>
        <row r="81">
          <cell r="E81" t="str">
            <v>MTICONS</v>
          </cell>
          <cell r="F81" t="str">
            <v>395</v>
          </cell>
          <cell r="G81" t="str">
            <v>USD</v>
          </cell>
        </row>
        <row r="82">
          <cell r="E82" t="str">
            <v>445</v>
          </cell>
          <cell r="F82" t="str">
            <v>445</v>
          </cell>
          <cell r="G82" t="str">
            <v>USD</v>
          </cell>
        </row>
        <row r="83">
          <cell r="E83" t="str">
            <v>598</v>
          </cell>
          <cell r="F83" t="str">
            <v>598</v>
          </cell>
          <cell r="G83" t="str">
            <v>USD</v>
          </cell>
        </row>
        <row r="84">
          <cell r="E84" t="str">
            <v>X01</v>
          </cell>
          <cell r="F84" t="str">
            <v>X01</v>
          </cell>
          <cell r="G84" t="str">
            <v>USD</v>
          </cell>
        </row>
        <row r="85">
          <cell r="E85" t="str">
            <v>244</v>
          </cell>
          <cell r="F85" t="str">
            <v>244</v>
          </cell>
          <cell r="G85" t="str">
            <v>USD</v>
          </cell>
        </row>
        <row r="86">
          <cell r="E86" t="str">
            <v>245</v>
          </cell>
          <cell r="F86" t="str">
            <v>245</v>
          </cell>
          <cell r="G86" t="str">
            <v>USD</v>
          </cell>
        </row>
        <row r="87">
          <cell r="E87" t="str">
            <v>246</v>
          </cell>
          <cell r="F87" t="str">
            <v>246</v>
          </cell>
          <cell r="G87" t="str">
            <v>USD</v>
          </cell>
        </row>
        <row r="88">
          <cell r="E88" t="str">
            <v>247</v>
          </cell>
          <cell r="F88" t="str">
            <v>247</v>
          </cell>
          <cell r="G88" t="str">
            <v>USD</v>
          </cell>
        </row>
        <row r="89">
          <cell r="E89" t="str">
            <v>248</v>
          </cell>
          <cell r="F89" t="str">
            <v>248</v>
          </cell>
          <cell r="G89" t="str">
            <v>USD</v>
          </cell>
        </row>
        <row r="90">
          <cell r="E90" t="str">
            <v>249</v>
          </cell>
          <cell r="F90" t="str">
            <v>249</v>
          </cell>
          <cell r="G90" t="str">
            <v>USD</v>
          </cell>
        </row>
        <row r="91">
          <cell r="E91" t="str">
            <v>250</v>
          </cell>
          <cell r="F91" t="str">
            <v>250</v>
          </cell>
          <cell r="G91" t="str">
            <v>USD</v>
          </cell>
        </row>
        <row r="92">
          <cell r="E92" t="str">
            <v>251</v>
          </cell>
          <cell r="F92" t="str">
            <v>251</v>
          </cell>
          <cell r="G92" t="str">
            <v>USD</v>
          </cell>
        </row>
        <row r="93">
          <cell r="E93" t="str">
            <v>252</v>
          </cell>
          <cell r="F93" t="str">
            <v>252</v>
          </cell>
          <cell r="G93" t="str">
            <v>USD</v>
          </cell>
        </row>
        <row r="94">
          <cell r="E94" t="str">
            <v>253</v>
          </cell>
          <cell r="F94" t="str">
            <v>253</v>
          </cell>
          <cell r="G94" t="str">
            <v>USD</v>
          </cell>
        </row>
        <row r="95">
          <cell r="E95" t="str">
            <v>254</v>
          </cell>
          <cell r="F95" t="str">
            <v>254</v>
          </cell>
          <cell r="G95" t="str">
            <v>USD</v>
          </cell>
        </row>
        <row r="96">
          <cell r="E96" t="str">
            <v>255</v>
          </cell>
          <cell r="F96" t="str">
            <v>255</v>
          </cell>
          <cell r="G96" t="str">
            <v>USD</v>
          </cell>
        </row>
        <row r="97">
          <cell r="E97" t="str">
            <v>256</v>
          </cell>
          <cell r="F97" t="str">
            <v>256</v>
          </cell>
          <cell r="G97" t="str">
            <v>USD</v>
          </cell>
        </row>
        <row r="98">
          <cell r="E98" t="str">
            <v>257</v>
          </cell>
          <cell r="F98" t="str">
            <v>257</v>
          </cell>
          <cell r="G98" t="str">
            <v>USD</v>
          </cell>
        </row>
        <row r="99">
          <cell r="E99" t="str">
            <v>258</v>
          </cell>
          <cell r="F99" t="str">
            <v>258</v>
          </cell>
          <cell r="G99" t="str">
            <v>USD</v>
          </cell>
        </row>
        <row r="100">
          <cell r="E100" t="str">
            <v>259</v>
          </cell>
          <cell r="F100" t="str">
            <v>259</v>
          </cell>
          <cell r="G100" t="str">
            <v>USD</v>
          </cell>
        </row>
        <row r="101">
          <cell r="E101" t="str">
            <v>260</v>
          </cell>
          <cell r="F101" t="str">
            <v>260</v>
          </cell>
          <cell r="G101" t="str">
            <v>USD</v>
          </cell>
        </row>
        <row r="102">
          <cell r="E102" t="str">
            <v>261</v>
          </cell>
          <cell r="F102" t="str">
            <v>261</v>
          </cell>
          <cell r="G102" t="str">
            <v>USD</v>
          </cell>
        </row>
        <row r="103">
          <cell r="E103" t="str">
            <v>262</v>
          </cell>
          <cell r="F103" t="str">
            <v>262</v>
          </cell>
          <cell r="G103" t="str">
            <v>USD</v>
          </cell>
        </row>
        <row r="104">
          <cell r="E104" t="str">
            <v>263</v>
          </cell>
          <cell r="F104" t="str">
            <v>263</v>
          </cell>
          <cell r="G104" t="str">
            <v>USD</v>
          </cell>
        </row>
        <row r="105">
          <cell r="E105" t="str">
            <v>264</v>
          </cell>
          <cell r="F105" t="str">
            <v>264</v>
          </cell>
          <cell r="G105" t="str">
            <v>USD</v>
          </cell>
        </row>
        <row r="106">
          <cell r="E106" t="str">
            <v>265</v>
          </cell>
          <cell r="F106" t="str">
            <v>265</v>
          </cell>
          <cell r="G106" t="str">
            <v>USD</v>
          </cell>
        </row>
        <row r="107">
          <cell r="E107" t="str">
            <v>266</v>
          </cell>
          <cell r="F107" t="str">
            <v>266</v>
          </cell>
          <cell r="G107" t="str">
            <v>USD</v>
          </cell>
        </row>
        <row r="108">
          <cell r="E108" t="str">
            <v>267</v>
          </cell>
          <cell r="F108" t="str">
            <v>267</v>
          </cell>
          <cell r="G108" t="str">
            <v>USD</v>
          </cell>
        </row>
        <row r="109">
          <cell r="E109" t="str">
            <v>268</v>
          </cell>
          <cell r="F109" t="str">
            <v>268</v>
          </cell>
          <cell r="G109" t="str">
            <v>USD</v>
          </cell>
        </row>
        <row r="110">
          <cell r="E110" t="str">
            <v>269</v>
          </cell>
          <cell r="F110" t="str">
            <v>269</v>
          </cell>
          <cell r="G110" t="str">
            <v>USD</v>
          </cell>
        </row>
        <row r="111">
          <cell r="E111" t="str">
            <v>270</v>
          </cell>
          <cell r="F111" t="str">
            <v>270</v>
          </cell>
          <cell r="G111" t="str">
            <v>USD</v>
          </cell>
        </row>
        <row r="112">
          <cell r="E112" t="str">
            <v>271</v>
          </cell>
          <cell r="F112" t="str">
            <v>271</v>
          </cell>
          <cell r="G112" t="str">
            <v>USD</v>
          </cell>
        </row>
        <row r="113">
          <cell r="E113" t="str">
            <v>272</v>
          </cell>
          <cell r="F113" t="str">
            <v>272</v>
          </cell>
          <cell r="G113" t="str">
            <v>USD</v>
          </cell>
        </row>
        <row r="114">
          <cell r="E114" t="str">
            <v>273</v>
          </cell>
          <cell r="F114" t="str">
            <v>273</v>
          </cell>
          <cell r="G114" t="str">
            <v>USD</v>
          </cell>
        </row>
        <row r="115">
          <cell r="E115" t="str">
            <v>274</v>
          </cell>
          <cell r="F115" t="str">
            <v>274</v>
          </cell>
          <cell r="G115" t="str">
            <v>USD</v>
          </cell>
        </row>
        <row r="116">
          <cell r="E116" t="str">
            <v>275</v>
          </cell>
          <cell r="F116" t="str">
            <v>275</v>
          </cell>
          <cell r="G116" t="str">
            <v>USD</v>
          </cell>
        </row>
        <row r="117">
          <cell r="E117" t="str">
            <v>276</v>
          </cell>
          <cell r="F117" t="str">
            <v>276</v>
          </cell>
          <cell r="G117" t="str">
            <v>USD</v>
          </cell>
        </row>
        <row r="118">
          <cell r="E118" t="str">
            <v>277</v>
          </cell>
          <cell r="F118" t="str">
            <v>277</v>
          </cell>
          <cell r="G118" t="str">
            <v>USD</v>
          </cell>
        </row>
        <row r="119">
          <cell r="E119" t="str">
            <v>278</v>
          </cell>
          <cell r="F119" t="str">
            <v>278</v>
          </cell>
          <cell r="G119" t="str">
            <v>USD</v>
          </cell>
        </row>
        <row r="120">
          <cell r="E120" t="str">
            <v>279</v>
          </cell>
          <cell r="F120" t="str">
            <v>279</v>
          </cell>
          <cell r="G120" t="str">
            <v>USD</v>
          </cell>
        </row>
        <row r="121">
          <cell r="E121" t="str">
            <v>280</v>
          </cell>
          <cell r="F121" t="str">
            <v>280</v>
          </cell>
          <cell r="G121" t="str">
            <v>USD</v>
          </cell>
        </row>
        <row r="122">
          <cell r="E122" t="str">
            <v>281</v>
          </cell>
          <cell r="F122" t="str">
            <v>281</v>
          </cell>
          <cell r="G122" t="str">
            <v>USD</v>
          </cell>
        </row>
        <row r="123">
          <cell r="E123" t="str">
            <v>282</v>
          </cell>
          <cell r="F123" t="str">
            <v>282</v>
          </cell>
          <cell r="G123" t="str">
            <v>USD</v>
          </cell>
        </row>
        <row r="124">
          <cell r="E124" t="str">
            <v>434</v>
          </cell>
          <cell r="F124" t="str">
            <v>434</v>
          </cell>
          <cell r="G124" t="str">
            <v>USD</v>
          </cell>
        </row>
        <row r="125">
          <cell r="E125" t="str">
            <v>435</v>
          </cell>
          <cell r="F125" t="str">
            <v>435</v>
          </cell>
          <cell r="G125" t="str">
            <v>EUR</v>
          </cell>
        </row>
        <row r="126">
          <cell r="E126" t="str">
            <v>436</v>
          </cell>
          <cell r="F126" t="str">
            <v>436</v>
          </cell>
          <cell r="G126" t="str">
            <v>USD</v>
          </cell>
        </row>
        <row r="127">
          <cell r="E127" t="str">
            <v>438</v>
          </cell>
          <cell r="F127" t="str">
            <v>438</v>
          </cell>
          <cell r="G127" t="str">
            <v>USD</v>
          </cell>
        </row>
        <row r="128">
          <cell r="E128" t="str">
            <v>450</v>
          </cell>
          <cell r="F128" t="str">
            <v>450</v>
          </cell>
          <cell r="G128" t="str">
            <v>USD</v>
          </cell>
        </row>
        <row r="129">
          <cell r="E129" t="str">
            <v>460</v>
          </cell>
          <cell r="F129" t="str">
            <v>460</v>
          </cell>
          <cell r="G129" t="str">
            <v>GBP</v>
          </cell>
        </row>
        <row r="130">
          <cell r="E130" t="str">
            <v>461</v>
          </cell>
          <cell r="F130" t="str">
            <v>461</v>
          </cell>
          <cell r="G130" t="str">
            <v>EUR</v>
          </cell>
        </row>
        <row r="131">
          <cell r="E131" t="str">
            <v>462</v>
          </cell>
          <cell r="F131" t="str">
            <v>462</v>
          </cell>
          <cell r="G131" t="str">
            <v>EUR</v>
          </cell>
        </row>
        <row r="132">
          <cell r="E132" t="str">
            <v>463</v>
          </cell>
          <cell r="F132" t="str">
            <v>463</v>
          </cell>
          <cell r="G132" t="str">
            <v>EUR</v>
          </cell>
        </row>
        <row r="133">
          <cell r="E133" t="str">
            <v>501</v>
          </cell>
          <cell r="F133" t="str">
            <v>501</v>
          </cell>
          <cell r="G133" t="str">
            <v>USD</v>
          </cell>
        </row>
        <row r="134">
          <cell r="E134" t="str">
            <v>502</v>
          </cell>
          <cell r="F134" t="str">
            <v>502</v>
          </cell>
          <cell r="G134" t="str">
            <v>AUD</v>
          </cell>
        </row>
        <row r="135">
          <cell r="E135" t="str">
            <v>503</v>
          </cell>
          <cell r="F135" t="str">
            <v>503</v>
          </cell>
          <cell r="G135" t="str">
            <v>CNY</v>
          </cell>
        </row>
        <row r="136">
          <cell r="E136" t="str">
            <v>504</v>
          </cell>
          <cell r="F136" t="str">
            <v>504</v>
          </cell>
          <cell r="G136" t="str">
            <v>CNY</v>
          </cell>
        </row>
        <row r="137">
          <cell r="E137" t="str">
            <v>505</v>
          </cell>
          <cell r="F137" t="str">
            <v>505</v>
          </cell>
          <cell r="G137" t="str">
            <v>CNY</v>
          </cell>
        </row>
        <row r="138">
          <cell r="E138" t="str">
            <v>506</v>
          </cell>
          <cell r="F138" t="str">
            <v>506</v>
          </cell>
          <cell r="G138" t="str">
            <v>CNY</v>
          </cell>
        </row>
        <row r="139">
          <cell r="E139" t="str">
            <v>507</v>
          </cell>
          <cell r="F139" t="str">
            <v>507</v>
          </cell>
          <cell r="G139" t="str">
            <v>EUR</v>
          </cell>
        </row>
        <row r="140">
          <cell r="E140" t="str">
            <v>508</v>
          </cell>
          <cell r="F140" t="str">
            <v>508</v>
          </cell>
          <cell r="G140" t="str">
            <v>SGD</v>
          </cell>
        </row>
        <row r="141">
          <cell r="E141" t="str">
            <v>509</v>
          </cell>
          <cell r="F141" t="str">
            <v>509</v>
          </cell>
          <cell r="G141" t="str">
            <v>TWD</v>
          </cell>
        </row>
        <row r="142">
          <cell r="E142" t="str">
            <v>511</v>
          </cell>
          <cell r="F142" t="str">
            <v>511</v>
          </cell>
          <cell r="G142" t="str">
            <v>GBP</v>
          </cell>
        </row>
        <row r="143">
          <cell r="E143" t="str">
            <v>512</v>
          </cell>
          <cell r="F143" t="str">
            <v>512</v>
          </cell>
          <cell r="G143" t="str">
            <v>GBP</v>
          </cell>
        </row>
        <row r="144">
          <cell r="E144" t="str">
            <v>513</v>
          </cell>
          <cell r="F144" t="str">
            <v>513</v>
          </cell>
          <cell r="G144" t="str">
            <v>EUR</v>
          </cell>
        </row>
        <row r="145">
          <cell r="E145" t="str">
            <v>514</v>
          </cell>
          <cell r="F145" t="str">
            <v>514</v>
          </cell>
          <cell r="G145" t="str">
            <v>EUR</v>
          </cell>
        </row>
        <row r="146">
          <cell r="E146" t="str">
            <v>515</v>
          </cell>
          <cell r="F146" t="str">
            <v>515</v>
          </cell>
          <cell r="G146" t="str">
            <v>EUR</v>
          </cell>
        </row>
        <row r="147">
          <cell r="E147" t="str">
            <v>516</v>
          </cell>
          <cell r="F147" t="str">
            <v>516</v>
          </cell>
          <cell r="G147" t="str">
            <v>IDR</v>
          </cell>
        </row>
        <row r="148">
          <cell r="E148" t="str">
            <v>517</v>
          </cell>
          <cell r="F148" t="str">
            <v>517</v>
          </cell>
          <cell r="G148" t="str">
            <v>IDR</v>
          </cell>
        </row>
        <row r="149">
          <cell r="E149" t="str">
            <v>519</v>
          </cell>
          <cell r="F149" t="str">
            <v>519</v>
          </cell>
          <cell r="G149" t="str">
            <v>KRW</v>
          </cell>
        </row>
        <row r="150">
          <cell r="E150" t="str">
            <v>520</v>
          </cell>
          <cell r="F150" t="str">
            <v>520</v>
          </cell>
          <cell r="G150" t="str">
            <v>THB</v>
          </cell>
        </row>
        <row r="151">
          <cell r="E151" t="str">
            <v>521</v>
          </cell>
          <cell r="F151" t="str">
            <v>521</v>
          </cell>
          <cell r="G151" t="str">
            <v>INR</v>
          </cell>
        </row>
        <row r="152">
          <cell r="E152" t="str">
            <v>522</v>
          </cell>
          <cell r="F152" t="str">
            <v>522</v>
          </cell>
          <cell r="G152" t="str">
            <v>GBP</v>
          </cell>
        </row>
        <row r="153">
          <cell r="E153" t="str">
            <v>523</v>
          </cell>
          <cell r="F153" t="str">
            <v>523</v>
          </cell>
          <cell r="G153" t="str">
            <v>EUR</v>
          </cell>
        </row>
        <row r="154">
          <cell r="E154" t="str">
            <v>524</v>
          </cell>
          <cell r="F154" t="str">
            <v>524</v>
          </cell>
          <cell r="G154" t="str">
            <v>EUR</v>
          </cell>
        </row>
        <row r="155">
          <cell r="E155" t="str">
            <v>525</v>
          </cell>
          <cell r="F155" t="str">
            <v>525</v>
          </cell>
          <cell r="G155" t="str">
            <v>EUR</v>
          </cell>
        </row>
        <row r="156">
          <cell r="E156" t="str">
            <v>527</v>
          </cell>
          <cell r="F156" t="str">
            <v>527</v>
          </cell>
          <cell r="G156" t="str">
            <v>USD</v>
          </cell>
        </row>
        <row r="157">
          <cell r="E157" t="str">
            <v>528</v>
          </cell>
          <cell r="F157" t="str">
            <v>528</v>
          </cell>
          <cell r="G157" t="str">
            <v>EUR</v>
          </cell>
        </row>
        <row r="158">
          <cell r="E158" t="str">
            <v>529</v>
          </cell>
          <cell r="F158" t="str">
            <v>529</v>
          </cell>
          <cell r="G158" t="str">
            <v>GBP</v>
          </cell>
        </row>
        <row r="159">
          <cell r="E159" t="str">
            <v>530</v>
          </cell>
          <cell r="F159" t="str">
            <v>530</v>
          </cell>
          <cell r="G159" t="str">
            <v>GBP</v>
          </cell>
        </row>
        <row r="160">
          <cell r="E160" t="str">
            <v>531</v>
          </cell>
          <cell r="F160" t="str">
            <v>531</v>
          </cell>
          <cell r="G160" t="str">
            <v>USD</v>
          </cell>
        </row>
        <row r="161">
          <cell r="E161" t="str">
            <v>532</v>
          </cell>
          <cell r="F161" t="str">
            <v>532</v>
          </cell>
          <cell r="G161" t="str">
            <v>AUD</v>
          </cell>
        </row>
        <row r="162">
          <cell r="E162" t="str">
            <v>533</v>
          </cell>
          <cell r="F162" t="str">
            <v>533</v>
          </cell>
          <cell r="G162" t="str">
            <v>EUR</v>
          </cell>
        </row>
        <row r="163">
          <cell r="E163" t="str">
            <v>534</v>
          </cell>
          <cell r="F163" t="str">
            <v>534</v>
          </cell>
          <cell r="G163" t="str">
            <v>GBP</v>
          </cell>
        </row>
        <row r="164">
          <cell r="E164" t="str">
            <v>535</v>
          </cell>
          <cell r="F164" t="str">
            <v>535</v>
          </cell>
          <cell r="G164" t="str">
            <v>GBP</v>
          </cell>
        </row>
        <row r="165">
          <cell r="E165" t="str">
            <v>536</v>
          </cell>
          <cell r="F165" t="str">
            <v>536</v>
          </cell>
          <cell r="G165" t="str">
            <v>EUR</v>
          </cell>
        </row>
        <row r="166">
          <cell r="E166" t="str">
            <v>537</v>
          </cell>
          <cell r="F166" t="str">
            <v>537</v>
          </cell>
          <cell r="G166" t="str">
            <v>JPY</v>
          </cell>
        </row>
        <row r="167">
          <cell r="E167" t="str">
            <v>538</v>
          </cell>
          <cell r="F167" t="str">
            <v>538</v>
          </cell>
          <cell r="G167" t="str">
            <v>EUR</v>
          </cell>
        </row>
        <row r="168">
          <cell r="E168" t="str">
            <v>539</v>
          </cell>
          <cell r="F168" t="str">
            <v>539</v>
          </cell>
          <cell r="G168" t="str">
            <v>EUR</v>
          </cell>
        </row>
        <row r="169">
          <cell r="E169" t="str">
            <v>540</v>
          </cell>
          <cell r="F169" t="str">
            <v>540</v>
          </cell>
          <cell r="G169" t="str">
            <v>EUR</v>
          </cell>
        </row>
        <row r="170">
          <cell r="E170" t="str">
            <v>541</v>
          </cell>
          <cell r="F170" t="str">
            <v>541</v>
          </cell>
          <cell r="G170" t="str">
            <v>EUR</v>
          </cell>
        </row>
        <row r="171">
          <cell r="E171" t="str">
            <v>542</v>
          </cell>
          <cell r="F171" t="str">
            <v>542</v>
          </cell>
          <cell r="G171" t="str">
            <v>USD</v>
          </cell>
        </row>
        <row r="172">
          <cell r="E172" t="str">
            <v>544</v>
          </cell>
          <cell r="F172" t="str">
            <v>544</v>
          </cell>
          <cell r="G172" t="str">
            <v>GBP</v>
          </cell>
        </row>
        <row r="173">
          <cell r="E173" t="str">
            <v>545</v>
          </cell>
          <cell r="F173" t="str">
            <v>545</v>
          </cell>
          <cell r="G173" t="str">
            <v>GBP</v>
          </cell>
        </row>
        <row r="174">
          <cell r="E174" t="str">
            <v>546</v>
          </cell>
          <cell r="F174" t="str">
            <v>546</v>
          </cell>
          <cell r="G174" t="str">
            <v>EUR</v>
          </cell>
        </row>
        <row r="175">
          <cell r="E175" t="str">
            <v>547</v>
          </cell>
          <cell r="F175" t="str">
            <v>547</v>
          </cell>
          <cell r="G175" t="str">
            <v>GBP</v>
          </cell>
        </row>
        <row r="176">
          <cell r="E176" t="str">
            <v>548</v>
          </cell>
          <cell r="F176" t="str">
            <v>548</v>
          </cell>
          <cell r="G176" t="str">
            <v>USD</v>
          </cell>
        </row>
        <row r="177">
          <cell r="E177" t="str">
            <v>549</v>
          </cell>
          <cell r="F177" t="str">
            <v>549</v>
          </cell>
          <cell r="G177" t="str">
            <v>EUR</v>
          </cell>
        </row>
        <row r="178">
          <cell r="E178" t="str">
            <v>550</v>
          </cell>
          <cell r="F178" t="str">
            <v>550</v>
          </cell>
          <cell r="G178" t="str">
            <v>CNY</v>
          </cell>
        </row>
        <row r="179">
          <cell r="E179" t="str">
            <v>551</v>
          </cell>
          <cell r="F179" t="str">
            <v>551</v>
          </cell>
          <cell r="G179" t="str">
            <v>CNY</v>
          </cell>
        </row>
        <row r="180">
          <cell r="E180" t="str">
            <v>510</v>
          </cell>
          <cell r="F180" t="str">
            <v>510</v>
          </cell>
          <cell r="G180" t="str">
            <v>GBP</v>
          </cell>
        </row>
        <row r="181">
          <cell r="E181" t="str">
            <v>518</v>
          </cell>
          <cell r="F181" t="str">
            <v>518</v>
          </cell>
          <cell r="G181" t="str">
            <v>JPY</v>
          </cell>
        </row>
        <row r="182">
          <cell r="E182" t="str">
            <v>526</v>
          </cell>
          <cell r="F182" t="str">
            <v>526</v>
          </cell>
          <cell r="G182" t="str">
            <v>CHF</v>
          </cell>
        </row>
        <row r="183">
          <cell r="E183" t="str">
            <v>543</v>
          </cell>
          <cell r="F183" t="str">
            <v>543</v>
          </cell>
          <cell r="G183" t="str">
            <v>EUR</v>
          </cell>
        </row>
        <row r="184">
          <cell r="E184" t="str">
            <v>552</v>
          </cell>
          <cell r="F184" t="str">
            <v>552</v>
          </cell>
          <cell r="G184" t="str">
            <v>EUR</v>
          </cell>
        </row>
        <row r="185">
          <cell r="E185" t="str">
            <v>553</v>
          </cell>
          <cell r="F185" t="str">
            <v>553</v>
          </cell>
          <cell r="G185" t="str">
            <v>EUR</v>
          </cell>
        </row>
        <row r="186">
          <cell r="E186" t="str">
            <v>554</v>
          </cell>
          <cell r="F186" t="str">
            <v>554</v>
          </cell>
          <cell r="G186" t="str">
            <v>EUR</v>
          </cell>
        </row>
        <row r="187">
          <cell r="E187" t="str">
            <v>559</v>
          </cell>
          <cell r="F187" t="str">
            <v>559</v>
          </cell>
          <cell r="G187" t="str">
            <v>USD</v>
          </cell>
        </row>
        <row r="188">
          <cell r="E188" t="str">
            <v>560</v>
          </cell>
          <cell r="F188" t="str">
            <v>560</v>
          </cell>
          <cell r="G188" t="str">
            <v>GBP</v>
          </cell>
        </row>
        <row r="189">
          <cell r="E189" t="str">
            <v>562</v>
          </cell>
          <cell r="F189" t="str">
            <v>562</v>
          </cell>
          <cell r="G189" t="str">
            <v>EUR</v>
          </cell>
        </row>
        <row r="190">
          <cell r="E190" t="str">
            <v>456</v>
          </cell>
          <cell r="F190" t="str">
            <v>456</v>
          </cell>
          <cell r="G190" t="str">
            <v>GBP</v>
          </cell>
        </row>
        <row r="191">
          <cell r="E191" t="str">
            <v>457</v>
          </cell>
          <cell r="F191" t="str">
            <v>457</v>
          </cell>
          <cell r="G191" t="str">
            <v>GBP</v>
          </cell>
        </row>
        <row r="192">
          <cell r="E192" t="str">
            <v>458</v>
          </cell>
          <cell r="F192" t="str">
            <v>458</v>
          </cell>
          <cell r="G192" t="str">
            <v>GBP</v>
          </cell>
        </row>
        <row r="193">
          <cell r="E193" t="str">
            <v>X02</v>
          </cell>
          <cell r="F193" t="str">
            <v>X02</v>
          </cell>
          <cell r="G193" t="str">
            <v>USD</v>
          </cell>
        </row>
        <row r="194">
          <cell r="E194" t="str">
            <v>tssg_elim</v>
          </cell>
          <cell r="F194" t="str">
            <v>446</v>
          </cell>
          <cell r="G194" t="str">
            <v>USD</v>
          </cell>
        </row>
        <row r="195">
          <cell r="E195" t="str">
            <v>PTLHK</v>
          </cell>
          <cell r="F195" t="str">
            <v>391</v>
          </cell>
          <cell r="G195" t="str">
            <v>HKD</v>
          </cell>
        </row>
        <row r="196">
          <cell r="E196" t="str">
            <v>AHLHK</v>
          </cell>
          <cell r="F196" t="str">
            <v>392</v>
          </cell>
          <cell r="G196" t="str">
            <v>HKD</v>
          </cell>
        </row>
        <row r="197">
          <cell r="E197" t="str">
            <v>PTLPH</v>
          </cell>
          <cell r="F197" t="str">
            <v>393</v>
          </cell>
          <cell r="G197" t="str">
            <v>PHP</v>
          </cell>
        </row>
        <row r="198">
          <cell r="E198" t="str">
            <v>PTLSG</v>
          </cell>
          <cell r="F198" t="str">
            <v>394</v>
          </cell>
          <cell r="G198" t="str">
            <v>SGD</v>
          </cell>
        </row>
        <row r="199">
          <cell r="E199" t="str">
            <v>TP</v>
          </cell>
          <cell r="F199" t="str">
            <v>396</v>
          </cell>
          <cell r="G199" t="str">
            <v>USD</v>
          </cell>
        </row>
        <row r="200">
          <cell r="E200" t="str">
            <v>397</v>
          </cell>
          <cell r="F200" t="str">
            <v>397</v>
          </cell>
          <cell r="G200" t="str">
            <v>HKD</v>
          </cell>
        </row>
        <row r="201">
          <cell r="E201" t="str">
            <v>400</v>
          </cell>
          <cell r="F201" t="str">
            <v>400</v>
          </cell>
          <cell r="G201" t="str">
            <v>AUD</v>
          </cell>
        </row>
        <row r="202">
          <cell r="E202" t="str">
            <v>TAC</v>
          </cell>
          <cell r="F202" t="str">
            <v>401</v>
          </cell>
          <cell r="G202" t="str">
            <v>AUD</v>
          </cell>
        </row>
        <row r="203">
          <cell r="E203" t="str">
            <v>HCP</v>
          </cell>
          <cell r="F203" t="str">
            <v>402</v>
          </cell>
          <cell r="G203" t="str">
            <v>AUD</v>
          </cell>
        </row>
        <row r="204">
          <cell r="E204" t="str">
            <v>HCN</v>
          </cell>
          <cell r="F204" t="str">
            <v>403</v>
          </cell>
          <cell r="G204" t="str">
            <v>GBP</v>
          </cell>
        </row>
        <row r="205">
          <cell r="E205" t="str">
            <v>FLV</v>
          </cell>
          <cell r="F205" t="str">
            <v>404</v>
          </cell>
          <cell r="G205" t="str">
            <v>AUD</v>
          </cell>
        </row>
        <row r="206">
          <cell r="E206" t="str">
            <v>405</v>
          </cell>
          <cell r="F206" t="str">
            <v>405</v>
          </cell>
          <cell r="G206" t="str">
            <v>EUR</v>
          </cell>
        </row>
        <row r="207">
          <cell r="E207" t="str">
            <v>FTCH</v>
          </cell>
          <cell r="F207" t="str">
            <v>406</v>
          </cell>
          <cell r="G207" t="str">
            <v>CHF</v>
          </cell>
        </row>
        <row r="208">
          <cell r="E208" t="str">
            <v>FTLLC</v>
          </cell>
          <cell r="F208" t="str">
            <v>407</v>
          </cell>
          <cell r="G208" t="str">
            <v>USD</v>
          </cell>
        </row>
        <row r="209">
          <cell r="E209" t="str">
            <v>409</v>
          </cell>
          <cell r="F209" t="str">
            <v>409</v>
          </cell>
          <cell r="G209" t="str">
            <v>USD</v>
          </cell>
        </row>
        <row r="210">
          <cell r="E210" t="str">
            <v>412</v>
          </cell>
          <cell r="F210" t="str">
            <v>412</v>
          </cell>
          <cell r="G210" t="str">
            <v>USD</v>
          </cell>
        </row>
        <row r="211">
          <cell r="E211" t="str">
            <v>413</v>
          </cell>
          <cell r="F211" t="str">
            <v>413</v>
          </cell>
          <cell r="G211" t="str">
            <v>USD</v>
          </cell>
        </row>
        <row r="212">
          <cell r="E212" t="str">
            <v>414</v>
          </cell>
          <cell r="F212" t="str">
            <v>414</v>
          </cell>
          <cell r="G212" t="str">
            <v>USD</v>
          </cell>
        </row>
        <row r="213">
          <cell r="E213" t="str">
            <v>418</v>
          </cell>
          <cell r="F213" t="str">
            <v>418</v>
          </cell>
          <cell r="G213" t="str">
            <v>ILS</v>
          </cell>
        </row>
        <row r="214">
          <cell r="E214" t="str">
            <v>415</v>
          </cell>
          <cell r="F214" t="str">
            <v>415</v>
          </cell>
          <cell r="G214" t="str">
            <v>USD</v>
          </cell>
        </row>
        <row r="215">
          <cell r="E215" t="str">
            <v>416</v>
          </cell>
          <cell r="F215" t="str">
            <v>416</v>
          </cell>
          <cell r="G215" t="str">
            <v>USD</v>
          </cell>
        </row>
        <row r="216">
          <cell r="E216" t="str">
            <v>417</v>
          </cell>
          <cell r="F216" t="str">
            <v>417</v>
          </cell>
          <cell r="G216" t="str">
            <v>USD</v>
          </cell>
        </row>
        <row r="217">
          <cell r="E217" t="str">
            <v>419</v>
          </cell>
          <cell r="F217" t="str">
            <v>419</v>
          </cell>
          <cell r="G217" t="str">
            <v>USD</v>
          </cell>
        </row>
        <row r="218">
          <cell r="E218" t="str">
            <v>420</v>
          </cell>
          <cell r="F218" t="str">
            <v>420</v>
          </cell>
          <cell r="G218" t="str">
            <v>USD</v>
          </cell>
        </row>
        <row r="219">
          <cell r="E219" t="str">
            <v>421</v>
          </cell>
          <cell r="F219" t="str">
            <v>421</v>
          </cell>
          <cell r="G219" t="str">
            <v>USD</v>
          </cell>
        </row>
        <row r="220">
          <cell r="E220" t="str">
            <v>422</v>
          </cell>
          <cell r="F220" t="str">
            <v>422</v>
          </cell>
          <cell r="G220" t="str">
            <v>USD</v>
          </cell>
        </row>
        <row r="221">
          <cell r="E221" t="str">
            <v>423</v>
          </cell>
          <cell r="F221" t="str">
            <v>423</v>
          </cell>
          <cell r="G221" t="str">
            <v>CAD</v>
          </cell>
        </row>
        <row r="222">
          <cell r="E222" t="str">
            <v>444</v>
          </cell>
          <cell r="F222" t="str">
            <v>444</v>
          </cell>
          <cell r="G222" t="str">
            <v>USD</v>
          </cell>
        </row>
        <row r="223">
          <cell r="E223" t="str">
            <v>447</v>
          </cell>
          <cell r="F223" t="str">
            <v>447</v>
          </cell>
          <cell r="G223" t="str">
            <v>USD</v>
          </cell>
        </row>
        <row r="224">
          <cell r="E224" t="str">
            <v>448</v>
          </cell>
          <cell r="F224" t="str">
            <v>448</v>
          </cell>
          <cell r="G224" t="str">
            <v>USD</v>
          </cell>
        </row>
        <row r="225">
          <cell r="E225" t="str">
            <v>449</v>
          </cell>
          <cell r="F225" t="str">
            <v>449</v>
          </cell>
          <cell r="G225" t="str">
            <v>USD</v>
          </cell>
        </row>
        <row r="226">
          <cell r="E226" t="str">
            <v>451</v>
          </cell>
          <cell r="F226" t="str">
            <v>451</v>
          </cell>
          <cell r="G226" t="str">
            <v>USD</v>
          </cell>
        </row>
        <row r="227">
          <cell r="E227" t="str">
            <v>453</v>
          </cell>
          <cell r="F227" t="str">
            <v>453</v>
          </cell>
          <cell r="G227" t="str">
            <v>USD</v>
          </cell>
        </row>
        <row r="228">
          <cell r="E228" t="str">
            <v>441</v>
          </cell>
          <cell r="F228" t="str">
            <v>441</v>
          </cell>
          <cell r="G228" t="str">
            <v>USD</v>
          </cell>
        </row>
        <row r="229">
          <cell r="E229" t="str">
            <v>442</v>
          </cell>
          <cell r="F229" t="str">
            <v>442</v>
          </cell>
          <cell r="G229" t="str">
            <v>USD</v>
          </cell>
        </row>
        <row r="230">
          <cell r="E230" t="str">
            <v>443</v>
          </cell>
          <cell r="F230" t="str">
            <v>443</v>
          </cell>
          <cell r="G230" t="str">
            <v>USD</v>
          </cell>
        </row>
        <row r="231">
          <cell r="E231" t="str">
            <v>464</v>
          </cell>
          <cell r="F231" t="str">
            <v>464</v>
          </cell>
          <cell r="G231" t="str">
            <v>SEK</v>
          </cell>
        </row>
        <row r="232">
          <cell r="E232" t="str">
            <v>465</v>
          </cell>
          <cell r="F232" t="str">
            <v>465</v>
          </cell>
          <cell r="G232" t="str">
            <v>GBP</v>
          </cell>
        </row>
        <row r="233">
          <cell r="E233" t="str">
            <v>466</v>
          </cell>
          <cell r="F233" t="str">
            <v>466</v>
          </cell>
          <cell r="G233" t="str">
            <v>EUR</v>
          </cell>
        </row>
        <row r="234">
          <cell r="E234" t="str">
            <v>467</v>
          </cell>
          <cell r="F234" t="str">
            <v>467</v>
          </cell>
          <cell r="G234" t="str">
            <v>GBP</v>
          </cell>
        </row>
        <row r="235">
          <cell r="E235" t="str">
            <v>468</v>
          </cell>
          <cell r="F235" t="str">
            <v>468</v>
          </cell>
          <cell r="G235" t="str">
            <v>GBP</v>
          </cell>
        </row>
        <row r="236">
          <cell r="E236" t="str">
            <v>469</v>
          </cell>
          <cell r="F236" t="str">
            <v>469</v>
          </cell>
          <cell r="G236" t="str">
            <v>NOK</v>
          </cell>
        </row>
        <row r="237">
          <cell r="E237" t="str">
            <v>470</v>
          </cell>
          <cell r="F237" t="str">
            <v>470</v>
          </cell>
          <cell r="G237" t="str">
            <v>NOK</v>
          </cell>
        </row>
        <row r="238">
          <cell r="E238" t="str">
            <v>471</v>
          </cell>
          <cell r="F238" t="str">
            <v>471</v>
          </cell>
          <cell r="G238" t="str">
            <v>INR</v>
          </cell>
        </row>
        <row r="239">
          <cell r="E239" t="str">
            <v>472</v>
          </cell>
          <cell r="F239" t="str">
            <v>472</v>
          </cell>
          <cell r="G239" t="str">
            <v>USD</v>
          </cell>
        </row>
        <row r="240">
          <cell r="E240" t="str">
            <v>473</v>
          </cell>
          <cell r="F240" t="str">
            <v>473</v>
          </cell>
          <cell r="G240" t="str">
            <v>DKK</v>
          </cell>
        </row>
        <row r="241">
          <cell r="E241" t="str">
            <v>474</v>
          </cell>
          <cell r="F241" t="str">
            <v>474</v>
          </cell>
          <cell r="G241" t="str">
            <v>GBP</v>
          </cell>
        </row>
        <row r="242">
          <cell r="E242" t="str">
            <v>475</v>
          </cell>
          <cell r="F242" t="str">
            <v>475</v>
          </cell>
          <cell r="G242" t="str">
            <v>EUR</v>
          </cell>
        </row>
        <row r="243">
          <cell r="E243" t="str">
            <v>476</v>
          </cell>
          <cell r="F243" t="str">
            <v>476</v>
          </cell>
          <cell r="G243" t="str">
            <v>EUR</v>
          </cell>
        </row>
        <row r="244">
          <cell r="E244" t="str">
            <v>477</v>
          </cell>
          <cell r="F244" t="str">
            <v>477</v>
          </cell>
          <cell r="G244" t="str">
            <v>EUR</v>
          </cell>
        </row>
        <row r="245">
          <cell r="E245" t="str">
            <v>478</v>
          </cell>
          <cell r="F245" t="str">
            <v>478</v>
          </cell>
          <cell r="G245" t="str">
            <v>EUR</v>
          </cell>
        </row>
        <row r="246">
          <cell r="E246" t="str">
            <v>479</v>
          </cell>
          <cell r="F246" t="str">
            <v>479</v>
          </cell>
          <cell r="G246" t="str">
            <v>EUR</v>
          </cell>
        </row>
        <row r="247">
          <cell r="E247" t="str">
            <v>480</v>
          </cell>
          <cell r="F247" t="str">
            <v>480</v>
          </cell>
          <cell r="G247" t="str">
            <v>EUR</v>
          </cell>
        </row>
        <row r="248">
          <cell r="E248" t="str">
            <v>481</v>
          </cell>
          <cell r="F248" t="str">
            <v>481</v>
          </cell>
          <cell r="G248" t="str">
            <v>EUR</v>
          </cell>
        </row>
        <row r="249">
          <cell r="E249" t="str">
            <v>482</v>
          </cell>
          <cell r="F249" t="str">
            <v>482</v>
          </cell>
          <cell r="G249" t="str">
            <v>SEK</v>
          </cell>
        </row>
        <row r="250">
          <cell r="E250" t="str">
            <v>483</v>
          </cell>
          <cell r="F250" t="str">
            <v>483</v>
          </cell>
          <cell r="G250" t="str">
            <v>SEK</v>
          </cell>
        </row>
        <row r="251">
          <cell r="E251" t="str">
            <v>484</v>
          </cell>
          <cell r="F251" t="str">
            <v>484</v>
          </cell>
          <cell r="G251" t="str">
            <v>SEK</v>
          </cell>
        </row>
        <row r="252">
          <cell r="E252" t="str">
            <v>485</v>
          </cell>
          <cell r="F252" t="str">
            <v>485</v>
          </cell>
          <cell r="G252" t="str">
            <v>SEK</v>
          </cell>
        </row>
        <row r="253">
          <cell r="E253" t="str">
            <v>486</v>
          </cell>
          <cell r="F253" t="str">
            <v>486</v>
          </cell>
          <cell r="G253" t="str">
            <v>SEK</v>
          </cell>
        </row>
        <row r="254">
          <cell r="E254" t="str">
            <v>487</v>
          </cell>
          <cell r="F254" t="str">
            <v>487</v>
          </cell>
          <cell r="G254" t="str">
            <v>SEK</v>
          </cell>
        </row>
        <row r="255">
          <cell r="E255" t="str">
            <v>488</v>
          </cell>
          <cell r="F255" t="str">
            <v>488</v>
          </cell>
          <cell r="G255" t="str">
            <v>SEK</v>
          </cell>
        </row>
        <row r="256">
          <cell r="E256" t="str">
            <v>489</v>
          </cell>
          <cell r="F256" t="str">
            <v>489</v>
          </cell>
          <cell r="G256" t="str">
            <v>SEK</v>
          </cell>
        </row>
        <row r="257">
          <cell r="E257" t="str">
            <v>490</v>
          </cell>
          <cell r="F257" t="str">
            <v>490</v>
          </cell>
          <cell r="G257" t="str">
            <v>CHF</v>
          </cell>
        </row>
        <row r="258">
          <cell r="E258" t="str">
            <v>491</v>
          </cell>
          <cell r="F258" t="str">
            <v>491</v>
          </cell>
          <cell r="G258" t="str">
            <v>GBP</v>
          </cell>
        </row>
        <row r="259">
          <cell r="E259" t="str">
            <v>492</v>
          </cell>
          <cell r="F259" t="str">
            <v>492</v>
          </cell>
          <cell r="G259" t="str">
            <v>GBP</v>
          </cell>
        </row>
        <row r="260">
          <cell r="E260" t="str">
            <v>493</v>
          </cell>
          <cell r="F260" t="str">
            <v>493</v>
          </cell>
          <cell r="G260" t="str">
            <v>GBP</v>
          </cell>
        </row>
        <row r="261">
          <cell r="E261" t="str">
            <v>494</v>
          </cell>
          <cell r="F261" t="str">
            <v>494</v>
          </cell>
          <cell r="G261" t="str">
            <v>GBP</v>
          </cell>
        </row>
        <row r="262">
          <cell r="E262" t="str">
            <v>495</v>
          </cell>
          <cell r="F262" t="str">
            <v>495</v>
          </cell>
          <cell r="G262" t="str">
            <v>GBP</v>
          </cell>
        </row>
        <row r="263">
          <cell r="E263" t="str">
            <v>496</v>
          </cell>
          <cell r="F263" t="str">
            <v>496</v>
          </cell>
          <cell r="G263" t="str">
            <v>GBP</v>
          </cell>
        </row>
        <row r="264">
          <cell r="E264" t="str">
            <v>497</v>
          </cell>
          <cell r="F264" t="str">
            <v>497</v>
          </cell>
          <cell r="G264" t="str">
            <v>GBP</v>
          </cell>
        </row>
        <row r="265">
          <cell r="E265" t="str">
            <v>498</v>
          </cell>
          <cell r="F265" t="str">
            <v>498</v>
          </cell>
          <cell r="G265" t="str">
            <v>EUR</v>
          </cell>
        </row>
        <row r="266">
          <cell r="E266" t="str">
            <v>561</v>
          </cell>
          <cell r="F266" t="str">
            <v>561</v>
          </cell>
          <cell r="G266" t="str">
            <v>GBP</v>
          </cell>
        </row>
        <row r="267">
          <cell r="E267" t="str">
            <v>563</v>
          </cell>
          <cell r="F267" t="str">
            <v>563</v>
          </cell>
          <cell r="G267" t="str">
            <v>USD</v>
          </cell>
        </row>
        <row r="268">
          <cell r="E268" t="str">
            <v>X03</v>
          </cell>
          <cell r="F268" t="str">
            <v>X03</v>
          </cell>
          <cell r="G268" t="str">
            <v>USD</v>
          </cell>
        </row>
        <row r="269">
          <cell r="E269" t="str">
            <v>TRIP</v>
          </cell>
          <cell r="F269" t="str">
            <v>309</v>
          </cell>
          <cell r="G269" t="str">
            <v>USD</v>
          </cell>
        </row>
        <row r="270">
          <cell r="E270" t="str">
            <v>CTIXUK</v>
          </cell>
          <cell r="F270" t="str">
            <v>379</v>
          </cell>
          <cell r="G270" t="str">
            <v>GBP</v>
          </cell>
        </row>
        <row r="271">
          <cell r="E271" t="str">
            <v>408</v>
          </cell>
          <cell r="F271" t="str">
            <v>408</v>
          </cell>
          <cell r="G271" t="str">
            <v>USD</v>
          </cell>
        </row>
        <row r="272">
          <cell r="E272" t="str">
            <v>454</v>
          </cell>
          <cell r="F272" t="str">
            <v>454</v>
          </cell>
          <cell r="G272" t="str">
            <v>GBP</v>
          </cell>
        </row>
        <row r="273">
          <cell r="E273" t="str">
            <v>455</v>
          </cell>
          <cell r="F273" t="str">
            <v>455</v>
          </cell>
          <cell r="G273" t="str">
            <v>GBP</v>
          </cell>
        </row>
        <row r="274">
          <cell r="E274" t="str">
            <v>452</v>
          </cell>
          <cell r="F274" t="str">
            <v>452</v>
          </cell>
          <cell r="G274" t="str">
            <v>CNY</v>
          </cell>
        </row>
        <row r="275">
          <cell r="E275" t="str">
            <v>4OC</v>
          </cell>
          <cell r="F275" t="str">
            <v>347</v>
          </cell>
          <cell r="G275" t="str">
            <v>GBP</v>
          </cell>
        </row>
        <row r="276">
          <cell r="E276" t="str">
            <v>459</v>
          </cell>
          <cell r="F276" t="str">
            <v>459</v>
          </cell>
          <cell r="G276" t="str">
            <v>USD</v>
          </cell>
        </row>
        <row r="277">
          <cell r="E277" t="str">
            <v>599</v>
          </cell>
          <cell r="F277" t="str">
            <v>599</v>
          </cell>
          <cell r="G277" t="str">
            <v>USD</v>
          </cell>
        </row>
        <row r="278">
          <cell r="E278" t="str">
            <v>602</v>
          </cell>
          <cell r="F278" t="str">
            <v>602</v>
          </cell>
          <cell r="G278" t="str">
            <v>USD</v>
          </cell>
        </row>
        <row r="279">
          <cell r="E279" t="str">
            <v>603</v>
          </cell>
          <cell r="F279" t="str">
            <v>603</v>
          </cell>
          <cell r="G279" t="str">
            <v>USD</v>
          </cell>
        </row>
        <row r="280">
          <cell r="E280" t="str">
            <v>604</v>
          </cell>
          <cell r="F280" t="str">
            <v>604</v>
          </cell>
          <cell r="G280" t="str">
            <v>USD</v>
          </cell>
        </row>
        <row r="281">
          <cell r="E281" t="str">
            <v>605</v>
          </cell>
          <cell r="F281" t="str">
            <v>605</v>
          </cell>
          <cell r="G281" t="str">
            <v>USD</v>
          </cell>
        </row>
        <row r="282">
          <cell r="E282" t="str">
            <v>606</v>
          </cell>
          <cell r="F282" t="str">
            <v>606</v>
          </cell>
          <cell r="G282" t="str">
            <v>USD</v>
          </cell>
        </row>
        <row r="283">
          <cell r="E283" t="str">
            <v>607</v>
          </cell>
          <cell r="F283" t="str">
            <v>607</v>
          </cell>
          <cell r="G283" t="str">
            <v>USD</v>
          </cell>
        </row>
        <row r="284">
          <cell r="E284" t="str">
            <v>608</v>
          </cell>
          <cell r="F284" t="str">
            <v>608</v>
          </cell>
          <cell r="G284" t="str">
            <v>USD</v>
          </cell>
        </row>
        <row r="285">
          <cell r="E285" t="str">
            <v>609</v>
          </cell>
          <cell r="F285" t="str">
            <v>609</v>
          </cell>
          <cell r="G285" t="str">
            <v>USD</v>
          </cell>
        </row>
        <row r="286">
          <cell r="E286" t="str">
            <v>610</v>
          </cell>
          <cell r="F286" t="str">
            <v>610</v>
          </cell>
          <cell r="G286" t="str">
            <v>USD</v>
          </cell>
        </row>
        <row r="287">
          <cell r="E287" t="str">
            <v>611</v>
          </cell>
          <cell r="F287" t="str">
            <v>611</v>
          </cell>
          <cell r="G287" t="str">
            <v>USD</v>
          </cell>
        </row>
        <row r="288">
          <cell r="E288" t="str">
            <v>612</v>
          </cell>
          <cell r="F288" t="str">
            <v>612</v>
          </cell>
          <cell r="G288" t="str">
            <v>USD</v>
          </cell>
        </row>
        <row r="289">
          <cell r="E289" t="str">
            <v>613</v>
          </cell>
          <cell r="F289" t="str">
            <v>613</v>
          </cell>
          <cell r="G289" t="str">
            <v>USD</v>
          </cell>
        </row>
        <row r="290">
          <cell r="E290" t="str">
            <v>614</v>
          </cell>
          <cell r="F290" t="str">
            <v>614</v>
          </cell>
          <cell r="G290" t="str">
            <v>USD</v>
          </cell>
        </row>
        <row r="291">
          <cell r="E291" t="str">
            <v>615</v>
          </cell>
          <cell r="F291" t="str">
            <v>615</v>
          </cell>
          <cell r="G291" t="str">
            <v>USD</v>
          </cell>
        </row>
        <row r="292">
          <cell r="E292" t="str">
            <v>616</v>
          </cell>
          <cell r="F292" t="str">
            <v>616</v>
          </cell>
          <cell r="G292" t="str">
            <v>USD</v>
          </cell>
        </row>
        <row r="293">
          <cell r="E293" t="str">
            <v>617</v>
          </cell>
          <cell r="F293" t="str">
            <v>617</v>
          </cell>
          <cell r="G293" t="str">
            <v>USD</v>
          </cell>
        </row>
        <row r="294">
          <cell r="E294" t="str">
            <v>699</v>
          </cell>
          <cell r="F294" t="str">
            <v>699</v>
          </cell>
          <cell r="G294" t="str">
            <v>USD</v>
          </cell>
        </row>
        <row r="295">
          <cell r="E295" t="str">
            <v>X04</v>
          </cell>
          <cell r="F295" t="str">
            <v>X04</v>
          </cell>
          <cell r="G295" t="str">
            <v>USD</v>
          </cell>
        </row>
        <row r="296">
          <cell r="E296" t="str">
            <v>TRAVELPORT_CO_ELIM</v>
          </cell>
          <cell r="F296" t="str">
            <v>499</v>
          </cell>
          <cell r="G296" t="str">
            <v>USD</v>
          </cell>
        </row>
        <row r="297">
          <cell r="E297" t="str">
            <v>X05</v>
          </cell>
          <cell r="F297" t="str">
            <v>X05</v>
          </cell>
          <cell r="G297" t="str">
            <v>USD</v>
          </cell>
        </row>
      </sheetData>
      <sheetData sheetId="11"/>
      <sheetData sheetId="12"/>
      <sheetData sheetId="13"/>
      <sheetData sheetId="14">
        <row r="2">
          <cell r="B2" t="str">
            <v>EUR</v>
          </cell>
          <cell r="C2">
            <v>0.76928994500000003</v>
          </cell>
          <cell r="D2">
            <v>0.76406743700000002</v>
          </cell>
          <cell r="E2">
            <v>0.75475343699999997</v>
          </cell>
          <cell r="F2">
            <v>0.74000731099999995</v>
          </cell>
          <cell r="G2">
            <v>0.740247243</v>
          </cell>
          <cell r="H2">
            <v>0.74490281599999997</v>
          </cell>
          <cell r="I2">
            <v>0.72880507299999997</v>
          </cell>
          <cell r="J2">
            <v>0.73425644099999998</v>
          </cell>
          <cell r="K2">
            <v>0.71844757800000003</v>
          </cell>
          <cell r="L2">
            <v>0.70253679000000002</v>
          </cell>
          <cell r="M2">
            <v>0.68115900600000001</v>
          </cell>
        </row>
        <row r="3">
          <cell r="B3" t="str">
            <v>GBP</v>
          </cell>
          <cell r="C3">
            <v>0.51048953900000005</v>
          </cell>
          <cell r="D3">
            <v>0.51057659399999999</v>
          </cell>
          <cell r="E3">
            <v>0.51340922200000005</v>
          </cell>
          <cell r="F3">
            <v>0.50306036799999998</v>
          </cell>
          <cell r="G3">
            <v>0.50418702100000001</v>
          </cell>
          <cell r="H3">
            <v>0.50317731300000001</v>
          </cell>
          <cell r="I3">
            <v>0.49152898900000003</v>
          </cell>
          <cell r="J3">
            <v>0.49726825699999999</v>
          </cell>
          <cell r="K3">
            <v>0.49511200700000002</v>
          </cell>
          <cell r="L3">
            <v>0.48892487400000001</v>
          </cell>
          <cell r="M3">
            <v>0.48286481799999997</v>
          </cell>
        </row>
        <row r="4">
          <cell r="B4" t="str">
            <v>AUD</v>
          </cell>
          <cell r="C4">
            <v>1.277480196</v>
          </cell>
          <cell r="D4">
            <v>1.2772289240000001</v>
          </cell>
          <cell r="E4">
            <v>1.2608973050000001</v>
          </cell>
          <cell r="F4">
            <v>1.2085220139999999</v>
          </cell>
          <cell r="G4">
            <v>1.212715075</v>
          </cell>
          <cell r="H4">
            <v>1.187218407</v>
          </cell>
          <cell r="I4">
            <v>1.153716583</v>
          </cell>
          <cell r="J4">
            <v>1.205071907</v>
          </cell>
          <cell r="K4">
            <v>1.1788768839999999</v>
          </cell>
          <cell r="L4">
            <v>1.111181486</v>
          </cell>
          <cell r="M4">
            <v>1.116944041</v>
          </cell>
        </row>
        <row r="5">
          <cell r="B5" t="str">
            <v>BRE</v>
          </cell>
          <cell r="C5">
            <v>2.1380313009999998</v>
          </cell>
          <cell r="D5">
            <v>2.097319835</v>
          </cell>
          <cell r="E5">
            <v>2.0869463590000001</v>
          </cell>
          <cell r="F5">
            <v>2.0322972680000002</v>
          </cell>
          <cell r="G5">
            <v>1.9812494549999999</v>
          </cell>
          <cell r="H5">
            <v>1.935932258</v>
          </cell>
          <cell r="I5">
            <v>1.882037645</v>
          </cell>
          <cell r="J5">
            <v>1.9627586180000001</v>
          </cell>
          <cell r="K5">
            <v>1.9006023009999999</v>
          </cell>
          <cell r="L5">
            <v>1.798208625</v>
          </cell>
          <cell r="M5">
            <v>1.770372115</v>
          </cell>
        </row>
        <row r="6">
          <cell r="B6" t="str">
            <v>CAD</v>
          </cell>
          <cell r="C6">
            <v>1.1755453650000001</v>
          </cell>
          <cell r="D6">
            <v>1.1707010980000001</v>
          </cell>
          <cell r="E6">
            <v>1.168982226</v>
          </cell>
          <cell r="F6">
            <v>1.135023535</v>
          </cell>
          <cell r="G6">
            <v>1.09467637</v>
          </cell>
          <cell r="H6">
            <v>1.065475607</v>
          </cell>
          <cell r="I6">
            <v>1.0513798839999999</v>
          </cell>
          <cell r="J6">
            <v>1.058520294</v>
          </cell>
          <cell r="K6">
            <v>1.0255873799999999</v>
          </cell>
          <cell r="L6">
            <v>0.97496960499999996</v>
          </cell>
          <cell r="M6">
            <v>0.96738930599999995</v>
          </cell>
        </row>
        <row r="7">
          <cell r="B7" t="str">
            <v>CFA</v>
          </cell>
          <cell r="C7">
            <v>505.56117290200001</v>
          </cell>
          <cell r="D7">
            <v>501.50451354099999</v>
          </cell>
          <cell r="E7">
            <v>495.04950495000003</v>
          </cell>
          <cell r="F7">
            <v>485.436893204</v>
          </cell>
          <cell r="G7">
            <v>486.14487117200002</v>
          </cell>
          <cell r="H7">
            <v>489.47626040099999</v>
          </cell>
          <cell r="I7">
            <v>478.01147227500002</v>
          </cell>
          <cell r="J7">
            <v>481.46364949399998</v>
          </cell>
          <cell r="K7">
            <v>471.698113208</v>
          </cell>
          <cell r="L7">
            <v>461.04195481800002</v>
          </cell>
          <cell r="M7">
            <v>447.02726866299997</v>
          </cell>
        </row>
        <row r="8">
          <cell r="B8" t="str">
            <v>CHF</v>
          </cell>
          <cell r="C8">
            <v>1.2424459290000001</v>
          </cell>
          <cell r="D8">
            <v>1.2384238329999999</v>
          </cell>
          <cell r="E8">
            <v>1.2177346</v>
          </cell>
          <cell r="F8">
            <v>1.2127503719999999</v>
          </cell>
          <cell r="G8">
            <v>1.221969546</v>
          </cell>
          <cell r="H8">
            <v>1.2327796099999999</v>
          </cell>
          <cell r="I8">
            <v>1.207261436</v>
          </cell>
          <cell r="J8">
            <v>1.203592483</v>
          </cell>
          <cell r="K8">
            <v>1.1846642839999999</v>
          </cell>
          <cell r="L8">
            <v>1.1743139950000001</v>
          </cell>
          <cell r="M8">
            <v>1.122667098</v>
          </cell>
        </row>
        <row r="9">
          <cell r="B9" t="str">
            <v>CNY</v>
          </cell>
          <cell r="C9">
            <v>7.7894966429999997</v>
          </cell>
          <cell r="D9">
            <v>7.7507363199999997</v>
          </cell>
          <cell r="E9">
            <v>7.7386203589999996</v>
          </cell>
          <cell r="F9">
            <v>7.7252887330000002</v>
          </cell>
          <cell r="G9">
            <v>7.6769537850000003</v>
          </cell>
          <cell r="H9">
            <v>7.6330051140000004</v>
          </cell>
          <cell r="I9">
            <v>7.5768481830000001</v>
          </cell>
          <cell r="J9">
            <v>7.5748394130000003</v>
          </cell>
          <cell r="K9">
            <v>7.5227563379999998</v>
          </cell>
          <cell r="L9">
            <v>7.5018754689999998</v>
          </cell>
          <cell r="M9">
            <v>7.4220866450000003</v>
          </cell>
        </row>
        <row r="10">
          <cell r="B10" t="str">
            <v>DKK</v>
          </cell>
          <cell r="C10">
            <v>5.7343395189999997</v>
          </cell>
          <cell r="D10">
            <v>5.6951824450000004</v>
          </cell>
          <cell r="E10">
            <v>5.6224628640000001</v>
          </cell>
          <cell r="F10">
            <v>5.5155372680000001</v>
          </cell>
          <cell r="G10">
            <v>5.5162370440000004</v>
          </cell>
          <cell r="H10">
            <v>5.5456350309999998</v>
          </cell>
          <cell r="I10">
            <v>5.4229346749999996</v>
          </cell>
          <cell r="J10">
            <v>5.4651976219999998</v>
          </cell>
          <cell r="K10">
            <v>5.3531471149999996</v>
          </cell>
          <cell r="L10">
            <v>5.2365068309999998</v>
          </cell>
          <cell r="M10">
            <v>5.077611289</v>
          </cell>
        </row>
        <row r="11">
          <cell r="B11" t="str">
            <v>ILS</v>
          </cell>
          <cell r="K11">
            <v>4.0806499660000002</v>
          </cell>
          <cell r="L11">
            <v>4.0131148589999999</v>
          </cell>
          <cell r="M11">
            <v>3.9102366079999999</v>
          </cell>
        </row>
        <row r="12">
          <cell r="B12" t="str">
            <v>INR</v>
          </cell>
          <cell r="C12">
            <v>44.304638695999998</v>
          </cell>
          <cell r="D12">
            <v>44.159858688</v>
          </cell>
          <cell r="E12">
            <v>43.992785183000002</v>
          </cell>
          <cell r="F12">
            <v>42.178075835999998</v>
          </cell>
          <cell r="G12">
            <v>40.793016236</v>
          </cell>
          <cell r="H12">
            <v>40.781371069999999</v>
          </cell>
          <cell r="I12">
            <v>40.415471042</v>
          </cell>
          <cell r="J12">
            <v>40.826324814000003</v>
          </cell>
          <cell r="K12">
            <v>40.299830741000001</v>
          </cell>
          <cell r="L12">
            <v>39.505392485999998</v>
          </cell>
          <cell r="M12">
            <v>39.464856545000004</v>
          </cell>
        </row>
        <row r="13">
          <cell r="B13" t="str">
            <v>IDR</v>
          </cell>
          <cell r="C13">
            <v>9090.9090909089991</v>
          </cell>
          <cell r="D13">
            <v>9090.9090909089991</v>
          </cell>
          <cell r="E13">
            <v>9174.3119266060003</v>
          </cell>
          <cell r="F13">
            <v>9090.9090909089991</v>
          </cell>
          <cell r="G13">
            <v>8849.5575221239997</v>
          </cell>
          <cell r="H13">
            <v>9009.0090090089998</v>
          </cell>
          <cell r="I13">
            <v>9090.9090909089991</v>
          </cell>
          <cell r="J13">
            <v>9345.7943925229993</v>
          </cell>
          <cell r="K13">
            <v>9259.2592592590008</v>
          </cell>
          <cell r="L13">
            <v>9090.9090909089991</v>
          </cell>
          <cell r="M13">
            <v>9259.2592592590008</v>
          </cell>
        </row>
        <row r="14">
          <cell r="B14" t="str">
            <v>JPY</v>
          </cell>
          <cell r="C14">
            <v>120.394895256</v>
          </cell>
          <cell r="D14">
            <v>120.4238921</v>
          </cell>
          <cell r="E14">
            <v>117.302052786</v>
          </cell>
          <cell r="F14">
            <v>118.99095668699999</v>
          </cell>
          <cell r="G14">
            <v>120.84592145000001</v>
          </cell>
          <cell r="H14">
            <v>122.654237704</v>
          </cell>
          <cell r="I14">
            <v>121.44765606</v>
          </cell>
          <cell r="J14">
            <v>116.76786548299999</v>
          </cell>
          <cell r="K14">
            <v>115.101289134</v>
          </cell>
          <cell r="L14">
            <v>115.901715345</v>
          </cell>
          <cell r="M14">
            <v>110.877037366</v>
          </cell>
        </row>
        <row r="15">
          <cell r="B15" t="str">
            <v>LVL</v>
          </cell>
          <cell r="C15">
            <v>0.53652875600000005</v>
          </cell>
          <cell r="D15">
            <v>0.53509271800000002</v>
          </cell>
          <cell r="E15">
            <v>0.53504633800000001</v>
          </cell>
          <cell r="F15">
            <v>0.52083740199999995</v>
          </cell>
          <cell r="G15">
            <v>0.51543097199999999</v>
          </cell>
          <cell r="H15">
            <v>0.51853530400000003</v>
          </cell>
          <cell r="I15">
            <v>0.50787975399999996</v>
          </cell>
          <cell r="J15">
            <v>0.51242738899999996</v>
          </cell>
          <cell r="K15">
            <v>0.50450650399999997</v>
          </cell>
          <cell r="L15">
            <v>0.493937656</v>
          </cell>
          <cell r="M15">
            <v>0.47715751499999998</v>
          </cell>
        </row>
        <row r="16">
          <cell r="B16" t="str">
            <v>HKD</v>
          </cell>
          <cell r="C16">
            <v>7.799703611</v>
          </cell>
          <cell r="D16">
            <v>7.8120117489999998</v>
          </cell>
          <cell r="E16">
            <v>7.8132324909999999</v>
          </cell>
          <cell r="F16">
            <v>7.8157972889999998</v>
          </cell>
          <cell r="G16">
            <v>7.819097363</v>
          </cell>
          <cell r="H16">
            <v>7.8145146800000003</v>
          </cell>
          <cell r="I16">
            <v>7.8198922419999999</v>
          </cell>
          <cell r="J16">
            <v>7.8151253939999998</v>
          </cell>
          <cell r="K16">
            <v>7.7832519979999999</v>
          </cell>
          <cell r="L16">
            <v>7.7548234999999996</v>
          </cell>
          <cell r="M16">
            <v>7.7785297020000002</v>
          </cell>
        </row>
        <row r="17">
          <cell r="B17" t="str">
            <v>MXN</v>
          </cell>
          <cell r="C17">
            <v>10.94906495</v>
          </cell>
          <cell r="D17">
            <v>11.003157906</v>
          </cell>
          <cell r="E17">
            <v>11.113333777999999</v>
          </cell>
          <cell r="F17">
            <v>10.982614521</v>
          </cell>
          <cell r="G17">
            <v>10.818529978000001</v>
          </cell>
          <cell r="H17">
            <v>10.841753762</v>
          </cell>
          <cell r="I17">
            <v>10.815136866</v>
          </cell>
          <cell r="J17">
            <v>11.047892614</v>
          </cell>
          <cell r="K17">
            <v>11.029979484</v>
          </cell>
          <cell r="L17">
            <v>10.815370805000001</v>
          </cell>
          <cell r="M17">
            <v>10.886012561999999</v>
          </cell>
        </row>
        <row r="18">
          <cell r="B18" t="str">
            <v>MYR</v>
          </cell>
          <cell r="C18">
            <v>3.5076396390000002</v>
          </cell>
          <cell r="D18">
            <v>3.495843442</v>
          </cell>
          <cell r="E18">
            <v>3.4895244480000001</v>
          </cell>
          <cell r="F18">
            <v>3.4375837910000002</v>
          </cell>
          <cell r="G18">
            <v>3.4012679929999998</v>
          </cell>
          <cell r="H18">
            <v>3.4464338030000001</v>
          </cell>
          <cell r="I18">
            <v>3.4408838940000002</v>
          </cell>
          <cell r="J18">
            <v>3.4827793969999998</v>
          </cell>
          <cell r="K18">
            <v>3.469740394</v>
          </cell>
          <cell r="L18">
            <v>3.374354233</v>
          </cell>
          <cell r="M18">
            <v>3.356357949</v>
          </cell>
        </row>
        <row r="19">
          <cell r="B19" t="str">
            <v>NOK</v>
          </cell>
          <cell r="C19">
            <v>6.3645216109999998</v>
          </cell>
          <cell r="D19">
            <v>6.1795530950000002</v>
          </cell>
          <cell r="E19">
            <v>6.1395268879999998</v>
          </cell>
          <cell r="F19">
            <v>6.0109519540000003</v>
          </cell>
          <cell r="G19">
            <v>6.0251489720000002</v>
          </cell>
          <cell r="H19">
            <v>5.9976489219999998</v>
          </cell>
          <cell r="I19">
            <v>5.7847606269999998</v>
          </cell>
          <cell r="J19">
            <v>5.8511011770000003</v>
          </cell>
          <cell r="K19">
            <v>5.6162106300000003</v>
          </cell>
          <cell r="L19">
            <v>5.4033316940000002</v>
          </cell>
          <cell r="M19">
            <v>5.4149474209999999</v>
          </cell>
        </row>
        <row r="20">
          <cell r="B20" t="str">
            <v>NZD</v>
          </cell>
          <cell r="C20">
            <v>1.4379757900000001</v>
          </cell>
          <cell r="D20">
            <v>1.441649247</v>
          </cell>
          <cell r="E20">
            <v>1.430764586</v>
          </cell>
          <cell r="F20">
            <v>1.360755274</v>
          </cell>
          <cell r="G20">
            <v>1.365018134</v>
          </cell>
          <cell r="H20">
            <v>1.320820758</v>
          </cell>
          <cell r="I20">
            <v>1.273097165</v>
          </cell>
          <cell r="J20">
            <v>1.376388604</v>
          </cell>
          <cell r="K20">
            <v>1.388339338</v>
          </cell>
          <cell r="L20">
            <v>1.315330839</v>
          </cell>
          <cell r="M20">
            <v>1.3120776750000001</v>
          </cell>
        </row>
        <row r="21">
          <cell r="B21" t="str">
            <v>PHP</v>
          </cell>
          <cell r="C21">
            <v>48.894973597000003</v>
          </cell>
          <cell r="D21">
            <v>48.369933248999999</v>
          </cell>
          <cell r="E21">
            <v>48.463700688000003</v>
          </cell>
          <cell r="F21">
            <v>47.750931143000003</v>
          </cell>
          <cell r="G21">
            <v>46.770497169999999</v>
          </cell>
          <cell r="H21">
            <v>46.159527326000003</v>
          </cell>
          <cell r="I21">
            <v>45.576774076</v>
          </cell>
          <cell r="J21">
            <v>46.180844186000002</v>
          </cell>
          <cell r="K21">
            <v>45.966444496000001</v>
          </cell>
          <cell r="L21">
            <v>44.261496923999999</v>
          </cell>
          <cell r="M21">
            <v>43.073742246999998</v>
          </cell>
        </row>
        <row r="22">
          <cell r="B22" t="str">
            <v>RUR</v>
          </cell>
          <cell r="C22">
            <v>26.490066225</v>
          </cell>
          <cell r="D22">
            <v>26.301946344000001</v>
          </cell>
          <cell r="E22">
            <v>26.100120060999998</v>
          </cell>
          <cell r="F22">
            <v>25.827113304000001</v>
          </cell>
          <cell r="G22">
            <v>25.829114577999999</v>
          </cell>
          <cell r="H22">
            <v>25.908078139000001</v>
          </cell>
          <cell r="I22">
            <v>25.531697603000001</v>
          </cell>
          <cell r="J22">
            <v>25.630510560000001</v>
          </cell>
          <cell r="K22">
            <v>25.287646983999998</v>
          </cell>
          <cell r="L22">
            <v>24.878097322999999</v>
          </cell>
          <cell r="M22">
            <v>24.464233290999999</v>
          </cell>
        </row>
        <row r="23">
          <cell r="B23" t="str">
            <v>SEK</v>
          </cell>
          <cell r="C23">
            <v>6.987485414</v>
          </cell>
          <cell r="D23">
            <v>7.0199084599999999</v>
          </cell>
          <cell r="E23">
            <v>7.0166575450000002</v>
          </cell>
          <cell r="F23">
            <v>6.8354101590000003</v>
          </cell>
          <cell r="G23">
            <v>6.8180733489999996</v>
          </cell>
          <cell r="H23">
            <v>6.9456502870000003</v>
          </cell>
          <cell r="I23">
            <v>6.6956364539999997</v>
          </cell>
          <cell r="J23">
            <v>6.8467826970000001</v>
          </cell>
          <cell r="K23">
            <v>6.6639122500000001</v>
          </cell>
          <cell r="L23">
            <v>6.4462064080000001</v>
          </cell>
          <cell r="M23">
            <v>6.325270722</v>
          </cell>
        </row>
        <row r="24">
          <cell r="B24" t="str">
            <v>SGD</v>
          </cell>
          <cell r="C24">
            <v>1.5376761409999999</v>
          </cell>
          <cell r="D24">
            <v>1.5333730990000001</v>
          </cell>
          <cell r="E24">
            <v>1.5244855239999999</v>
          </cell>
          <cell r="F24">
            <v>1.515114785</v>
          </cell>
          <cell r="G24">
            <v>1.5233243809999999</v>
          </cell>
          <cell r="H24">
            <v>1.5367805370000001</v>
          </cell>
          <cell r="I24">
            <v>1.515849725</v>
          </cell>
          <cell r="J24">
            <v>1.5225219050000001</v>
          </cell>
          <cell r="K24">
            <v>1.5108456050000001</v>
          </cell>
          <cell r="L24">
            <v>1.4654612760000001</v>
          </cell>
          <cell r="M24">
            <v>1.4473141469999999</v>
          </cell>
        </row>
        <row r="25">
          <cell r="B25" t="str">
            <v>THB</v>
          </cell>
          <cell r="C25">
            <v>35.349429106999999</v>
          </cell>
          <cell r="D25">
            <v>33.931661632999997</v>
          </cell>
          <cell r="E25">
            <v>32.722513089000003</v>
          </cell>
          <cell r="F25">
            <v>32.529846134000003</v>
          </cell>
          <cell r="G25">
            <v>32.892572856999998</v>
          </cell>
          <cell r="H25">
            <v>32.370840346999998</v>
          </cell>
          <cell r="I25">
            <v>30.484087305999999</v>
          </cell>
          <cell r="J25">
            <v>31.753087988000001</v>
          </cell>
          <cell r="K25">
            <v>32.125417630000001</v>
          </cell>
          <cell r="L25">
            <v>31.586594648999998</v>
          </cell>
          <cell r="M25">
            <v>31.401117880000001</v>
          </cell>
        </row>
        <row r="26">
          <cell r="B26" t="str">
            <v>TWD</v>
          </cell>
          <cell r="C26">
            <v>32.766473343999998</v>
          </cell>
          <cell r="D26">
            <v>32.978267322000001</v>
          </cell>
          <cell r="E26">
            <v>33.031644315000001</v>
          </cell>
          <cell r="F26">
            <v>33.178500331999999</v>
          </cell>
          <cell r="G26">
            <v>33.278977670000003</v>
          </cell>
          <cell r="H26">
            <v>32.967395246000002</v>
          </cell>
          <cell r="I26">
            <v>32.805170095000001</v>
          </cell>
          <cell r="J26">
            <v>32.958702744999997</v>
          </cell>
          <cell r="K26">
            <v>33.013106203</v>
          </cell>
          <cell r="L26">
            <v>32.558442403999997</v>
          </cell>
          <cell r="M26">
            <v>32.33211549</v>
          </cell>
        </row>
        <row r="27">
          <cell r="B27" t="str">
            <v>VEB</v>
          </cell>
          <cell r="C27">
            <v>2145.9227467810001</v>
          </cell>
          <cell r="D27">
            <v>2145.9227467810001</v>
          </cell>
          <cell r="E27">
            <v>2145.9227467810001</v>
          </cell>
          <cell r="F27">
            <v>2145.9227467810001</v>
          </cell>
          <cell r="G27">
            <v>2145.9227467810001</v>
          </cell>
          <cell r="H27">
            <v>2145.9227467810001</v>
          </cell>
          <cell r="I27">
            <v>2145.9227467810001</v>
          </cell>
          <cell r="J27">
            <v>2145.9227467810001</v>
          </cell>
          <cell r="K27">
            <v>2145.9227467810001</v>
          </cell>
          <cell r="L27">
            <v>2145.9227467810001</v>
          </cell>
          <cell r="M27">
            <v>2145.9227467810001</v>
          </cell>
        </row>
        <row r="28">
          <cell r="B28" t="str">
            <v>CAD1</v>
          </cell>
          <cell r="C28">
            <v>1.1755453650000001</v>
          </cell>
          <cell r="D28">
            <v>1.1707010980000001</v>
          </cell>
          <cell r="E28">
            <v>1.168982226</v>
          </cell>
          <cell r="F28">
            <v>1.135023535</v>
          </cell>
          <cell r="G28">
            <v>1.09467637</v>
          </cell>
          <cell r="H28">
            <v>1.065475607</v>
          </cell>
          <cell r="I28">
            <v>1.0513798839999999</v>
          </cell>
          <cell r="J28">
            <v>1.058520294</v>
          </cell>
          <cell r="K28">
            <v>1.0255873799999999</v>
          </cell>
          <cell r="L28">
            <v>0.97496960499999996</v>
          </cell>
          <cell r="M28">
            <v>0.96738930599999995</v>
          </cell>
        </row>
        <row r="29">
          <cell r="B29" t="str">
            <v>EUR1</v>
          </cell>
          <cell r="C29">
            <v>0.76928994500000003</v>
          </cell>
          <cell r="D29">
            <v>0.76406743700000002</v>
          </cell>
          <cell r="E29">
            <v>0.75475343699999997</v>
          </cell>
          <cell r="F29">
            <v>0.74000731099999995</v>
          </cell>
          <cell r="G29">
            <v>0.740247243</v>
          </cell>
          <cell r="H29">
            <v>0.74490281599999997</v>
          </cell>
          <cell r="I29">
            <v>0.72880507299999997</v>
          </cell>
          <cell r="J29">
            <v>0.73425644099999998</v>
          </cell>
          <cell r="K29">
            <v>0.71844757800000003</v>
          </cell>
          <cell r="L29">
            <v>0.70253679000000002</v>
          </cell>
          <cell r="M29">
            <v>0.68115900600000001</v>
          </cell>
        </row>
        <row r="30">
          <cell r="B30" t="str">
            <v>AED</v>
          </cell>
          <cell r="C30">
            <v>3.6727843010000001</v>
          </cell>
          <cell r="D30">
            <v>3.6724470980000001</v>
          </cell>
          <cell r="E30">
            <v>3.6719751189999998</v>
          </cell>
          <cell r="F30">
            <v>3.6721908660000002</v>
          </cell>
          <cell r="G30">
            <v>3.6725010469999999</v>
          </cell>
          <cell r="H30">
            <v>3.672770812</v>
          </cell>
          <cell r="I30">
            <v>3.6727303440000001</v>
          </cell>
          <cell r="J30">
            <v>3.6727843010000001</v>
          </cell>
          <cell r="K30">
            <v>3.6720290530000002</v>
          </cell>
          <cell r="L30">
            <v>3.6719886019999999</v>
          </cell>
          <cell r="M30">
            <v>3.670101882</v>
          </cell>
        </row>
        <row r="31">
          <cell r="B31" t="str">
            <v>ARS</v>
          </cell>
          <cell r="C31">
            <v>3.0848677979999999</v>
          </cell>
          <cell r="D31">
            <v>3.1024972000000002</v>
          </cell>
          <cell r="E31">
            <v>3.1013521900000001</v>
          </cell>
          <cell r="F31">
            <v>3.0908748099999999</v>
          </cell>
          <cell r="G31">
            <v>3.0802212830000002</v>
          </cell>
          <cell r="H31">
            <v>3.0789409669999999</v>
          </cell>
          <cell r="I31">
            <v>3.1136158420000002</v>
          </cell>
          <cell r="J31">
            <v>3.1530026040000001</v>
          </cell>
          <cell r="K31">
            <v>3.1478117989999999</v>
          </cell>
          <cell r="L31">
            <v>3.1585098149999999</v>
          </cell>
          <cell r="M31">
            <v>3.134599712</v>
          </cell>
        </row>
        <row r="32">
          <cell r="B32" t="str">
            <v>CLP</v>
          </cell>
          <cell r="C32">
            <v>541.12554112600003</v>
          </cell>
          <cell r="D32">
            <v>542.29934924099996</v>
          </cell>
          <cell r="E32">
            <v>538.21313239999995</v>
          </cell>
          <cell r="F32">
            <v>531.63211057900003</v>
          </cell>
          <cell r="G32">
            <v>522.19321148799997</v>
          </cell>
          <cell r="H32">
            <v>526.87038988400002</v>
          </cell>
          <cell r="I32">
            <v>519.75051975099996</v>
          </cell>
          <cell r="J32">
            <v>523.01255230100003</v>
          </cell>
          <cell r="K32">
            <v>515.72975760700001</v>
          </cell>
          <cell r="L32">
            <v>500.25012506299998</v>
          </cell>
          <cell r="M32">
            <v>507.099391481</v>
          </cell>
        </row>
        <row r="33">
          <cell r="B33" t="str">
            <v>COP</v>
          </cell>
          <cell r="C33">
            <v>2237.1364653239998</v>
          </cell>
          <cell r="D33">
            <v>2227.171492205</v>
          </cell>
          <cell r="E33">
            <v>2197.8021978020001</v>
          </cell>
          <cell r="F33">
            <v>2141.3276231260002</v>
          </cell>
          <cell r="G33">
            <v>1996.007984032</v>
          </cell>
          <cell r="H33">
            <v>1926.782273603</v>
          </cell>
          <cell r="I33">
            <v>1949.317738791</v>
          </cell>
          <cell r="J33">
            <v>2061.8556701030002</v>
          </cell>
          <cell r="K33">
            <v>2109.7046413500002</v>
          </cell>
          <cell r="L33">
            <v>2000</v>
          </cell>
          <cell r="M33">
            <v>2049.1803278689999</v>
          </cell>
        </row>
        <row r="34">
          <cell r="B34" t="str">
            <v>CYP</v>
          </cell>
          <cell r="E34">
            <v>0.43731485199999998</v>
          </cell>
          <cell r="F34">
            <v>0.42855826600000002</v>
          </cell>
          <cell r="G34">
            <v>0.42972659499999999</v>
          </cell>
          <cell r="H34">
            <v>0.434173633</v>
          </cell>
          <cell r="I34">
            <v>0.42469968400000002</v>
          </cell>
          <cell r="J34">
            <v>0.42897227300000002</v>
          </cell>
          <cell r="K34">
            <v>0.41979571900000001</v>
          </cell>
          <cell r="L34">
            <v>0.41060831199999998</v>
          </cell>
          <cell r="M34">
            <v>0.398082516</v>
          </cell>
        </row>
        <row r="35">
          <cell r="B35" t="str">
            <v>CZK</v>
          </cell>
          <cell r="C35">
            <v>21.417403782000001</v>
          </cell>
          <cell r="D35">
            <v>21.57636956</v>
          </cell>
          <cell r="E35">
            <v>21.169397519</v>
          </cell>
          <cell r="F35">
            <v>20.717659733000001</v>
          </cell>
          <cell r="G35">
            <v>20.905631976999999</v>
          </cell>
          <cell r="H35">
            <v>21.269807508</v>
          </cell>
          <cell r="I35">
            <v>20.652196361000001</v>
          </cell>
          <cell r="J35">
            <v>20.452825558000001</v>
          </cell>
          <cell r="K35">
            <v>19.806686737</v>
          </cell>
          <cell r="L35">
            <v>19.202335003999998</v>
          </cell>
          <cell r="M35">
            <v>18.190748185</v>
          </cell>
        </row>
        <row r="36">
          <cell r="B36" t="str">
            <v>EGP</v>
          </cell>
          <cell r="C36">
            <v>5.7036280780000004</v>
          </cell>
          <cell r="D36">
            <v>5.6989149269999997</v>
          </cell>
          <cell r="E36">
            <v>5.7010917589999996</v>
          </cell>
          <cell r="F36">
            <v>5.69080707</v>
          </cell>
          <cell r="G36">
            <v>5.6898680519999996</v>
          </cell>
          <cell r="H36">
            <v>5.695863664</v>
          </cell>
          <cell r="I36">
            <v>5.682205605</v>
          </cell>
          <cell r="J36">
            <v>5.6563645410000003</v>
          </cell>
          <cell r="K36">
            <v>5.6310111039999997</v>
          </cell>
          <cell r="L36">
            <v>5.5431757959999999</v>
          </cell>
          <cell r="M36">
            <v>5.5127703319999997</v>
          </cell>
        </row>
        <row r="37">
          <cell r="B37" t="str">
            <v>GTQ</v>
          </cell>
          <cell r="C37">
            <v>7.6760109310000004</v>
          </cell>
          <cell r="D37">
            <v>7.6987628089999998</v>
          </cell>
          <cell r="E37">
            <v>7.6942016500000001</v>
          </cell>
          <cell r="F37">
            <v>7.6643035060000004</v>
          </cell>
          <cell r="G37">
            <v>7.6484175419999998</v>
          </cell>
          <cell r="H37">
            <v>7.682025597</v>
          </cell>
          <cell r="I37">
            <v>7.6859224639999999</v>
          </cell>
          <cell r="J37">
            <v>7.6651847310000001</v>
          </cell>
          <cell r="K37">
            <v>7.7005413479999998</v>
          </cell>
          <cell r="L37">
            <v>7.7290504090000001</v>
          </cell>
          <cell r="M37">
            <v>7.6437405409999997</v>
          </cell>
        </row>
        <row r="38">
          <cell r="B38" t="str">
            <v>HRK</v>
          </cell>
          <cell r="C38">
            <v>5.663604544</v>
          </cell>
          <cell r="D38">
            <v>5.6268603810000002</v>
          </cell>
          <cell r="E38">
            <v>5.5609620460000002</v>
          </cell>
          <cell r="F38">
            <v>5.4756416080000001</v>
          </cell>
          <cell r="G38">
            <v>5.4228170450000004</v>
          </cell>
          <cell r="H38">
            <v>5.460422855</v>
          </cell>
          <cell r="I38">
            <v>5.3161232700000003</v>
          </cell>
          <cell r="J38">
            <v>5.3716078300000003</v>
          </cell>
          <cell r="K38">
            <v>5.2531768589999999</v>
          </cell>
          <cell r="L38">
            <v>5.1484027079999999</v>
          </cell>
          <cell r="M38">
            <v>4.9957286520000004</v>
          </cell>
        </row>
        <row r="39">
          <cell r="B39" t="str">
            <v>HUF</v>
          </cell>
          <cell r="C39">
            <v>195.35065442499999</v>
          </cell>
          <cell r="D39">
            <v>193.61084220699999</v>
          </cell>
          <cell r="E39">
            <v>188.28845791800001</v>
          </cell>
          <cell r="F39">
            <v>181.98362147399999</v>
          </cell>
          <cell r="G39">
            <v>184.09425625899999</v>
          </cell>
          <cell r="H39">
            <v>186.289120715</v>
          </cell>
          <cell r="I39">
            <v>180.18018018000001</v>
          </cell>
          <cell r="J39">
            <v>187.371182312</v>
          </cell>
          <cell r="K39">
            <v>181.88432157099999</v>
          </cell>
          <cell r="L39">
            <v>176.27357659099999</v>
          </cell>
          <cell r="M39">
            <v>173.37031900100001</v>
          </cell>
        </row>
        <row r="40">
          <cell r="B40" t="str">
            <v>JOD</v>
          </cell>
          <cell r="C40">
            <v>0.70851335500000001</v>
          </cell>
          <cell r="D40">
            <v>0.70848976200000002</v>
          </cell>
          <cell r="E40">
            <v>0.70857711300000004</v>
          </cell>
          <cell r="F40">
            <v>0.70896995900000004</v>
          </cell>
          <cell r="G40">
            <v>0.70862732500000003</v>
          </cell>
          <cell r="H40">
            <v>0.70866197500000006</v>
          </cell>
          <cell r="I40">
            <v>0.70847721299999999</v>
          </cell>
          <cell r="J40">
            <v>0.70844358500000004</v>
          </cell>
          <cell r="K40">
            <v>0.70850482100000001</v>
          </cell>
          <cell r="L40">
            <v>0.70750778999999997</v>
          </cell>
          <cell r="M40">
            <v>0.70813204699999999</v>
          </cell>
        </row>
        <row r="41">
          <cell r="B41" t="str">
            <v>KES</v>
          </cell>
          <cell r="C41">
            <v>69.895855175999998</v>
          </cell>
          <cell r="D41">
            <v>69.570057047000006</v>
          </cell>
          <cell r="E41">
            <v>69.232899474000007</v>
          </cell>
          <cell r="F41">
            <v>68.544794022999994</v>
          </cell>
          <cell r="G41">
            <v>67.181726569999995</v>
          </cell>
          <cell r="H41">
            <v>66.564600944999995</v>
          </cell>
          <cell r="I41">
            <v>67.114093960000005</v>
          </cell>
          <cell r="J41">
            <v>66.934404283999996</v>
          </cell>
          <cell r="K41">
            <v>67.024128685999997</v>
          </cell>
          <cell r="L41">
            <v>66.818121074000004</v>
          </cell>
          <cell r="M41">
            <v>65.342394145</v>
          </cell>
        </row>
        <row r="42">
          <cell r="B42" t="str">
            <v>KPW</v>
          </cell>
          <cell r="C42">
            <v>937.20712277400003</v>
          </cell>
          <cell r="D42">
            <v>937.20712277400003</v>
          </cell>
          <cell r="E42">
            <v>943.396226415</v>
          </cell>
          <cell r="F42">
            <v>931.09869646200002</v>
          </cell>
          <cell r="G42">
            <v>927.64378478699996</v>
          </cell>
          <cell r="H42">
            <v>927.64378478699996</v>
          </cell>
          <cell r="I42">
            <v>918.27364554600001</v>
          </cell>
          <cell r="J42">
            <v>934.57943925200004</v>
          </cell>
          <cell r="K42">
            <v>928.50510677800003</v>
          </cell>
          <cell r="L42">
            <v>914.91308325700004</v>
          </cell>
          <cell r="M42">
            <v>919.11764705899998</v>
          </cell>
        </row>
        <row r="43">
          <cell r="B43" t="str">
            <v>LBP</v>
          </cell>
          <cell r="C43">
            <v>1512.8593040850001</v>
          </cell>
          <cell r="D43">
            <v>1512.8593040850001</v>
          </cell>
          <cell r="E43">
            <v>1512.8593040850001</v>
          </cell>
          <cell r="F43">
            <v>1512.8593040850001</v>
          </cell>
          <cell r="G43">
            <v>1512.8593040850001</v>
          </cell>
          <cell r="H43">
            <v>1512.8593040850001</v>
          </cell>
          <cell r="I43">
            <v>1512.8593040850001</v>
          </cell>
          <cell r="J43">
            <v>1512.8593040850001</v>
          </cell>
          <cell r="K43">
            <v>1512.8593040850001</v>
          </cell>
          <cell r="L43">
            <v>1512.8593040850001</v>
          </cell>
          <cell r="M43">
            <v>1512.8593040850001</v>
          </cell>
        </row>
        <row r="44">
          <cell r="B44" t="str">
            <v>MAD</v>
          </cell>
          <cell r="C44">
            <v>8.5535882300000008</v>
          </cell>
          <cell r="D44">
            <v>8.5120871640000004</v>
          </cell>
          <cell r="E44">
            <v>8.4178627049999992</v>
          </cell>
          <cell r="F44">
            <v>8.2840432760000002</v>
          </cell>
          <cell r="G44">
            <v>8.2916677029999999</v>
          </cell>
          <cell r="H44">
            <v>8.3245232130000009</v>
          </cell>
          <cell r="I44">
            <v>8.1767485979999996</v>
          </cell>
          <cell r="J44">
            <v>8.2201690070000009</v>
          </cell>
          <cell r="K44">
            <v>8.084074373</v>
          </cell>
          <cell r="L44">
            <v>7.9402890270000004</v>
          </cell>
          <cell r="M44">
            <v>7.7322776199999996</v>
          </cell>
        </row>
        <row r="45">
          <cell r="B45" t="str">
            <v>SAR</v>
          </cell>
          <cell r="C45">
            <v>3.7506282299999998</v>
          </cell>
          <cell r="D45">
            <v>3.7505156959999999</v>
          </cell>
          <cell r="E45">
            <v>3.7496719039999999</v>
          </cell>
          <cell r="F45">
            <v>3.75050163</v>
          </cell>
          <cell r="G45">
            <v>3.7503891029999998</v>
          </cell>
          <cell r="H45">
            <v>3.75050163</v>
          </cell>
          <cell r="I45">
            <v>3.75050163</v>
          </cell>
          <cell r="J45">
            <v>3.7507126350000002</v>
          </cell>
          <cell r="K45">
            <v>3.7473674739999998</v>
          </cell>
          <cell r="L45">
            <v>3.739589917</v>
          </cell>
          <cell r="M45">
            <v>3.7308282070000001</v>
          </cell>
        </row>
        <row r="46">
          <cell r="B46" t="str">
            <v>SKK</v>
          </cell>
          <cell r="C46">
            <v>26.737253015</v>
          </cell>
          <cell r="D46">
            <v>26.354627872999998</v>
          </cell>
          <cell r="E46">
            <v>25.493295263</v>
          </cell>
          <cell r="F46">
            <v>24.757990640999999</v>
          </cell>
          <cell r="G46">
            <v>24.983136383000002</v>
          </cell>
          <cell r="H46">
            <v>25.310688704</v>
          </cell>
          <cell r="I46">
            <v>24.287761397000001</v>
          </cell>
          <cell r="J46">
            <v>24.677952717</v>
          </cell>
          <cell r="K46">
            <v>24.291301284999999</v>
          </cell>
          <cell r="L46">
            <v>23.607176582000001</v>
          </cell>
          <cell r="M46">
            <v>22.642363863</v>
          </cell>
        </row>
        <row r="47">
          <cell r="B47" t="str">
            <v>TRL</v>
          </cell>
          <cell r="C47">
            <v>1.4260188549999999</v>
          </cell>
          <cell r="D47">
            <v>1.397680689</v>
          </cell>
          <cell r="E47">
            <v>1.4075665150000001</v>
          </cell>
          <cell r="F47">
            <v>1.3583671340000001</v>
          </cell>
          <cell r="G47">
            <v>1.334584284</v>
          </cell>
          <cell r="H47">
            <v>1.3206184190000001</v>
          </cell>
          <cell r="I47">
            <v>1.2801999159999999</v>
          </cell>
          <cell r="J47">
            <v>1.315048894</v>
          </cell>
          <cell r="K47">
            <v>1.2587102750000001</v>
          </cell>
          <cell r="L47">
            <v>1.1995758299999999</v>
          </cell>
          <cell r="M47">
            <v>1.1930640029999999</v>
          </cell>
        </row>
        <row r="48">
          <cell r="B48" t="str">
            <v>UYP</v>
          </cell>
          <cell r="C48">
            <v>24.391433727999999</v>
          </cell>
          <cell r="D48">
            <v>24.261245086999999</v>
          </cell>
          <cell r="E48">
            <v>24.259479391999999</v>
          </cell>
          <cell r="F48">
            <v>24.036150370000001</v>
          </cell>
          <cell r="G48">
            <v>23.937188816999999</v>
          </cell>
          <cell r="H48">
            <v>23.875465572</v>
          </cell>
          <cell r="I48">
            <v>23.760306032999999</v>
          </cell>
          <cell r="J48">
            <v>23.603276135000002</v>
          </cell>
          <cell r="K48">
            <v>23.235280450000001</v>
          </cell>
          <cell r="L48">
            <v>22.225679549999999</v>
          </cell>
          <cell r="M48">
            <v>21.935115926999998</v>
          </cell>
        </row>
        <row r="49">
          <cell r="B49" t="str">
            <v>ZWD</v>
          </cell>
          <cell r="C49">
            <v>100000</v>
          </cell>
          <cell r="D49">
            <v>100000</v>
          </cell>
          <cell r="E49">
            <v>100000</v>
          </cell>
          <cell r="F49">
            <v>100000</v>
          </cell>
          <cell r="G49">
            <v>100000</v>
          </cell>
          <cell r="H49">
            <v>100000</v>
          </cell>
          <cell r="I49">
            <v>100000</v>
          </cell>
          <cell r="J49">
            <v>100000</v>
          </cell>
          <cell r="K49">
            <v>100000</v>
          </cell>
        </row>
        <row r="50">
          <cell r="B50" t="str">
            <v>ZAR</v>
          </cell>
          <cell r="C50">
            <v>7.1879874350000001</v>
          </cell>
          <cell r="D50">
            <v>7.167174342</v>
          </cell>
          <cell r="E50">
            <v>7.3512114799999999</v>
          </cell>
          <cell r="F50">
            <v>7.0976854449999998</v>
          </cell>
          <cell r="G50">
            <v>7.0138523580000003</v>
          </cell>
          <cell r="H50">
            <v>7.1620924769999998</v>
          </cell>
          <cell r="I50">
            <v>6.975105847</v>
          </cell>
          <cell r="J50">
            <v>7.215267506</v>
          </cell>
          <cell r="K50">
            <v>7.1019196490000001</v>
          </cell>
          <cell r="L50">
            <v>6.7590859009999997</v>
          </cell>
          <cell r="M50">
            <v>6.7157814150000004</v>
          </cell>
        </row>
        <row r="51">
          <cell r="B51" t="str">
            <v>EUR</v>
          </cell>
          <cell r="C51">
            <v>0.76728305100000005</v>
          </cell>
          <cell r="D51">
            <v>0.75591503500000001</v>
          </cell>
          <cell r="E51">
            <v>0.74883929900000001</v>
          </cell>
          <cell r="F51">
            <v>0.73270808899999995</v>
          </cell>
          <cell r="G51">
            <v>0.74332862600000005</v>
          </cell>
          <cell r="H51">
            <v>0.73844336099999996</v>
          </cell>
          <cell r="I51">
            <v>0.73083388100000002</v>
          </cell>
          <cell r="J51">
            <v>0.73367571499999995</v>
          </cell>
          <cell r="K51">
            <v>0.70091820299999996</v>
          </cell>
          <cell r="L51">
            <v>0.69022639399999997</v>
          </cell>
          <cell r="M51">
            <v>0.68338686500000001</v>
          </cell>
        </row>
        <row r="52">
          <cell r="B52" t="str">
            <v>GBP</v>
          </cell>
          <cell r="C52">
            <v>0.50877639299999999</v>
          </cell>
          <cell r="D52">
            <v>0.50916496899999997</v>
          </cell>
          <cell r="E52">
            <v>0.508181726</v>
          </cell>
          <cell r="F52">
            <v>0.50010001999999998</v>
          </cell>
          <cell r="G52">
            <v>0.50510152500000005</v>
          </cell>
          <cell r="H52">
            <v>0.497809638</v>
          </cell>
          <cell r="I52">
            <v>0.49229557400000001</v>
          </cell>
          <cell r="J52">
            <v>0.49576124100000002</v>
          </cell>
          <cell r="K52">
            <v>0.4884482</v>
          </cell>
          <cell r="L52">
            <v>0.480815463</v>
          </cell>
          <cell r="M52">
            <v>0.48628671499999998</v>
          </cell>
        </row>
        <row r="53">
          <cell r="B53" t="str">
            <v>AUD</v>
          </cell>
          <cell r="C53">
            <v>1.287001287</v>
          </cell>
          <cell r="D53">
            <v>1.269357705</v>
          </cell>
          <cell r="E53">
            <v>1.236705417</v>
          </cell>
          <cell r="F53">
            <v>1.204674136</v>
          </cell>
          <cell r="G53">
            <v>1.2078753470000001</v>
          </cell>
          <cell r="H53">
            <v>1.1774402450000001</v>
          </cell>
          <cell r="I53">
            <v>1.174260216</v>
          </cell>
          <cell r="J53">
            <v>1.222643355</v>
          </cell>
          <cell r="K53">
            <v>1.1262529560000001</v>
          </cell>
          <cell r="L53">
            <v>1.0705491920000001</v>
          </cell>
          <cell r="M53">
            <v>1.1307100859999999</v>
          </cell>
        </row>
        <row r="54">
          <cell r="B54" t="str">
            <v>BRE</v>
          </cell>
          <cell r="C54">
            <v>2.123999065</v>
          </cell>
          <cell r="D54">
            <v>2.117500079</v>
          </cell>
          <cell r="E54">
            <v>2.058998544</v>
          </cell>
          <cell r="F54">
            <v>2.0350020350000002</v>
          </cell>
          <cell r="G54">
            <v>1.920200315</v>
          </cell>
          <cell r="H54">
            <v>1.9291016560000001</v>
          </cell>
          <cell r="I54">
            <v>1.881998683</v>
          </cell>
          <cell r="J54">
            <v>1.961999984</v>
          </cell>
          <cell r="K54">
            <v>1.8329991160000001</v>
          </cell>
          <cell r="L54">
            <v>1.735499468</v>
          </cell>
          <cell r="M54">
            <v>1.7961996010000001</v>
          </cell>
        </row>
        <row r="55">
          <cell r="B55" t="str">
            <v>CAD</v>
          </cell>
          <cell r="C55">
            <v>1.1768000919999999</v>
          </cell>
          <cell r="D55">
            <v>1.16989988</v>
          </cell>
          <cell r="E55">
            <v>1.154000168</v>
          </cell>
          <cell r="F55">
            <v>1.1097005579999999</v>
          </cell>
          <cell r="G55">
            <v>1.0689002409999999</v>
          </cell>
          <cell r="H55">
            <v>1.0653995510000001</v>
          </cell>
          <cell r="I55">
            <v>1.0665995420000001</v>
          </cell>
          <cell r="J55">
            <v>1.055699776</v>
          </cell>
          <cell r="K55">
            <v>0.99229975400000003</v>
          </cell>
          <cell r="L55">
            <v>0.94289986999999997</v>
          </cell>
          <cell r="M55">
            <v>0.998500253</v>
          </cell>
        </row>
        <row r="56">
          <cell r="B56" t="str">
            <v>CFA</v>
          </cell>
          <cell r="C56">
            <v>504.79555779899999</v>
          </cell>
          <cell r="D56">
            <v>496.52432969199998</v>
          </cell>
          <cell r="E56">
            <v>492.85362247400002</v>
          </cell>
          <cell r="F56">
            <v>480.53820278699999</v>
          </cell>
          <cell r="G56">
            <v>487.56704046800002</v>
          </cell>
          <cell r="H56">
            <v>485.67265662900002</v>
          </cell>
          <cell r="I56">
            <v>479.15668423599999</v>
          </cell>
          <cell r="J56">
            <v>481.23195380200002</v>
          </cell>
          <cell r="K56">
            <v>461.25461254599998</v>
          </cell>
          <cell r="L56">
            <v>453.30915684500002</v>
          </cell>
          <cell r="M56">
            <v>446.82752457599997</v>
          </cell>
        </row>
        <row r="57">
          <cell r="B57" t="str">
            <v>CHF</v>
          </cell>
          <cell r="C57">
            <v>1.2440998560000001</v>
          </cell>
          <cell r="D57">
            <v>1.2195999470000001</v>
          </cell>
          <cell r="E57">
            <v>1.215600038</v>
          </cell>
          <cell r="F57">
            <v>1.2072993320000001</v>
          </cell>
          <cell r="G57">
            <v>1.225400093</v>
          </cell>
          <cell r="H57">
            <v>1.221499366</v>
          </cell>
          <cell r="I57">
            <v>1.2011002079999999</v>
          </cell>
          <cell r="J57">
            <v>1.208500106</v>
          </cell>
          <cell r="K57">
            <v>1.163999362</v>
          </cell>
          <cell r="L57">
            <v>1.1581996480000001</v>
          </cell>
          <cell r="M57">
            <v>1.1318004230000001</v>
          </cell>
        </row>
        <row r="58">
          <cell r="B58" t="str">
            <v>CNY</v>
          </cell>
          <cell r="C58">
            <v>7.7744175020000004</v>
          </cell>
          <cell r="D58">
            <v>7.742514924</v>
          </cell>
          <cell r="E58">
            <v>7.7257065159999998</v>
          </cell>
          <cell r="F58">
            <v>7.7099813419999998</v>
          </cell>
          <cell r="G58">
            <v>7.6515777549999999</v>
          </cell>
          <cell r="H58">
            <v>7.6131890889999996</v>
          </cell>
          <cell r="I58">
            <v>7.5765037470000003</v>
          </cell>
          <cell r="J58">
            <v>7.546486356</v>
          </cell>
          <cell r="K58">
            <v>7.5060987050000003</v>
          </cell>
          <cell r="L58">
            <v>7.4650263519999998</v>
          </cell>
          <cell r="M58">
            <v>7.4000073999999998</v>
          </cell>
        </row>
        <row r="59">
          <cell r="B59" t="str">
            <v>DKK</v>
          </cell>
          <cell r="C59">
            <v>5.721511166</v>
          </cell>
          <cell r="D59">
            <v>5.632692145</v>
          </cell>
          <cell r="E59">
            <v>5.5794853480000004</v>
          </cell>
          <cell r="F59">
            <v>5.4598862160000001</v>
          </cell>
          <cell r="G59">
            <v>5.5370985599999996</v>
          </cell>
          <cell r="H59">
            <v>5.4952905359999997</v>
          </cell>
          <cell r="I59">
            <v>5.4377970400000004</v>
          </cell>
          <cell r="J59">
            <v>5.4657054309999999</v>
          </cell>
          <cell r="K59">
            <v>5.2256978920000003</v>
          </cell>
          <cell r="L59">
            <v>5.1449062860000003</v>
          </cell>
          <cell r="M59">
            <v>5.0963983749999997</v>
          </cell>
        </row>
        <row r="60">
          <cell r="B60" t="str">
            <v>ILS</v>
          </cell>
          <cell r="K60">
            <v>4.0180006429999997</v>
          </cell>
          <cell r="L60">
            <v>3.9535067599999998</v>
          </cell>
          <cell r="M60">
            <v>3.8320049049999998</v>
          </cell>
        </row>
        <row r="61">
          <cell r="B61" t="str">
            <v>INR</v>
          </cell>
          <cell r="C61">
            <v>44.159858688</v>
          </cell>
          <cell r="D61">
            <v>44.273254526999999</v>
          </cell>
          <cell r="E61">
            <v>43.472590531999998</v>
          </cell>
          <cell r="F61">
            <v>41.189554329000003</v>
          </cell>
          <cell r="G61">
            <v>40.569597143999999</v>
          </cell>
          <cell r="H61">
            <v>40.700040700000002</v>
          </cell>
          <cell r="I61">
            <v>40.439987059000003</v>
          </cell>
          <cell r="J61">
            <v>40.899795501</v>
          </cell>
          <cell r="K61">
            <v>39.769337841000002</v>
          </cell>
          <cell r="L61">
            <v>39.349939008</v>
          </cell>
          <cell r="M61">
            <v>39.610235285000002</v>
          </cell>
        </row>
        <row r="62">
          <cell r="B62" t="str">
            <v>IDR</v>
          </cell>
          <cell r="C62">
            <v>9090.9090909089991</v>
          </cell>
          <cell r="D62">
            <v>9174.3119266060003</v>
          </cell>
          <cell r="E62">
            <v>9090.9090909089991</v>
          </cell>
          <cell r="F62">
            <v>9090.9090909089991</v>
          </cell>
          <cell r="G62">
            <v>8849.5575221239997</v>
          </cell>
          <cell r="H62">
            <v>9009.0090090089998</v>
          </cell>
          <cell r="I62">
            <v>9259.2592592590008</v>
          </cell>
          <cell r="J62">
            <v>9345.7943925229993</v>
          </cell>
          <cell r="K62">
            <v>9090.9090909089991</v>
          </cell>
          <cell r="L62">
            <v>9090.9090909089991</v>
          </cell>
          <cell r="M62">
            <v>9345.7943925229993</v>
          </cell>
        </row>
        <row r="63">
          <cell r="B63" t="str">
            <v>JPY</v>
          </cell>
          <cell r="C63">
            <v>120.685493604</v>
          </cell>
          <cell r="D63">
            <v>118.55364552499999</v>
          </cell>
          <cell r="E63">
            <v>117.82726522900001</v>
          </cell>
          <cell r="F63">
            <v>119.517150711</v>
          </cell>
          <cell r="G63">
            <v>121.728545344</v>
          </cell>
          <cell r="H63">
            <v>123.183050012</v>
          </cell>
          <cell r="I63">
            <v>118.59582542699999</v>
          </cell>
          <cell r="J63">
            <v>115.78094245699999</v>
          </cell>
          <cell r="K63">
            <v>114.79738261999999</v>
          </cell>
          <cell r="L63">
            <v>115.43345261499999</v>
          </cell>
          <cell r="M63">
            <v>111.234705228</v>
          </cell>
        </row>
        <row r="64">
          <cell r="B64" t="str">
            <v>LVL</v>
          </cell>
          <cell r="C64">
            <v>0.53429991799999998</v>
          </cell>
          <cell r="D64">
            <v>0.53420001900000003</v>
          </cell>
          <cell r="E64">
            <v>0.53139988800000004</v>
          </cell>
          <cell r="F64">
            <v>0.51129998499999996</v>
          </cell>
          <cell r="G64">
            <v>0.51739990000000002</v>
          </cell>
          <cell r="H64">
            <v>0.51409996300000005</v>
          </cell>
          <cell r="I64">
            <v>0.50889989599999996</v>
          </cell>
          <cell r="J64">
            <v>0.51230006800000005</v>
          </cell>
          <cell r="K64">
            <v>0.49400012199999999</v>
          </cell>
          <cell r="L64">
            <v>0.48480006399999998</v>
          </cell>
          <cell r="M64">
            <v>0.47870000400000001</v>
          </cell>
        </row>
        <row r="65">
          <cell r="B65" t="str">
            <v>HKD</v>
          </cell>
          <cell r="C65">
            <v>7.808290843</v>
          </cell>
          <cell r="D65">
            <v>7.8129272690000002</v>
          </cell>
          <cell r="E65">
            <v>7.813781949</v>
          </cell>
          <cell r="F65">
            <v>7.8225837990000002</v>
          </cell>
          <cell r="G65">
            <v>7.8081079390000001</v>
          </cell>
          <cell r="H65">
            <v>7.8179970289999998</v>
          </cell>
          <cell r="I65">
            <v>7.8263183429999996</v>
          </cell>
          <cell r="J65">
            <v>7.795690542</v>
          </cell>
          <cell r="K65">
            <v>7.7747197210000003</v>
          </cell>
          <cell r="L65">
            <v>7.7503158250000004</v>
          </cell>
          <cell r="M65">
            <v>7.7867065350000004</v>
          </cell>
        </row>
        <row r="66">
          <cell r="B66" t="str">
            <v>MXN</v>
          </cell>
          <cell r="C66">
            <v>11.001947345</v>
          </cell>
          <cell r="D66">
            <v>11.166571750999999</v>
          </cell>
          <cell r="E66">
            <v>11.044842059</v>
          </cell>
          <cell r="F66">
            <v>10.96551346</v>
          </cell>
          <cell r="G66">
            <v>10.739523595</v>
          </cell>
          <cell r="H66">
            <v>10.807656143999999</v>
          </cell>
          <cell r="I66">
            <v>10.98695848</v>
          </cell>
          <cell r="J66">
            <v>11.030222811</v>
          </cell>
          <cell r="K66">
            <v>10.935535021</v>
          </cell>
          <cell r="L66">
            <v>10.654052268999999</v>
          </cell>
          <cell r="M66">
            <v>10.920607186</v>
          </cell>
        </row>
        <row r="67">
          <cell r="B67" t="str">
            <v>MYR</v>
          </cell>
          <cell r="C67">
            <v>3.5005058230000001</v>
          </cell>
          <cell r="D67">
            <v>3.502995061</v>
          </cell>
          <cell r="E67">
            <v>3.457503821</v>
          </cell>
          <cell r="F67">
            <v>3.4219972830000001</v>
          </cell>
          <cell r="G67">
            <v>3.3970045209999999</v>
          </cell>
          <cell r="H67">
            <v>3.4525022010000002</v>
          </cell>
          <cell r="I67">
            <v>3.4635033339999999</v>
          </cell>
          <cell r="J67">
            <v>3.5055001300000002</v>
          </cell>
          <cell r="K67">
            <v>3.4075033220000002</v>
          </cell>
          <cell r="L67">
            <v>3.3284959189999999</v>
          </cell>
          <cell r="M67">
            <v>3.3619999869999999</v>
          </cell>
        </row>
        <row r="68">
          <cell r="B68" t="str">
            <v>NOK</v>
          </cell>
          <cell r="C68">
            <v>6.2416128329999996</v>
          </cell>
          <cell r="D68">
            <v>6.1325990570000002</v>
          </cell>
          <cell r="E68">
            <v>6.0826140640000004</v>
          </cell>
          <cell r="F68">
            <v>5.9508932290000001</v>
          </cell>
          <cell r="G68">
            <v>6.032309047</v>
          </cell>
          <cell r="H68">
            <v>5.8943149330000004</v>
          </cell>
          <cell r="I68">
            <v>5.8284908289999997</v>
          </cell>
          <cell r="J68">
            <v>5.8243831979999996</v>
          </cell>
          <cell r="K68">
            <v>5.3874956230000004</v>
          </cell>
          <cell r="L68">
            <v>5.3671967670000003</v>
          </cell>
          <cell r="M68">
            <v>5.5431143430000001</v>
          </cell>
        </row>
        <row r="69">
          <cell r="B69" t="str">
            <v>NZD</v>
          </cell>
          <cell r="C69">
            <v>1.446968601</v>
          </cell>
          <cell r="D69">
            <v>1.4259232850000001</v>
          </cell>
          <cell r="E69">
            <v>1.399776036</v>
          </cell>
          <cell r="F69">
            <v>1.350438893</v>
          </cell>
          <cell r="G69">
            <v>1.3572204130000001</v>
          </cell>
          <cell r="H69">
            <v>1.2943308309999999</v>
          </cell>
          <cell r="I69">
            <v>1.311647429</v>
          </cell>
          <cell r="J69">
            <v>1.4249073809999999</v>
          </cell>
          <cell r="K69">
            <v>1.3194352819999999</v>
          </cell>
          <cell r="L69">
            <v>1.2929919830000001</v>
          </cell>
          <cell r="M69">
            <v>1.308386759</v>
          </cell>
        </row>
        <row r="70">
          <cell r="B70" t="str">
            <v>PHP</v>
          </cell>
          <cell r="C70">
            <v>48.825740930999999</v>
          </cell>
          <cell r="D70">
            <v>48.574343032000002</v>
          </cell>
          <cell r="E70">
            <v>48.264877648999999</v>
          </cell>
          <cell r="F70">
            <v>47.560163607</v>
          </cell>
          <cell r="G70">
            <v>46.225673739000001</v>
          </cell>
          <cell r="H70">
            <v>46.195777706000001</v>
          </cell>
          <cell r="I70">
            <v>45.429765582000002</v>
          </cell>
          <cell r="J70">
            <v>46.494327691999999</v>
          </cell>
          <cell r="K70">
            <v>44.945840261999997</v>
          </cell>
          <cell r="L70">
            <v>43.550213395999997</v>
          </cell>
          <cell r="M70">
            <v>42.349553211999996</v>
          </cell>
        </row>
        <row r="71">
          <cell r="B71" t="str">
            <v>RUR</v>
          </cell>
          <cell r="C71">
            <v>26.469731862</v>
          </cell>
          <cell r="D71">
            <v>26.117843710999999</v>
          </cell>
          <cell r="E71">
            <v>25.988201357000001</v>
          </cell>
          <cell r="F71">
            <v>25.690430315</v>
          </cell>
          <cell r="G71">
            <v>25.887286753000001</v>
          </cell>
          <cell r="H71">
            <v>25.742676208999999</v>
          </cell>
          <cell r="I71">
            <v>25.560412033999999</v>
          </cell>
          <cell r="J71">
            <v>25.654181632</v>
          </cell>
          <cell r="K71">
            <v>24.859543579</v>
          </cell>
          <cell r="L71">
            <v>24.652401143999999</v>
          </cell>
          <cell r="M71">
            <v>24.510404667</v>
          </cell>
        </row>
        <row r="72">
          <cell r="B72" t="str">
            <v>SEK</v>
          </cell>
          <cell r="C72">
            <v>6.9481115029999998</v>
          </cell>
          <cell r="D72">
            <v>6.9947189869999997</v>
          </cell>
          <cell r="E72">
            <v>6.9825088150000001</v>
          </cell>
          <cell r="F72">
            <v>6.6977890599999998</v>
          </cell>
          <cell r="G72">
            <v>6.9173036349999997</v>
          </cell>
          <cell r="H72">
            <v>6.8334950589999996</v>
          </cell>
          <cell r="I72">
            <v>6.7320120640000001</v>
          </cell>
          <cell r="J72">
            <v>6.8948874409999998</v>
          </cell>
          <cell r="K72">
            <v>6.4379063929999996</v>
          </cell>
          <cell r="L72">
            <v>6.3508999230000001</v>
          </cell>
          <cell r="M72">
            <v>6.3956202790000001</v>
          </cell>
        </row>
        <row r="73">
          <cell r="B73" t="str">
            <v>SGD</v>
          </cell>
          <cell r="C73">
            <v>1.536298902</v>
          </cell>
          <cell r="D73">
            <v>1.5286008870000001</v>
          </cell>
          <cell r="E73">
            <v>1.5171007599999999</v>
          </cell>
          <cell r="F73">
            <v>1.5196991</v>
          </cell>
          <cell r="G73">
            <v>1.5286008870000001</v>
          </cell>
          <cell r="H73">
            <v>1.530299158</v>
          </cell>
          <cell r="I73">
            <v>1.5165991780000001</v>
          </cell>
          <cell r="J73">
            <v>1.5255995609999999</v>
          </cell>
          <cell r="K73">
            <v>1.4851999819999999</v>
          </cell>
          <cell r="L73">
            <v>1.447299484</v>
          </cell>
          <cell r="M73">
            <v>1.448599349</v>
          </cell>
        </row>
        <row r="74">
          <cell r="B74" t="str">
            <v>THB</v>
          </cell>
          <cell r="C74">
            <v>34.789869189999997</v>
          </cell>
          <cell r="D74">
            <v>33.899454218999999</v>
          </cell>
          <cell r="E74">
            <v>32.400207361</v>
          </cell>
          <cell r="F74">
            <v>32.850431983</v>
          </cell>
          <cell r="G74">
            <v>32.900148051000002</v>
          </cell>
          <cell r="H74">
            <v>31.699740062</v>
          </cell>
          <cell r="I74">
            <v>30.049882804999999</v>
          </cell>
          <cell r="J74">
            <v>32.460155159999999</v>
          </cell>
          <cell r="K74">
            <v>31.879622545</v>
          </cell>
          <cell r="L74">
            <v>31.659596023999999</v>
          </cell>
          <cell r="M74">
            <v>30.730463107999999</v>
          </cell>
        </row>
        <row r="75">
          <cell r="B75" t="str">
            <v>TWD</v>
          </cell>
          <cell r="C75">
            <v>32.948929159999999</v>
          </cell>
          <cell r="D75">
            <v>32.984794010000002</v>
          </cell>
          <cell r="E75">
            <v>33.060037027</v>
          </cell>
          <cell r="F75">
            <v>33.354457822999997</v>
          </cell>
          <cell r="G75">
            <v>33.018556429</v>
          </cell>
          <cell r="H75">
            <v>32.850431983</v>
          </cell>
          <cell r="I75">
            <v>32.879594922999999</v>
          </cell>
          <cell r="J75">
            <v>33.000033000000002</v>
          </cell>
          <cell r="K75">
            <v>32.669062398000001</v>
          </cell>
          <cell r="L75">
            <v>32.399157621999997</v>
          </cell>
          <cell r="M75">
            <v>32.262227383999999</v>
          </cell>
        </row>
        <row r="76">
          <cell r="B76" t="str">
            <v>VEB</v>
          </cell>
          <cell r="C76">
            <v>2145.9227467810001</v>
          </cell>
          <cell r="D76">
            <v>2145.9227467810001</v>
          </cell>
          <cell r="E76">
            <v>2145.9227467810001</v>
          </cell>
          <cell r="F76">
            <v>2145.9227467810001</v>
          </cell>
          <cell r="G76">
            <v>2145.9227467810001</v>
          </cell>
          <cell r="H76">
            <v>2145.9227467810001</v>
          </cell>
          <cell r="I76">
            <v>2145.9227467810001</v>
          </cell>
          <cell r="J76">
            <v>2145.9227467810001</v>
          </cell>
          <cell r="K76">
            <v>2145.9227467810001</v>
          </cell>
          <cell r="L76">
            <v>2145.9227467810001</v>
          </cell>
          <cell r="M76">
            <v>2145.9227467810001</v>
          </cell>
        </row>
        <row r="77">
          <cell r="B77" t="str">
            <v>CAD1</v>
          </cell>
          <cell r="C77">
            <v>1.1768000919999999</v>
          </cell>
          <cell r="D77">
            <v>1.16989988</v>
          </cell>
          <cell r="E77">
            <v>1.154000168</v>
          </cell>
          <cell r="F77">
            <v>1.1097005579999999</v>
          </cell>
          <cell r="G77">
            <v>1.0689002409999999</v>
          </cell>
          <cell r="H77">
            <v>1.0653995510000001</v>
          </cell>
          <cell r="I77">
            <v>1.0665995420000001</v>
          </cell>
          <cell r="J77">
            <v>1.055699776</v>
          </cell>
          <cell r="K77">
            <v>0.99229975400000003</v>
          </cell>
          <cell r="L77">
            <v>0.94289986999999997</v>
          </cell>
          <cell r="M77">
            <v>0.998500253</v>
          </cell>
        </row>
        <row r="78">
          <cell r="B78" t="str">
            <v>EUR1</v>
          </cell>
          <cell r="C78">
            <v>0.76728305100000005</v>
          </cell>
          <cell r="D78">
            <v>0.75591503500000001</v>
          </cell>
          <cell r="E78">
            <v>0.74883929900000001</v>
          </cell>
          <cell r="F78">
            <v>0.73270808899999995</v>
          </cell>
          <cell r="G78">
            <v>0.74332862600000005</v>
          </cell>
          <cell r="H78">
            <v>0.73844336099999996</v>
          </cell>
          <cell r="I78">
            <v>0.73083388100000002</v>
          </cell>
          <cell r="J78">
            <v>0.73367571499999995</v>
          </cell>
          <cell r="K78">
            <v>0.70091820299999996</v>
          </cell>
          <cell r="L78">
            <v>0.69022639399999997</v>
          </cell>
          <cell r="M78">
            <v>0.68338686500000001</v>
          </cell>
        </row>
        <row r="79">
          <cell r="B79" t="str">
            <v>AED</v>
          </cell>
          <cell r="C79">
            <v>3.6729057090000001</v>
          </cell>
          <cell r="D79">
            <v>3.6729057090000001</v>
          </cell>
          <cell r="E79">
            <v>3.6717998430000001</v>
          </cell>
          <cell r="F79">
            <v>3.6729057090000001</v>
          </cell>
          <cell r="G79">
            <v>3.6722987489999999</v>
          </cell>
          <cell r="H79">
            <v>3.6730001429999999</v>
          </cell>
          <cell r="I79">
            <v>3.6725010469999999</v>
          </cell>
          <cell r="J79">
            <v>3.6730945820000001</v>
          </cell>
          <cell r="K79">
            <v>3.671395424</v>
          </cell>
          <cell r="L79">
            <v>3.6720964729999999</v>
          </cell>
          <cell r="M79">
            <v>3.6557056430000001</v>
          </cell>
        </row>
        <row r="80">
          <cell r="B80" t="str">
            <v>ARS</v>
          </cell>
          <cell r="C80">
            <v>3.1080031080000001</v>
          </cell>
          <cell r="D80">
            <v>3.099496952</v>
          </cell>
          <cell r="E80">
            <v>3.0987958080000002</v>
          </cell>
          <cell r="F80">
            <v>3.0894997169999998</v>
          </cell>
          <cell r="G80">
            <v>3.0762983519999998</v>
          </cell>
          <cell r="H80">
            <v>3.0905022679999998</v>
          </cell>
          <cell r="I80">
            <v>3.1234968169999999</v>
          </cell>
          <cell r="J80">
            <v>3.1562966540000001</v>
          </cell>
          <cell r="K80">
            <v>3.1494971829999998</v>
          </cell>
          <cell r="L80">
            <v>3.1412954700000002</v>
          </cell>
          <cell r="M80">
            <v>3.145000236</v>
          </cell>
        </row>
        <row r="81">
          <cell r="B81" t="str">
            <v>CLP</v>
          </cell>
          <cell r="C81">
            <v>544.95912806499996</v>
          </cell>
          <cell r="D81">
            <v>539.95680345599999</v>
          </cell>
          <cell r="E81">
            <v>539.37432578200003</v>
          </cell>
          <cell r="F81">
            <v>526.03892688099995</v>
          </cell>
          <cell r="G81">
            <v>525.48607461899996</v>
          </cell>
          <cell r="H81">
            <v>527.42616033800005</v>
          </cell>
          <cell r="I81">
            <v>522.73915316299997</v>
          </cell>
          <cell r="J81">
            <v>523.83446830800006</v>
          </cell>
          <cell r="K81">
            <v>510.46452271599998</v>
          </cell>
          <cell r="L81">
            <v>494.55984174100001</v>
          </cell>
          <cell r="M81">
            <v>506.07287449400002</v>
          </cell>
        </row>
        <row r="82">
          <cell r="B82" t="str">
            <v>COP</v>
          </cell>
          <cell r="C82">
            <v>2252.2522522519998</v>
          </cell>
          <cell r="D82">
            <v>2232.1428571430001</v>
          </cell>
          <cell r="E82">
            <v>2202.6431718059998</v>
          </cell>
          <cell r="F82">
            <v>2105.2631578949999</v>
          </cell>
          <cell r="G82">
            <v>1893.939393939</v>
          </cell>
          <cell r="H82">
            <v>1976.2845849800001</v>
          </cell>
          <cell r="I82">
            <v>1956.947162427</v>
          </cell>
          <cell r="J82">
            <v>2164.5021645020001</v>
          </cell>
          <cell r="K82">
            <v>2024.2914979760001</v>
          </cell>
          <cell r="L82">
            <v>1984.126984127</v>
          </cell>
          <cell r="M82">
            <v>2053.3880903489999</v>
          </cell>
        </row>
        <row r="83">
          <cell r="B83" t="str">
            <v>CYP</v>
          </cell>
          <cell r="E83">
            <v>0.433700056</v>
          </cell>
          <cell r="F83">
            <v>0.424399941</v>
          </cell>
          <cell r="G83">
            <v>0.433099921</v>
          </cell>
          <cell r="H83">
            <v>0.43030000499999999</v>
          </cell>
          <cell r="I83">
            <v>0.42590000099999997</v>
          </cell>
          <cell r="J83">
            <v>0.42859996099999997</v>
          </cell>
          <cell r="K83">
            <v>0.41070005100000001</v>
          </cell>
          <cell r="L83">
            <v>0.40390005899999998</v>
          </cell>
          <cell r="M83">
            <v>0.39929994699999999</v>
          </cell>
        </row>
        <row r="84">
          <cell r="B84" t="str">
            <v>CZK</v>
          </cell>
          <cell r="C84">
            <v>21.569853972000001</v>
          </cell>
          <cell r="D84">
            <v>21.340162185000001</v>
          </cell>
          <cell r="E84">
            <v>20.970075701999999</v>
          </cell>
          <cell r="F84">
            <v>20.659449632000001</v>
          </cell>
          <cell r="G84">
            <v>21.027398700999999</v>
          </cell>
          <cell r="H84">
            <v>21.238637328999999</v>
          </cell>
          <cell r="I84">
            <v>20.515345478</v>
          </cell>
          <cell r="J84">
            <v>20.319008432</v>
          </cell>
          <cell r="K84">
            <v>19.316952558000001</v>
          </cell>
          <cell r="L84">
            <v>18.607420639000001</v>
          </cell>
          <cell r="M84">
            <v>17.930144158000001</v>
          </cell>
        </row>
        <row r="85">
          <cell r="B85" t="str">
            <v>EGP</v>
          </cell>
          <cell r="C85">
            <v>5.6969993900000002</v>
          </cell>
          <cell r="D85">
            <v>5.6949878409999997</v>
          </cell>
          <cell r="E85">
            <v>5.6961881109999997</v>
          </cell>
          <cell r="F85">
            <v>5.6850160030000003</v>
          </cell>
          <cell r="G85">
            <v>5.6918111910000002</v>
          </cell>
          <cell r="H85">
            <v>5.6924916039999998</v>
          </cell>
          <cell r="I85">
            <v>5.6563005530000003</v>
          </cell>
          <cell r="J85">
            <v>5.6545094709999999</v>
          </cell>
          <cell r="K85">
            <v>5.5874974159999997</v>
          </cell>
          <cell r="L85">
            <v>5.5174849100000003</v>
          </cell>
          <cell r="M85">
            <v>5.5350145020000001</v>
          </cell>
        </row>
        <row r="86">
          <cell r="B86" t="str">
            <v>GTQ</v>
          </cell>
          <cell r="C86">
            <v>7.7350288520000001</v>
          </cell>
          <cell r="D86">
            <v>7.7274975269999997</v>
          </cell>
          <cell r="E86">
            <v>7.7000076999999996</v>
          </cell>
          <cell r="F86">
            <v>7.6650084700000001</v>
          </cell>
          <cell r="G86">
            <v>7.6750094019999997</v>
          </cell>
          <cell r="H86">
            <v>7.7209941549999996</v>
          </cell>
          <cell r="I86">
            <v>7.6849774059999998</v>
          </cell>
          <cell r="J86">
            <v>7.6800196610000002</v>
          </cell>
          <cell r="K86">
            <v>7.7700077700000003</v>
          </cell>
          <cell r="L86">
            <v>7.6900006919999999</v>
          </cell>
          <cell r="M86">
            <v>7.6700056759999997</v>
          </cell>
        </row>
        <row r="87">
          <cell r="B87" t="str">
            <v>HRK</v>
          </cell>
          <cell r="C87">
            <v>5.6692877670000001</v>
          </cell>
          <cell r="D87">
            <v>5.557408025</v>
          </cell>
          <cell r="E87">
            <v>5.5608074289999996</v>
          </cell>
          <cell r="F87">
            <v>5.3940051029999996</v>
          </cell>
          <cell r="G87">
            <v>5.4369987770000003</v>
          </cell>
          <cell r="H87">
            <v>5.3899929389999999</v>
          </cell>
          <cell r="I87">
            <v>5.3459926439999998</v>
          </cell>
          <cell r="J87">
            <v>5.3699924819999998</v>
          </cell>
          <cell r="K87">
            <v>5.0985030790000003</v>
          </cell>
          <cell r="L87">
            <v>5.0842976550000003</v>
          </cell>
          <cell r="M87">
            <v>4.9846969799999998</v>
          </cell>
        </row>
        <row r="88">
          <cell r="B88" t="str">
            <v>HUF</v>
          </cell>
          <cell r="C88">
            <v>195.84802193499999</v>
          </cell>
          <cell r="D88">
            <v>192.60400616300001</v>
          </cell>
          <cell r="E88">
            <v>185.63207722300001</v>
          </cell>
          <cell r="F88">
            <v>181.587071001</v>
          </cell>
          <cell r="G88">
            <v>185.94272963899999</v>
          </cell>
          <cell r="H88">
            <v>182.21574344000001</v>
          </cell>
          <cell r="I88">
            <v>184.70631695599999</v>
          </cell>
          <cell r="J88">
            <v>187.899285983</v>
          </cell>
          <cell r="K88">
            <v>175.932441942</v>
          </cell>
          <cell r="L88">
            <v>173.040318394</v>
          </cell>
          <cell r="M88">
            <v>172.89073305700001</v>
          </cell>
        </row>
        <row r="89">
          <cell r="B89" t="str">
            <v>JOD</v>
          </cell>
          <cell r="C89">
            <v>0.70849980099999998</v>
          </cell>
          <cell r="D89">
            <v>0.70839992299999999</v>
          </cell>
          <cell r="E89">
            <v>0.70900011799999996</v>
          </cell>
          <cell r="F89">
            <v>0.70900011799999996</v>
          </cell>
          <cell r="G89">
            <v>0.70860020999999995</v>
          </cell>
          <cell r="H89">
            <v>0.70860020999999995</v>
          </cell>
          <cell r="I89">
            <v>0.70849980099999998</v>
          </cell>
          <cell r="J89">
            <v>0.70849980099999998</v>
          </cell>
          <cell r="K89">
            <v>0.70820025099999995</v>
          </cell>
          <cell r="L89">
            <v>0.70520021700000002</v>
          </cell>
          <cell r="M89">
            <v>0.70820025099999995</v>
          </cell>
        </row>
        <row r="90">
          <cell r="B90" t="str">
            <v>KES</v>
          </cell>
          <cell r="C90">
            <v>70.348223707000002</v>
          </cell>
          <cell r="D90">
            <v>69.478218577999996</v>
          </cell>
          <cell r="E90">
            <v>68.648314683999999</v>
          </cell>
          <cell r="F90">
            <v>68.050357263999999</v>
          </cell>
          <cell r="G90">
            <v>66.947847627000002</v>
          </cell>
          <cell r="H90">
            <v>66.800267200999997</v>
          </cell>
          <cell r="I90">
            <v>67.281168000999998</v>
          </cell>
          <cell r="J90">
            <v>66.849388328000003</v>
          </cell>
          <cell r="K90">
            <v>67.019636754000004</v>
          </cell>
          <cell r="L90">
            <v>66.898581750000005</v>
          </cell>
          <cell r="M90">
            <v>64.350064349999997</v>
          </cell>
        </row>
        <row r="91">
          <cell r="B91" t="str">
            <v>KPW</v>
          </cell>
          <cell r="C91">
            <v>941.61958568700004</v>
          </cell>
          <cell r="D91">
            <v>942.50706880300004</v>
          </cell>
          <cell r="E91">
            <v>940.73377234199995</v>
          </cell>
          <cell r="F91">
            <v>930.23255814000004</v>
          </cell>
          <cell r="G91">
            <v>928.50510677800003</v>
          </cell>
          <cell r="H91">
            <v>923.36103416399999</v>
          </cell>
          <cell r="I91">
            <v>920.81031307600006</v>
          </cell>
          <cell r="J91">
            <v>938.96713614999999</v>
          </cell>
          <cell r="K91">
            <v>914.91308325700004</v>
          </cell>
          <cell r="L91">
            <v>901.71325518499998</v>
          </cell>
          <cell r="M91">
            <v>925.06938020400003</v>
          </cell>
        </row>
        <row r="92">
          <cell r="B92" t="str">
            <v>LBP</v>
          </cell>
          <cell r="C92">
            <v>1512.8593040850001</v>
          </cell>
          <cell r="D92">
            <v>1512.8593040850001</v>
          </cell>
          <cell r="E92">
            <v>1512.8593040850001</v>
          </cell>
          <cell r="F92">
            <v>1512.8593040850001</v>
          </cell>
          <cell r="G92">
            <v>1512.8593040850001</v>
          </cell>
          <cell r="H92">
            <v>1512.8593040850001</v>
          </cell>
          <cell r="I92">
            <v>1512.8593040850001</v>
          </cell>
          <cell r="J92">
            <v>1512.8593040850001</v>
          </cell>
          <cell r="K92">
            <v>1512.8593040850001</v>
          </cell>
          <cell r="L92">
            <v>1512.8593040850001</v>
          </cell>
          <cell r="M92">
            <v>1512.8593040850001</v>
          </cell>
        </row>
        <row r="93">
          <cell r="B93" t="str">
            <v>MAD</v>
          </cell>
          <cell r="C93">
            <v>8.5327144270000002</v>
          </cell>
          <cell r="D93">
            <v>8.4287183290000005</v>
          </cell>
          <cell r="E93">
            <v>8.3640712950000005</v>
          </cell>
          <cell r="F93">
            <v>8.2146993829999992</v>
          </cell>
          <cell r="G93">
            <v>8.3084771390000007</v>
          </cell>
          <cell r="H93">
            <v>8.2645994149999993</v>
          </cell>
          <cell r="I93">
            <v>8.1949076840000004</v>
          </cell>
          <cell r="J93">
            <v>8.2209123569999996</v>
          </cell>
          <cell r="K93">
            <v>7.9414240559999998</v>
          </cell>
          <cell r="L93">
            <v>7.8379734140000004</v>
          </cell>
          <cell r="M93">
            <v>7.7239163350000002</v>
          </cell>
        </row>
        <row r="94">
          <cell r="B94" t="str">
            <v>SAR</v>
          </cell>
          <cell r="C94">
            <v>3.7506000959999999</v>
          </cell>
          <cell r="D94">
            <v>3.7500937520000002</v>
          </cell>
          <cell r="E94">
            <v>3.7503047120000002</v>
          </cell>
          <cell r="F94">
            <v>3.7506985679999998</v>
          </cell>
          <cell r="G94">
            <v>3.7504031680000001</v>
          </cell>
          <cell r="H94">
            <v>3.75050163</v>
          </cell>
          <cell r="I94">
            <v>3.7506985679999998</v>
          </cell>
          <cell r="J94">
            <v>3.7506985679999998</v>
          </cell>
          <cell r="K94">
            <v>3.7504031680000001</v>
          </cell>
          <cell r="L94">
            <v>3.7430052589999998</v>
          </cell>
          <cell r="M94">
            <v>3.7083047480000002</v>
          </cell>
        </row>
        <row r="95">
          <cell r="B95" t="str">
            <v>SKK</v>
          </cell>
          <cell r="C95">
            <v>26.859337649</v>
          </cell>
          <cell r="D95">
            <v>26.028787839</v>
          </cell>
          <cell r="E95">
            <v>24.935168562000001</v>
          </cell>
          <cell r="F95">
            <v>24.70721945</v>
          </cell>
          <cell r="G95">
            <v>25.223861772999999</v>
          </cell>
          <cell r="H95">
            <v>24.820054603999999</v>
          </cell>
          <cell r="I95">
            <v>24.412274492000002</v>
          </cell>
          <cell r="J95">
            <v>24.723712512999999</v>
          </cell>
          <cell r="K95">
            <v>23.755226149999999</v>
          </cell>
          <cell r="L95">
            <v>22.977941176000002</v>
          </cell>
          <cell r="M95">
            <v>22.698899102999999</v>
          </cell>
        </row>
        <row r="96">
          <cell r="B96" t="str">
            <v>TRL</v>
          </cell>
          <cell r="C96">
            <v>1.4087999280000001</v>
          </cell>
          <cell r="D96">
            <v>1.4122997180000001</v>
          </cell>
          <cell r="E96">
            <v>1.3891995290000001</v>
          </cell>
          <cell r="F96">
            <v>1.374400418</v>
          </cell>
          <cell r="G96">
            <v>1.316499691</v>
          </cell>
          <cell r="H96">
            <v>1.313299389</v>
          </cell>
          <cell r="I96">
            <v>1.2875000480000001</v>
          </cell>
          <cell r="J96">
            <v>1.3007994709999999</v>
          </cell>
          <cell r="K96">
            <v>1.206600103</v>
          </cell>
          <cell r="L96">
            <v>1.1639004630000001</v>
          </cell>
          <cell r="M96">
            <v>1.184900107</v>
          </cell>
        </row>
        <row r="97">
          <cell r="B97" t="str">
            <v>UYP</v>
          </cell>
          <cell r="C97">
            <v>24.274790629999998</v>
          </cell>
          <cell r="D97">
            <v>24.290121207999999</v>
          </cell>
          <cell r="E97">
            <v>24.120215152</v>
          </cell>
          <cell r="F97">
            <v>23.960130342999999</v>
          </cell>
          <cell r="G97">
            <v>23.969893812999999</v>
          </cell>
          <cell r="H97">
            <v>23.920011482</v>
          </cell>
          <cell r="I97">
            <v>23.719727698</v>
          </cell>
          <cell r="J97">
            <v>23.569896528000001</v>
          </cell>
          <cell r="K97">
            <v>23.04997234</v>
          </cell>
          <cell r="L97">
            <v>21.87513672</v>
          </cell>
          <cell r="M97">
            <v>21.87513672</v>
          </cell>
        </row>
        <row r="98">
          <cell r="B98" t="str">
            <v>ZWD</v>
          </cell>
          <cell r="C98">
            <v>100000</v>
          </cell>
          <cell r="D98">
            <v>100000</v>
          </cell>
          <cell r="E98">
            <v>100000</v>
          </cell>
          <cell r="F98">
            <v>100000</v>
          </cell>
          <cell r="G98">
            <v>100000</v>
          </cell>
          <cell r="H98">
            <v>100000</v>
          </cell>
          <cell r="I98">
            <v>100000</v>
          </cell>
          <cell r="J98">
            <v>100000</v>
          </cell>
          <cell r="K98">
            <v>100000</v>
          </cell>
        </row>
        <row r="99">
          <cell r="B99" t="str">
            <v>ZAR</v>
          </cell>
          <cell r="C99">
            <v>7.2221981480000004</v>
          </cell>
          <cell r="D99">
            <v>7.2299783819999996</v>
          </cell>
          <cell r="E99">
            <v>7.2549986940000002</v>
          </cell>
          <cell r="F99">
            <v>7.0786938389999996</v>
          </cell>
          <cell r="G99">
            <v>7.1174883810000003</v>
          </cell>
          <cell r="H99">
            <v>7.0426006919999997</v>
          </cell>
          <cell r="I99">
            <v>7.1395933290000002</v>
          </cell>
          <cell r="J99">
            <v>7.1450006430000004</v>
          </cell>
          <cell r="K99">
            <v>6.8711993680000001</v>
          </cell>
          <cell r="L99">
            <v>6.498697011</v>
          </cell>
          <cell r="M99">
            <v>6.8048968040000002</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 sheetId="40">
        <row r="10">
          <cell r="E10" t="str">
            <v>GII</v>
          </cell>
        </row>
      </sheetData>
      <sheetData sheetId="41"/>
      <sheetData sheetId="42"/>
      <sheetData sheetId="43"/>
      <sheetData sheetId="44"/>
      <sheetData sheetId="45"/>
      <sheetData sheetId="46"/>
      <sheetData sheetId="4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ummary"/>
      <sheetName val="A-10 "/>
      <sheetName val="BS"/>
      <sheetName val="rates07"/>
      <sheetName val="all companies"/>
    </sheetNames>
    <sheetDataSet>
      <sheetData sheetId="0">
        <row r="2">
          <cell r="C2">
            <v>22600997.82</v>
          </cell>
          <cell r="D2">
            <v>0</v>
          </cell>
          <cell r="S2" t="str">
            <v>1440-9999300-000-USD</v>
          </cell>
          <cell r="T2" t="str">
            <v>1440-9999300-000-USD-KARACHI</v>
          </cell>
        </row>
        <row r="3">
          <cell r="C3">
            <v>0</v>
          </cell>
          <cell r="D3">
            <v>5573.56</v>
          </cell>
          <cell r="S3" t="str">
            <v>3441-9999080-000-DKK</v>
          </cell>
          <cell r="T3" t="str">
            <v>3441-9999080-000-DKK-KARACHI</v>
          </cell>
        </row>
        <row r="4">
          <cell r="C4">
            <v>0</v>
          </cell>
          <cell r="D4">
            <v>33104428.25</v>
          </cell>
          <cell r="S4" t="str">
            <v>3441-9999080-000-EUR</v>
          </cell>
          <cell r="T4" t="str">
            <v>3441-9999080-000-EUR-KARACHI</v>
          </cell>
        </row>
        <row r="5">
          <cell r="C5">
            <v>0</v>
          </cell>
          <cell r="D5">
            <v>26.06</v>
          </cell>
          <cell r="S5" t="str">
            <v>3441-9999080-000-JPY</v>
          </cell>
          <cell r="T5" t="str">
            <v>3441-9999080-000-JPY-KARACHI</v>
          </cell>
        </row>
        <row r="6">
          <cell r="C6">
            <v>0</v>
          </cell>
          <cell r="D6">
            <v>355646112.10000002</v>
          </cell>
          <cell r="S6" t="str">
            <v>3441-9999080-000-PKR</v>
          </cell>
          <cell r="T6" t="str">
            <v>3441-9999080-000-PKR-KARACHI</v>
          </cell>
        </row>
        <row r="7">
          <cell r="C7">
            <v>0</v>
          </cell>
          <cell r="D7">
            <v>2121.9699999999998</v>
          </cell>
          <cell r="S7" t="str">
            <v>3441-9999080-000-SEK</v>
          </cell>
          <cell r="T7" t="str">
            <v>3441-9999080-000-SEK-KARACHI</v>
          </cell>
        </row>
        <row r="8">
          <cell r="C8">
            <v>0</v>
          </cell>
          <cell r="D8">
            <v>187609.25</v>
          </cell>
          <cell r="S8" t="str">
            <v>3441-9999080-000-SGD</v>
          </cell>
          <cell r="T8" t="str">
            <v>3441-9999080-000-SGD-KARACHI</v>
          </cell>
        </row>
        <row r="9">
          <cell r="C9">
            <v>1602906900</v>
          </cell>
          <cell r="D9">
            <v>0</v>
          </cell>
          <cell r="S9" t="str">
            <v>1440-9999200-000-PKR</v>
          </cell>
          <cell r="T9" t="str">
            <v>1440-9999200-000-PKR-KARACHI</v>
          </cell>
        </row>
        <row r="10">
          <cell r="C10">
            <v>771260200</v>
          </cell>
          <cell r="D10">
            <v>0</v>
          </cell>
          <cell r="S10" t="str">
            <v>1440-9999260-000-PKR</v>
          </cell>
          <cell r="T10" t="str">
            <v>1440-9999260-000-PKR-KARACHI</v>
          </cell>
        </row>
        <row r="11">
          <cell r="C11">
            <v>0</v>
          </cell>
          <cell r="D11">
            <v>371260160</v>
          </cell>
          <cell r="S11" t="str">
            <v>3441-9999260-000-PKR</v>
          </cell>
          <cell r="T11" t="str">
            <v>3441-9999260-000-PKR-KARACHI</v>
          </cell>
        </row>
        <row r="12">
          <cell r="C12">
            <v>7385946.1699999999</v>
          </cell>
          <cell r="D12">
            <v>7385946.1699999999</v>
          </cell>
          <cell r="S12" t="str">
            <v>7550-7550000-PKR-GBP</v>
          </cell>
          <cell r="T12" t="str">
            <v>7550-7550000-PKR-GBP-LAHORE</v>
          </cell>
        </row>
        <row r="13">
          <cell r="C13">
            <v>245084931.62</v>
          </cell>
          <cell r="D13">
            <v>0</v>
          </cell>
          <cell r="S13" t="str">
            <v>1440-9999300-000-PKR</v>
          </cell>
          <cell r="T13" t="str">
            <v>1440-9999300-000-PKR-KARACHI</v>
          </cell>
        </row>
        <row r="14">
          <cell r="C14">
            <v>1891568.57</v>
          </cell>
          <cell r="D14">
            <v>0</v>
          </cell>
          <cell r="S14" t="str">
            <v>1440-9999080-000-CHF</v>
          </cell>
          <cell r="T14" t="str">
            <v>1440-9999080-000-CHF-KARACHI</v>
          </cell>
        </row>
        <row r="15">
          <cell r="C15">
            <v>27210.84</v>
          </cell>
          <cell r="D15">
            <v>27210.84</v>
          </cell>
          <cell r="S15" t="str">
            <v>7001-7001000-000-PKR</v>
          </cell>
          <cell r="T15" t="str">
            <v>7001-7001000-000-PKR-LAHORE</v>
          </cell>
        </row>
        <row r="16">
          <cell r="C16">
            <v>0.26</v>
          </cell>
          <cell r="D16">
            <v>109853.3</v>
          </cell>
          <cell r="S16" t="str">
            <v>7440-7440000-000-PKR</v>
          </cell>
          <cell r="T16" t="str">
            <v>7440-7440000-000-PKR-LAHORE</v>
          </cell>
        </row>
        <row r="17">
          <cell r="C17">
            <v>301206.46000000002</v>
          </cell>
          <cell r="D17">
            <v>190959.31</v>
          </cell>
          <cell r="S17" t="str">
            <v>7441-7441000-000-PKR</v>
          </cell>
          <cell r="T17" t="str">
            <v>7441-7441000-000-PKR-LAHORE</v>
          </cell>
        </row>
        <row r="18">
          <cell r="C18">
            <v>0</v>
          </cell>
          <cell r="D18">
            <v>22112666.710000001</v>
          </cell>
          <cell r="S18" t="str">
            <v>7460-7460000-000-PKR</v>
          </cell>
          <cell r="T18" t="str">
            <v>7460-7460000-000-PKR-LAHORE</v>
          </cell>
        </row>
        <row r="19">
          <cell r="C19">
            <v>22112666.710000001</v>
          </cell>
          <cell r="D19">
            <v>0</v>
          </cell>
          <cell r="S19" t="str">
            <v>7461-7461000-000-PKR</v>
          </cell>
          <cell r="T19" t="str">
            <v>7461-7461000-000-PKR-LAHORE</v>
          </cell>
        </row>
        <row r="20">
          <cell r="C20">
            <v>0</v>
          </cell>
          <cell r="D20">
            <v>43508.13</v>
          </cell>
          <cell r="S20" t="str">
            <v>7480-7480000-000-PKR</v>
          </cell>
          <cell r="T20" t="str">
            <v>7480-7480000-000-PKR-LAHORE</v>
          </cell>
        </row>
        <row r="21">
          <cell r="C21">
            <v>366.94</v>
          </cell>
          <cell r="D21">
            <v>0</v>
          </cell>
          <cell r="S21" t="str">
            <v>7481-7480000-000-PKR</v>
          </cell>
          <cell r="T21" t="str">
            <v>7481-7480000-000-PKR-LAHORE</v>
          </cell>
        </row>
        <row r="22">
          <cell r="C22">
            <v>8192.58</v>
          </cell>
          <cell r="D22">
            <v>61877.95</v>
          </cell>
          <cell r="S22" t="str">
            <v>7550-7550000-EUR-PKR</v>
          </cell>
          <cell r="T22" t="str">
            <v>7550-7550000-EUR-PKR-LAHORE</v>
          </cell>
        </row>
        <row r="23">
          <cell r="C23">
            <v>5996463.6500000004</v>
          </cell>
          <cell r="D23">
            <v>5996637.7199999997</v>
          </cell>
          <cell r="S23" t="str">
            <v>7550-7550000-GBP-PKR</v>
          </cell>
          <cell r="T23" t="str">
            <v>7550-7550000-GBP-PKR-LAHORE</v>
          </cell>
        </row>
        <row r="24">
          <cell r="C24">
            <v>0</v>
          </cell>
          <cell r="D24">
            <v>9994085.1300000008</v>
          </cell>
          <cell r="S24" t="str">
            <v>9461-9461000-000-PKR</v>
          </cell>
          <cell r="T24" t="str">
            <v>9461-9461000-000-PKR-KARACHI</v>
          </cell>
        </row>
        <row r="25">
          <cell r="C25">
            <v>523213.13</v>
          </cell>
          <cell r="D25">
            <v>0</v>
          </cell>
          <cell r="S25" t="str">
            <v>1440-9999300-000-EUR</v>
          </cell>
          <cell r="T25" t="str">
            <v>1440-9999300-000-EUR-KARACHI</v>
          </cell>
        </row>
        <row r="26">
          <cell r="C26">
            <v>33104428.25</v>
          </cell>
          <cell r="D26">
            <v>0</v>
          </cell>
          <cell r="S26" t="str">
            <v>1440-9999070-000-EUR</v>
          </cell>
          <cell r="T26" t="str">
            <v>1440-9999070-000-EUR-KARACHI</v>
          </cell>
        </row>
        <row r="27">
          <cell r="C27">
            <v>0</v>
          </cell>
          <cell r="D27">
            <v>0.09</v>
          </cell>
          <cell r="S27" t="str">
            <v>9461-9461000-000-SEK</v>
          </cell>
          <cell r="T27" t="str">
            <v>9461-9461000-000-SEK-KARACHI</v>
          </cell>
        </row>
        <row r="28">
          <cell r="C28">
            <v>0</v>
          </cell>
          <cell r="D28">
            <v>6.92</v>
          </cell>
          <cell r="S28" t="str">
            <v>9461-9461000-000-SGD</v>
          </cell>
          <cell r="T28" t="str">
            <v>9461-9461000-000-SGD-KARACHI</v>
          </cell>
        </row>
        <row r="29">
          <cell r="C29">
            <v>0</v>
          </cell>
          <cell r="D29">
            <v>254783.54</v>
          </cell>
          <cell r="S29" t="str">
            <v>9461-9461000-000-USD</v>
          </cell>
          <cell r="T29" t="str">
            <v>9461-9461000-000-USD-KARACHI</v>
          </cell>
        </row>
        <row r="30">
          <cell r="C30">
            <v>0.33</v>
          </cell>
          <cell r="D30">
            <v>0</v>
          </cell>
          <cell r="S30" t="str">
            <v>9480-9480000-000-DKK</v>
          </cell>
          <cell r="T30" t="str">
            <v>9480-9480000-000-DKK-KARACHI</v>
          </cell>
        </row>
        <row r="31">
          <cell r="C31">
            <v>1944.62</v>
          </cell>
          <cell r="D31">
            <v>0</v>
          </cell>
          <cell r="S31" t="str">
            <v>9480-9480000-000-EUR</v>
          </cell>
          <cell r="T31" t="str">
            <v>9480-9480000-000-EUR-KARACHI</v>
          </cell>
        </row>
        <row r="32">
          <cell r="C32">
            <v>194772.62</v>
          </cell>
          <cell r="D32">
            <v>0</v>
          </cell>
          <cell r="S32" t="str">
            <v>9480-9480000-000-PKR</v>
          </cell>
          <cell r="T32" t="str">
            <v>9480-9480000-000-PKR-KARACHI</v>
          </cell>
        </row>
        <row r="33">
          <cell r="C33">
            <v>0.09</v>
          </cell>
          <cell r="D33">
            <v>0</v>
          </cell>
          <cell r="S33" t="str">
            <v>9480-9480000-000-SEK</v>
          </cell>
          <cell r="T33" t="str">
            <v>9480-9480000-000-SEK-KARACHI</v>
          </cell>
        </row>
        <row r="34">
          <cell r="C34">
            <v>6.92</v>
          </cell>
          <cell r="D34">
            <v>0</v>
          </cell>
          <cell r="S34" t="str">
            <v>9480-9480000-000-SGD</v>
          </cell>
          <cell r="T34" t="str">
            <v>9480-9480000-000-SGD-KARACHI</v>
          </cell>
        </row>
        <row r="35">
          <cell r="C35">
            <v>0</v>
          </cell>
          <cell r="D35">
            <v>27.84</v>
          </cell>
          <cell r="S35" t="str">
            <v>9481-9480000-000-CHF</v>
          </cell>
          <cell r="T35" t="str">
            <v>9481-9480000-000-CHF-KARACHI</v>
          </cell>
        </row>
        <row r="36">
          <cell r="C36">
            <v>0</v>
          </cell>
          <cell r="D36">
            <v>3664.1</v>
          </cell>
          <cell r="S36" t="str">
            <v>9481-9480000-000-GBP</v>
          </cell>
          <cell r="T36" t="str">
            <v>9481-9480000-000-GBP-KARACHI</v>
          </cell>
        </row>
        <row r="37">
          <cell r="C37">
            <v>357279735.94999999</v>
          </cell>
          <cell r="D37">
            <v>0</v>
          </cell>
          <cell r="S37" t="str">
            <v>1440-9999080-000-USD</v>
          </cell>
          <cell r="T37" t="str">
            <v>1440-9999080-000-USD-KARACHI</v>
          </cell>
        </row>
        <row r="38">
          <cell r="C38">
            <v>5573.56</v>
          </cell>
          <cell r="D38">
            <v>0</v>
          </cell>
          <cell r="S38" t="str">
            <v>1440-9999070-000-DKK</v>
          </cell>
          <cell r="T38" t="str">
            <v>1440-9999070-000-DKK-KARACHI</v>
          </cell>
        </row>
        <row r="39">
          <cell r="C39">
            <v>27318318.109999999</v>
          </cell>
          <cell r="D39">
            <v>0</v>
          </cell>
          <cell r="S39" t="str">
            <v>1440-9999080-000-GBP</v>
          </cell>
          <cell r="T39" t="str">
            <v>1440-9999080-000-GBP-KARACHI</v>
          </cell>
        </row>
        <row r="40">
          <cell r="C40">
            <v>26.06</v>
          </cell>
          <cell r="D40">
            <v>0</v>
          </cell>
          <cell r="S40" t="str">
            <v>1440-9999070-000-JPY</v>
          </cell>
          <cell r="T40" t="str">
            <v>1440-9999070-000-JPY-KARACHI</v>
          </cell>
        </row>
        <row r="41">
          <cell r="C41">
            <v>726906272.10000002</v>
          </cell>
          <cell r="D41">
            <v>0</v>
          </cell>
          <cell r="S41" t="str">
            <v>1440-9999070-000-PKR</v>
          </cell>
          <cell r="T41" t="str">
            <v>1440-9999070-000-PKR-KARACHI</v>
          </cell>
        </row>
        <row r="42">
          <cell r="C42">
            <v>2121.9699999999998</v>
          </cell>
          <cell r="D42">
            <v>0</v>
          </cell>
          <cell r="S42" t="str">
            <v>1440-9999070-000-SEK</v>
          </cell>
          <cell r="T42" t="str">
            <v>1440-9999070-000-SEK-KARACHI</v>
          </cell>
        </row>
        <row r="43">
          <cell r="C43">
            <v>187609.25</v>
          </cell>
          <cell r="D43">
            <v>0</v>
          </cell>
          <cell r="S43" t="str">
            <v>1440-9999070-000-SGD</v>
          </cell>
          <cell r="T43" t="str">
            <v>1440-9999070-000-SGD-KARACHI</v>
          </cell>
        </row>
        <row r="44">
          <cell r="C44">
            <v>0</v>
          </cell>
          <cell r="D44">
            <v>1891568.57</v>
          </cell>
          <cell r="S44" t="str">
            <v>3441-9999070-000-CHF</v>
          </cell>
          <cell r="T44" t="str">
            <v>3441-9999070-000-CHF-KARACHI</v>
          </cell>
        </row>
        <row r="45">
          <cell r="C45">
            <v>0</v>
          </cell>
          <cell r="D45">
            <v>523213.13</v>
          </cell>
          <cell r="S45" t="str">
            <v>3441-9999070-000-EUR</v>
          </cell>
          <cell r="T45" t="str">
            <v>3441-9999070-000-EUR-KARACHI</v>
          </cell>
        </row>
        <row r="46">
          <cell r="C46">
            <v>0</v>
          </cell>
          <cell r="D46">
            <v>27318318.109999999</v>
          </cell>
          <cell r="S46" t="str">
            <v>3441-9999070-000-GBP</v>
          </cell>
          <cell r="T46" t="str">
            <v>3441-9999070-000-GBP-KARACHI</v>
          </cell>
        </row>
        <row r="47">
          <cell r="C47">
            <v>0</v>
          </cell>
          <cell r="D47">
            <v>2619252031.6199999</v>
          </cell>
          <cell r="S47" t="str">
            <v>3441-9999070-000-PKR</v>
          </cell>
          <cell r="T47" t="str">
            <v>3441-9999070-000-PKR-KARACHI</v>
          </cell>
        </row>
        <row r="48">
          <cell r="C48">
            <v>0</v>
          </cell>
          <cell r="D48">
            <v>379880733.76999998</v>
          </cell>
          <cell r="S48" t="str">
            <v>3441-9999070-000-USD</v>
          </cell>
          <cell r="T48" t="str">
            <v>3441-9999070-000-USD-KARACHI</v>
          </cell>
        </row>
        <row r="49">
          <cell r="C49">
            <v>4257.01</v>
          </cell>
          <cell r="D49">
            <v>4257.01</v>
          </cell>
          <cell r="S49" t="str">
            <v>7550-7550000-PKR-SGD</v>
          </cell>
          <cell r="T49" t="str">
            <v>7550-7550000-PKR-SGD-LAHORE</v>
          </cell>
        </row>
        <row r="50">
          <cell r="C50">
            <v>0</v>
          </cell>
          <cell r="D50">
            <v>17649.52</v>
          </cell>
          <cell r="S50" t="str">
            <v>9481-9480000-000-USD</v>
          </cell>
          <cell r="T50" t="str">
            <v>9481-9480000-000-USD-KARACHI</v>
          </cell>
        </row>
        <row r="51">
          <cell r="C51">
            <v>0</v>
          </cell>
          <cell r="D51">
            <v>74587745.980000004</v>
          </cell>
          <cell r="S51" t="str">
            <v>3441-9999070-000-PKR</v>
          </cell>
          <cell r="T51" t="str">
            <v>3441-9999070-000-PKR-LAHORE</v>
          </cell>
        </row>
        <row r="52">
          <cell r="C52">
            <v>0</v>
          </cell>
          <cell r="D52">
            <v>4308.68</v>
          </cell>
          <cell r="S52" t="str">
            <v>9461-9461000-000-USD</v>
          </cell>
          <cell r="T52" t="str">
            <v>9461-9461000-000-USD-LAHORE</v>
          </cell>
        </row>
        <row r="53">
          <cell r="C53">
            <v>8.92</v>
          </cell>
          <cell r="D53">
            <v>0</v>
          </cell>
          <cell r="S53" t="str">
            <v>9480-9480000-000-EUR</v>
          </cell>
          <cell r="T53" t="str">
            <v>9480-9480000-000-EUR-LAHORE</v>
          </cell>
        </row>
        <row r="54">
          <cell r="C54">
            <v>1628.23</v>
          </cell>
          <cell r="D54">
            <v>0</v>
          </cell>
          <cell r="S54" t="str">
            <v>9480-9480000-000-GBP</v>
          </cell>
          <cell r="T54" t="str">
            <v>9480-9480000-000-GBP-LAHORE</v>
          </cell>
        </row>
        <row r="55">
          <cell r="C55">
            <v>40891.46</v>
          </cell>
          <cell r="D55">
            <v>0</v>
          </cell>
          <cell r="S55" t="str">
            <v>9480-9480000-000-PKR</v>
          </cell>
          <cell r="T55" t="str">
            <v>9480-9480000-000-PKR-LAHORE</v>
          </cell>
        </row>
        <row r="56">
          <cell r="C56">
            <v>10.56</v>
          </cell>
          <cell r="D56">
            <v>0</v>
          </cell>
          <cell r="S56" t="str">
            <v>9480-9480000-000-SGD</v>
          </cell>
          <cell r="T56" t="str">
            <v>9480-9480000-000-SGD-LAHORE</v>
          </cell>
        </row>
        <row r="57">
          <cell r="C57">
            <v>0</v>
          </cell>
          <cell r="D57">
            <v>4308.68</v>
          </cell>
          <cell r="S57" t="str">
            <v>9481-9480000-000-USD</v>
          </cell>
          <cell r="T57" t="str">
            <v>9481-9480000-000-USD-LAHORE</v>
          </cell>
        </row>
        <row r="58">
          <cell r="C58">
            <v>151770.13</v>
          </cell>
          <cell r="D58">
            <v>0</v>
          </cell>
          <cell r="S58" t="str">
            <v>1440-9999070-000-EUR</v>
          </cell>
          <cell r="T58" t="str">
            <v>1440-9999070-000-EUR-LAHORE</v>
          </cell>
        </row>
        <row r="59">
          <cell r="C59">
            <v>12138821.42</v>
          </cell>
          <cell r="D59">
            <v>0</v>
          </cell>
          <cell r="S59" t="str">
            <v>1440-9999070-000-GBP</v>
          </cell>
          <cell r="T59" t="str">
            <v>1440-9999070-000-GBP-LAHORE</v>
          </cell>
        </row>
        <row r="60">
          <cell r="C60">
            <v>74665976.840000004</v>
          </cell>
          <cell r="D60">
            <v>0</v>
          </cell>
          <cell r="S60" t="str">
            <v>1440-9999070-000-PKR</v>
          </cell>
          <cell r="T60" t="str">
            <v>1440-9999070-000-PKR-LAHORE</v>
          </cell>
        </row>
        <row r="61">
          <cell r="C61">
            <v>73451.259999999995</v>
          </cell>
          <cell r="D61">
            <v>73451.259999999995</v>
          </cell>
          <cell r="S61" t="str">
            <v>7550-7550000-PKR-EUR</v>
          </cell>
          <cell r="T61" t="str">
            <v>7550-7550000-PKR-EUR-LAHORE</v>
          </cell>
        </row>
        <row r="62">
          <cell r="C62">
            <v>0</v>
          </cell>
          <cell r="D62">
            <v>2599006.7000000002</v>
          </cell>
          <cell r="S62" t="str">
            <v>3441-9999070-000-EUR</v>
          </cell>
          <cell r="T62" t="str">
            <v>3441-9999070-000-EUR-LAHORE</v>
          </cell>
        </row>
        <row r="63">
          <cell r="C63">
            <v>0</v>
          </cell>
          <cell r="D63">
            <v>1628.23</v>
          </cell>
          <cell r="S63" t="str">
            <v>9461-9461000-000-GBP</v>
          </cell>
          <cell r="T63" t="str">
            <v>9461-9461000-000-GBP-LAHORE</v>
          </cell>
        </row>
        <row r="64">
          <cell r="C64">
            <v>0</v>
          </cell>
          <cell r="D64">
            <v>196168016.08000001</v>
          </cell>
          <cell r="S64" t="str">
            <v>3441-9999070-000-USD</v>
          </cell>
          <cell r="T64" t="str">
            <v>3441-9999070-000-USD-LAHORE</v>
          </cell>
        </row>
        <row r="65">
          <cell r="C65">
            <v>87217652.409999996</v>
          </cell>
          <cell r="D65">
            <v>0</v>
          </cell>
          <cell r="S65" t="str">
            <v>1440-9999080-000-USD</v>
          </cell>
          <cell r="T65" t="str">
            <v>1440-9999080-000-USD-LAHORE</v>
          </cell>
        </row>
        <row r="66">
          <cell r="C66">
            <v>0</v>
          </cell>
          <cell r="D66">
            <v>151770.13</v>
          </cell>
          <cell r="S66" t="str">
            <v>3441-9999080-000-EUR</v>
          </cell>
          <cell r="T66" t="str">
            <v>3441-9999080-000-EUR-LAHORE</v>
          </cell>
        </row>
        <row r="67">
          <cell r="C67">
            <v>0</v>
          </cell>
          <cell r="D67">
            <v>12138821.42</v>
          </cell>
          <cell r="S67" t="str">
            <v>3441-9999080-000-GBP</v>
          </cell>
          <cell r="T67" t="str">
            <v>3441-9999080-000-GBP-LAHORE</v>
          </cell>
        </row>
        <row r="68">
          <cell r="C68">
            <v>0</v>
          </cell>
          <cell r="D68">
            <v>74665976.840000004</v>
          </cell>
          <cell r="S68" t="str">
            <v>3441-9999080-000-PKR</v>
          </cell>
          <cell r="T68" t="str">
            <v>3441-9999080-000-PKR-LAHORE</v>
          </cell>
        </row>
        <row r="69">
          <cell r="C69">
            <v>0</v>
          </cell>
          <cell r="D69">
            <v>290037.48</v>
          </cell>
          <cell r="S69" t="str">
            <v>3441-9999080-000-SGD</v>
          </cell>
          <cell r="T69" t="str">
            <v>3441-9999080-000-SGD-LAHORE</v>
          </cell>
        </row>
        <row r="70">
          <cell r="C70">
            <v>2599006.7000000002</v>
          </cell>
          <cell r="D70">
            <v>0</v>
          </cell>
          <cell r="S70" t="str">
            <v>1440-9999300-000-EUR</v>
          </cell>
          <cell r="T70" t="str">
            <v>1440-9999300-000-EUR-LAHORE</v>
          </cell>
        </row>
        <row r="71">
          <cell r="C71">
            <v>74587745.980000004</v>
          </cell>
          <cell r="D71">
            <v>0</v>
          </cell>
          <cell r="S71" t="str">
            <v>1440-9999300-000-PKR</v>
          </cell>
          <cell r="T71" t="str">
            <v>1440-9999300-000-PKR-LAHORE</v>
          </cell>
        </row>
        <row r="72">
          <cell r="C72">
            <v>108950363.67</v>
          </cell>
          <cell r="D72">
            <v>0</v>
          </cell>
          <cell r="S72" t="str">
            <v>1440-9999300-000-USD</v>
          </cell>
          <cell r="T72" t="str">
            <v>1440-9999300-000-USD-LAHORE</v>
          </cell>
        </row>
        <row r="73">
          <cell r="C73">
            <v>0</v>
          </cell>
          <cell r="D73">
            <v>16.739999999999998</v>
          </cell>
          <cell r="S73" t="str">
            <v>7550-7550000-EUR-PKR</v>
          </cell>
          <cell r="T73" t="str">
            <v>7550-7550000-EUR-PKR-CLIFTON-KHI</v>
          </cell>
        </row>
        <row r="74">
          <cell r="C74">
            <v>290037.48</v>
          </cell>
          <cell r="D74">
            <v>0</v>
          </cell>
          <cell r="S74" t="str">
            <v>1440-9999070-000-SGD</v>
          </cell>
          <cell r="T74" t="str">
            <v>1440-9999070-000-SGD-LAHORE</v>
          </cell>
        </row>
        <row r="75">
          <cell r="C75">
            <v>0</v>
          </cell>
          <cell r="D75">
            <v>10.56</v>
          </cell>
          <cell r="S75" t="str">
            <v>9440-9440000-000-SGD</v>
          </cell>
          <cell r="T75" t="str">
            <v>9440-9440000-000-SGD-LAHORE</v>
          </cell>
        </row>
        <row r="76">
          <cell r="C76">
            <v>29488432.640000001</v>
          </cell>
          <cell r="D76">
            <v>29488432.629999999</v>
          </cell>
          <cell r="S76" t="str">
            <v>7550-7550000-PKR-USD</v>
          </cell>
          <cell r="T76" t="str">
            <v>7550-7550000-PKR-USD-LAHORE</v>
          </cell>
        </row>
        <row r="77">
          <cell r="C77">
            <v>3982.19</v>
          </cell>
          <cell r="D77">
            <v>3982.56</v>
          </cell>
          <cell r="S77" t="str">
            <v>7550-7550000-SGD-PKR</v>
          </cell>
          <cell r="T77" t="str">
            <v>7550-7550000-SGD-PKR-LAHORE</v>
          </cell>
        </row>
        <row r="78">
          <cell r="C78">
            <v>31612242.199999999</v>
          </cell>
          <cell r="D78">
            <v>31612891.309999999</v>
          </cell>
          <cell r="S78" t="str">
            <v>7550-7550000-USD-PKR</v>
          </cell>
          <cell r="T78" t="str">
            <v>7550-7550000-USD-PKR-LAHORE</v>
          </cell>
        </row>
        <row r="79">
          <cell r="C79">
            <v>75599.34</v>
          </cell>
          <cell r="D79">
            <v>21913.97</v>
          </cell>
          <cell r="S79" t="str">
            <v>7551-7551000-EUR-PKR</v>
          </cell>
          <cell r="T79" t="str">
            <v>7551-7551000-EUR-PKR-LAHORE</v>
          </cell>
        </row>
        <row r="80">
          <cell r="C80">
            <v>1389482.52</v>
          </cell>
          <cell r="D80">
            <v>1389308.45</v>
          </cell>
          <cell r="S80" t="str">
            <v>7551-7551000-GBP-PKR</v>
          </cell>
          <cell r="T80" t="str">
            <v>7551-7551000-GBP-PKR-LAHORE</v>
          </cell>
        </row>
        <row r="81">
          <cell r="C81">
            <v>274.82</v>
          </cell>
          <cell r="D81">
            <v>274.45</v>
          </cell>
          <cell r="S81" t="str">
            <v>7551-7551000-SGD-PKR</v>
          </cell>
          <cell r="T81" t="str">
            <v>7551-7551000-SGD-PKR-LAHORE</v>
          </cell>
        </row>
        <row r="82">
          <cell r="C82">
            <v>2124458.67</v>
          </cell>
          <cell r="D82">
            <v>2123809.5699999998</v>
          </cell>
          <cell r="S82" t="str">
            <v>7551-7551000-USD-PKR</v>
          </cell>
          <cell r="T82" t="str">
            <v>7551-7551000-USD-PKR-LAHORE</v>
          </cell>
        </row>
        <row r="83">
          <cell r="C83">
            <v>44118.81</v>
          </cell>
          <cell r="D83">
            <v>4180.68</v>
          </cell>
          <cell r="S83" t="str">
            <v>7570-7570000-EUR-PKR</v>
          </cell>
          <cell r="T83" t="str">
            <v>7570-7570000-EUR-PKR-LAHORE</v>
          </cell>
        </row>
        <row r="84">
          <cell r="C84">
            <v>620.07000000000005</v>
          </cell>
          <cell r="D84">
            <v>621.63</v>
          </cell>
          <cell r="S84" t="str">
            <v>7570-7570000-SGD-PKR</v>
          </cell>
          <cell r="T84" t="str">
            <v>7570-7570000-SGD-PKR-LAHORE</v>
          </cell>
        </row>
        <row r="85">
          <cell r="C85">
            <v>0</v>
          </cell>
          <cell r="D85">
            <v>8.92</v>
          </cell>
          <cell r="S85" t="str">
            <v>9440-9440000-000-EUR</v>
          </cell>
          <cell r="T85" t="str">
            <v>9440-9440000-000-EUR-LAHORE</v>
          </cell>
        </row>
        <row r="86">
          <cell r="C86">
            <v>0</v>
          </cell>
          <cell r="D86">
            <v>10.56</v>
          </cell>
          <cell r="S86" t="str">
            <v>9461-9461000-000-SGD</v>
          </cell>
          <cell r="T86" t="str">
            <v>9461-9461000-000-SGD-LAHORE</v>
          </cell>
        </row>
        <row r="87">
          <cell r="C87">
            <v>0</v>
          </cell>
          <cell r="D87">
            <v>366474.44</v>
          </cell>
          <cell r="S87" t="str">
            <v>9440-9440000-000-PKR</v>
          </cell>
          <cell r="T87" t="str">
            <v>9440-9440000-000-PKR-LAHORE</v>
          </cell>
        </row>
        <row r="88">
          <cell r="C88">
            <v>0</v>
          </cell>
          <cell r="D88">
            <v>664556.77</v>
          </cell>
          <cell r="S88" t="str">
            <v>9461-9461000-000-PKR</v>
          </cell>
          <cell r="T88" t="str">
            <v>9461-9461000-000-PKR-LAHORE</v>
          </cell>
        </row>
        <row r="89">
          <cell r="C89">
            <v>0</v>
          </cell>
          <cell r="D89">
            <v>12.48</v>
          </cell>
          <cell r="S89" t="str">
            <v>9440-9440000-000-USD</v>
          </cell>
          <cell r="T89" t="str">
            <v>9440-9440000-000-USD-LAHORE</v>
          </cell>
        </row>
        <row r="90">
          <cell r="C90">
            <v>355014.75</v>
          </cell>
          <cell r="D90">
            <v>0</v>
          </cell>
          <cell r="S90" t="str">
            <v>9441-9441000-000-PKR</v>
          </cell>
          <cell r="T90" t="str">
            <v>9441-9441000-000-PKR-LAHORE</v>
          </cell>
        </row>
        <row r="91">
          <cell r="C91">
            <v>4321.16</v>
          </cell>
          <cell r="D91">
            <v>0</v>
          </cell>
          <cell r="S91" t="str">
            <v>9441-9441000-000-USD</v>
          </cell>
          <cell r="T91" t="str">
            <v>9441-9441000-000-USD-LAHORE</v>
          </cell>
        </row>
        <row r="92">
          <cell r="C92">
            <v>8.92</v>
          </cell>
          <cell r="D92">
            <v>0</v>
          </cell>
          <cell r="S92" t="str">
            <v>9460-9460000-000-EUR</v>
          </cell>
          <cell r="T92" t="str">
            <v>9460-9460000-000-EUR-LAHORE</v>
          </cell>
        </row>
        <row r="93">
          <cell r="C93">
            <v>1628.23</v>
          </cell>
          <cell r="D93">
            <v>0</v>
          </cell>
          <cell r="S93" t="str">
            <v>9460-9460000-000-GBP</v>
          </cell>
          <cell r="T93" t="str">
            <v>9460-9460000-000-GBP-LAHORE</v>
          </cell>
        </row>
        <row r="94">
          <cell r="C94">
            <v>664556.77</v>
          </cell>
          <cell r="D94">
            <v>0</v>
          </cell>
          <cell r="S94" t="str">
            <v>9460-9460000-000-PKR</v>
          </cell>
          <cell r="T94" t="str">
            <v>9460-9460000-000-PKR-LAHORE</v>
          </cell>
        </row>
        <row r="95">
          <cell r="C95">
            <v>10.56</v>
          </cell>
          <cell r="D95">
            <v>0</v>
          </cell>
          <cell r="S95" t="str">
            <v>9460-9460000-000-SGD</v>
          </cell>
          <cell r="T95" t="str">
            <v>9460-9460000-000-SGD-LAHORE</v>
          </cell>
        </row>
        <row r="96">
          <cell r="C96">
            <v>4308.68</v>
          </cell>
          <cell r="D96">
            <v>0</v>
          </cell>
          <cell r="S96" t="str">
            <v>9460-9460000-000-USD</v>
          </cell>
          <cell r="T96" t="str">
            <v>9460-9460000-000-USD-LAHORE</v>
          </cell>
        </row>
        <row r="97">
          <cell r="C97">
            <v>0</v>
          </cell>
          <cell r="D97">
            <v>8.92</v>
          </cell>
          <cell r="S97" t="str">
            <v>9461-9461000-000-EUR</v>
          </cell>
          <cell r="T97" t="str">
            <v>9461-9461000-000-EUR-LAHORE</v>
          </cell>
        </row>
        <row r="98">
          <cell r="C98">
            <v>2162122.65</v>
          </cell>
          <cell r="D98">
            <v>2162342.4</v>
          </cell>
          <cell r="S98" t="str">
            <v>7570-7570000-GBP-PKR</v>
          </cell>
          <cell r="T98" t="str">
            <v>7570-7570000-GBP-PKR-LAHORE</v>
          </cell>
        </row>
        <row r="99">
          <cell r="C99">
            <v>0</v>
          </cell>
          <cell r="D99">
            <v>1628.23</v>
          </cell>
          <cell r="S99" t="str">
            <v>9440-9440000-000-GBP</v>
          </cell>
          <cell r="T99" t="str">
            <v>9440-9440000-000-GBP-LAHORE</v>
          </cell>
        </row>
        <row r="100">
          <cell r="C100">
            <v>0</v>
          </cell>
          <cell r="D100">
            <v>39390675</v>
          </cell>
          <cell r="S100" t="str">
            <v>7550-7550000-USD-CHF</v>
          </cell>
          <cell r="T100" t="str">
            <v>7550-7550000-USD-CHF-KARACHI</v>
          </cell>
        </row>
        <row r="101">
          <cell r="C101">
            <v>17979828.989999998</v>
          </cell>
          <cell r="D101">
            <v>22294842.989999998</v>
          </cell>
          <cell r="S101" t="str">
            <v>7550-7550000-PKR-DKK</v>
          </cell>
          <cell r="T101" t="str">
            <v>7550-7550000-PKR-DKK-KARACHI</v>
          </cell>
        </row>
        <row r="102">
          <cell r="C102">
            <v>1725327023.74</v>
          </cell>
          <cell r="D102">
            <v>1079932775.4200001</v>
          </cell>
          <cell r="S102" t="str">
            <v>7550-7550000-PKR-EUR</v>
          </cell>
          <cell r="T102" t="str">
            <v>7550-7550000-PKR-EUR-KARACHI</v>
          </cell>
        </row>
        <row r="103">
          <cell r="C103">
            <v>65741813.859999999</v>
          </cell>
          <cell r="D103">
            <v>8490313.8699999992</v>
          </cell>
          <cell r="S103" t="str">
            <v>7550-7550000-PKR-GBP</v>
          </cell>
          <cell r="T103" t="str">
            <v>7550-7550000-PKR-GBP-KARACHI</v>
          </cell>
        </row>
        <row r="104">
          <cell r="C104">
            <v>1210036057.1700001</v>
          </cell>
          <cell r="D104">
            <v>1045295820.97</v>
          </cell>
          <cell r="S104" t="str">
            <v>7550-7550000-PKR-JPY</v>
          </cell>
          <cell r="T104" t="str">
            <v>7550-7550000-PKR-JPY-KARACHI</v>
          </cell>
        </row>
        <row r="105">
          <cell r="C105">
            <v>896343.58</v>
          </cell>
          <cell r="D105">
            <v>267078.58</v>
          </cell>
          <cell r="S105" t="str">
            <v>7550-7550000-PKR-SEK</v>
          </cell>
          <cell r="T105" t="str">
            <v>7550-7550000-PKR-SEK-KARACHI</v>
          </cell>
        </row>
        <row r="106">
          <cell r="C106">
            <v>6515284.2999999998</v>
          </cell>
          <cell r="D106">
            <v>3784796.8</v>
          </cell>
          <cell r="S106" t="str">
            <v>7550-7550000-PKR-SGD</v>
          </cell>
          <cell r="T106" t="str">
            <v>7550-7550000-PKR-SGD-KARACHI</v>
          </cell>
        </row>
        <row r="107">
          <cell r="C107">
            <v>1508137874.6999998</v>
          </cell>
          <cell r="D107">
            <v>2261073636.1799998</v>
          </cell>
          <cell r="S107" t="str">
            <v>7550-7550000-PKR-USD</v>
          </cell>
          <cell r="T107" t="str">
            <v>7550-7550000-PKR-USD-KARACHI</v>
          </cell>
        </row>
        <row r="108">
          <cell r="C108">
            <v>185860.03</v>
          </cell>
          <cell r="D108">
            <v>632164.52</v>
          </cell>
          <cell r="S108" t="str">
            <v>7550-7550000-SEK-PKR</v>
          </cell>
          <cell r="T108" t="str">
            <v>7550-7550000-SEK-PKR-KARACHI</v>
          </cell>
        </row>
        <row r="109">
          <cell r="C109">
            <v>450254.75</v>
          </cell>
          <cell r="D109">
            <v>0</v>
          </cell>
          <cell r="S109" t="str">
            <v>7550-7550000-SEK-USD</v>
          </cell>
          <cell r="T109" t="str">
            <v>7550-7550000-SEK-USD-KARACHI</v>
          </cell>
        </row>
        <row r="110">
          <cell r="C110">
            <v>54596565.240000002</v>
          </cell>
          <cell r="D110">
            <v>0</v>
          </cell>
          <cell r="S110" t="str">
            <v>7551-7551000-GBP-PKR</v>
          </cell>
          <cell r="T110" t="str">
            <v>7551-7551000-GBP-PKR-KARACHI</v>
          </cell>
        </row>
        <row r="111">
          <cell r="C111">
            <v>2489403.84</v>
          </cell>
          <cell r="D111">
            <v>0</v>
          </cell>
          <cell r="S111" t="str">
            <v>7550-7550000-SGD-USD</v>
          </cell>
          <cell r="T111" t="str">
            <v>7550-7550000-SGD-USD-KARACHI</v>
          </cell>
        </row>
        <row r="112">
          <cell r="C112">
            <v>893714871.58000004</v>
          </cell>
          <cell r="D112">
            <v>1030056777.98</v>
          </cell>
          <cell r="S112" t="str">
            <v>7550-7550000-JPY-PKR</v>
          </cell>
          <cell r="T112" t="str">
            <v>7550-7550000-JPY-PKR-KARACHI</v>
          </cell>
        </row>
        <row r="113">
          <cell r="C113">
            <v>4315014</v>
          </cell>
          <cell r="D113">
            <v>0</v>
          </cell>
          <cell r="S113" t="str">
            <v>7550-7550000-USD-DKK</v>
          </cell>
          <cell r="T113" t="str">
            <v>7550-7550000-USD-DKK-KARACHI</v>
          </cell>
        </row>
        <row r="114">
          <cell r="C114">
            <v>0</v>
          </cell>
          <cell r="D114">
            <v>645394248.32000005</v>
          </cell>
          <cell r="S114" t="str">
            <v>7550-7550000-USD-EUR</v>
          </cell>
          <cell r="T114" t="str">
            <v>7550-7550000-USD-EUR-KARACHI</v>
          </cell>
        </row>
        <row r="115">
          <cell r="C115">
            <v>0</v>
          </cell>
          <cell r="D115">
            <v>33.18</v>
          </cell>
          <cell r="S115" t="str">
            <v>7550-7550000-USD-PKR</v>
          </cell>
          <cell r="T115" t="str">
            <v>7550-7550000-USD-PKR-CLIFTON-KHI</v>
          </cell>
        </row>
        <row r="116">
          <cell r="C116">
            <v>0</v>
          </cell>
          <cell r="D116">
            <v>57251500</v>
          </cell>
          <cell r="S116" t="str">
            <v>7550-7550000-USD-GBP</v>
          </cell>
          <cell r="T116" t="str">
            <v>7550-7550000-USD-GBP-KARACHI</v>
          </cell>
        </row>
        <row r="117">
          <cell r="C117">
            <v>0</v>
          </cell>
          <cell r="D117">
            <v>164740236.19</v>
          </cell>
          <cell r="S117" t="str">
            <v>7550-7550000-USD-JPY</v>
          </cell>
          <cell r="T117" t="str">
            <v>7550-7550000-USD-JPY-KARACHI</v>
          </cell>
        </row>
        <row r="118">
          <cell r="C118">
            <v>2848670.22</v>
          </cell>
          <cell r="D118">
            <v>2848441.08</v>
          </cell>
          <cell r="S118" t="str">
            <v>7570-7570000-USD-PKR</v>
          </cell>
          <cell r="T118" t="str">
            <v>7570-7570000-USD-PKR-LAHORE</v>
          </cell>
        </row>
        <row r="119">
          <cell r="C119">
            <v>0</v>
          </cell>
          <cell r="D119">
            <v>629265</v>
          </cell>
          <cell r="S119" t="str">
            <v>7550-7550000-USD-SEK</v>
          </cell>
          <cell r="T119" t="str">
            <v>7550-7550000-USD-SEK-KARACHI</v>
          </cell>
        </row>
        <row r="120">
          <cell r="C120">
            <v>33272334.550000001</v>
          </cell>
          <cell r="D120">
            <v>0</v>
          </cell>
          <cell r="S120" t="str">
            <v>7551-7551000-CHF-PKR</v>
          </cell>
          <cell r="T120" t="str">
            <v>7551-7551000-CHF-PKR-KARACHI</v>
          </cell>
        </row>
        <row r="121">
          <cell r="C121">
            <v>4757960.75</v>
          </cell>
          <cell r="D121">
            <v>9816072.0299999993</v>
          </cell>
          <cell r="S121" t="str">
            <v>7551-7551000-DKK-PKR</v>
          </cell>
          <cell r="T121" t="str">
            <v>7551-7551000-DKK-PKR-KARACHI</v>
          </cell>
        </row>
        <row r="122">
          <cell r="C122">
            <v>661072735.14999998</v>
          </cell>
          <cell r="D122">
            <v>135968379.55000001</v>
          </cell>
          <cell r="S122" t="str">
            <v>7551-7551000-EUR-PKR</v>
          </cell>
          <cell r="T122" t="str">
            <v>7551-7551000-EUR-PKR-KARACHI</v>
          </cell>
        </row>
        <row r="123">
          <cell r="C123">
            <v>3609426.31</v>
          </cell>
          <cell r="D123">
            <v>6110340.5</v>
          </cell>
          <cell r="S123" t="str">
            <v>7550-7550000-SGD-PKR</v>
          </cell>
          <cell r="T123" t="str">
            <v>7550-7550000-SGD-PKR-KARACHI</v>
          </cell>
        </row>
        <row r="124">
          <cell r="C124">
            <v>0</v>
          </cell>
          <cell r="D124">
            <v>178315.59</v>
          </cell>
          <cell r="S124" t="str">
            <v>7480-7480000-000-PKR</v>
          </cell>
          <cell r="T124" t="str">
            <v>7480-7480000-000-PKR-KARACHI</v>
          </cell>
        </row>
        <row r="125">
          <cell r="C125">
            <v>0</v>
          </cell>
          <cell r="D125">
            <v>3664.1</v>
          </cell>
          <cell r="S125" t="str">
            <v>9461-9461000-000-GBP</v>
          </cell>
          <cell r="T125" t="str">
            <v>9461-9461000-000-GBP-KARACHI</v>
          </cell>
        </row>
        <row r="126">
          <cell r="C126">
            <v>16.739999999999998</v>
          </cell>
          <cell r="D126">
            <v>0</v>
          </cell>
          <cell r="S126" t="str">
            <v>7551-7551000-EUR-PKR</v>
          </cell>
          <cell r="T126" t="str">
            <v>7551-7551000-EUR-PKR-CLIFTON-KHI</v>
          </cell>
        </row>
        <row r="127">
          <cell r="C127">
            <v>33.18</v>
          </cell>
          <cell r="D127">
            <v>0</v>
          </cell>
          <cell r="S127" t="str">
            <v>7551-7551000-USD-PKR</v>
          </cell>
          <cell r="T127" t="str">
            <v>7551-7551000-USD-PKR-CLIFTON-KHI</v>
          </cell>
        </row>
        <row r="128">
          <cell r="C128">
            <v>0.04</v>
          </cell>
          <cell r="D128">
            <v>0</v>
          </cell>
          <cell r="S128" t="str">
            <v>9440-9440000-000-PKR</v>
          </cell>
          <cell r="T128" t="str">
            <v>9440-9440000-000-PKR-CLIFTON-KHI</v>
          </cell>
        </row>
        <row r="129">
          <cell r="C129">
            <v>13.07</v>
          </cell>
          <cell r="D129">
            <v>0</v>
          </cell>
          <cell r="S129" t="str">
            <v>9440-9440000-000-USD</v>
          </cell>
          <cell r="T129" t="str">
            <v>9440-9440000-000-USD-CLIFTON-KHI</v>
          </cell>
        </row>
        <row r="130">
          <cell r="C130">
            <v>0</v>
          </cell>
          <cell r="D130">
            <v>0.04</v>
          </cell>
          <cell r="S130" t="str">
            <v>9441-9441000-000-PKR</v>
          </cell>
          <cell r="T130" t="str">
            <v>9441-9441000-000-PKR-CLIFTON-KHI</v>
          </cell>
        </row>
        <row r="131">
          <cell r="C131">
            <v>0</v>
          </cell>
          <cell r="D131">
            <v>13.07</v>
          </cell>
          <cell r="S131" t="str">
            <v>9441-9441000-000-USD</v>
          </cell>
          <cell r="T131" t="str">
            <v>9441-9441000-000-USD-CLIFTON-KHI</v>
          </cell>
        </row>
        <row r="132">
          <cell r="C132">
            <v>443583.1</v>
          </cell>
          <cell r="D132">
            <v>443583.1</v>
          </cell>
          <cell r="S132" t="str">
            <v>7001-7001000-000-PKR</v>
          </cell>
          <cell r="T132" t="str">
            <v>7001-7001000-000-PKR-KARACHI</v>
          </cell>
        </row>
        <row r="133">
          <cell r="C133">
            <v>5303986.57</v>
          </cell>
          <cell r="D133">
            <v>598785.85</v>
          </cell>
          <cell r="S133" t="str">
            <v>7440-7440000-000-PKR</v>
          </cell>
          <cell r="T133" t="str">
            <v>7440-7440000-000-PKR-KARACHI</v>
          </cell>
        </row>
        <row r="134">
          <cell r="C134">
            <v>1309251.04</v>
          </cell>
          <cell r="D134">
            <v>5944974.3200000003</v>
          </cell>
          <cell r="S134" t="str">
            <v>7441-7441000-000-PKR</v>
          </cell>
          <cell r="T134" t="str">
            <v>7441-7441000-000-PKR-KARACHI</v>
          </cell>
        </row>
        <row r="135">
          <cell r="C135">
            <v>119672699.95</v>
          </cell>
          <cell r="D135">
            <v>80282024.950000003</v>
          </cell>
          <cell r="S135" t="str">
            <v>7550-7550000-PKR-CHF</v>
          </cell>
          <cell r="T135" t="str">
            <v>7550-7550000-PKR-CHF-KARACHI</v>
          </cell>
        </row>
        <row r="136">
          <cell r="C136">
            <v>44865010.060000002</v>
          </cell>
          <cell r="D136">
            <v>0</v>
          </cell>
          <cell r="S136" t="str">
            <v>7461-7461000-000-PKR</v>
          </cell>
          <cell r="T136" t="str">
            <v>7461-7461000-000-PKR-KARACHI</v>
          </cell>
        </row>
        <row r="137">
          <cell r="C137">
            <v>137009873.86000001</v>
          </cell>
          <cell r="D137">
            <v>0</v>
          </cell>
          <cell r="S137" t="str">
            <v>7550-7550000-JPY-USD</v>
          </cell>
          <cell r="T137" t="str">
            <v>7550-7550000-JPY-USD-KARACHI</v>
          </cell>
        </row>
        <row r="138">
          <cell r="C138">
            <v>40558.769999999997</v>
          </cell>
          <cell r="D138">
            <v>0</v>
          </cell>
          <cell r="S138" t="str">
            <v>7481-7480000-000-PKR</v>
          </cell>
          <cell r="T138" t="str">
            <v>7481-7480000-000-PKR-KARACHI</v>
          </cell>
        </row>
        <row r="139">
          <cell r="C139">
            <v>60265248.399999999</v>
          </cell>
          <cell r="D139">
            <v>93537582.950000003</v>
          </cell>
          <cell r="S139" t="str">
            <v>7550-7550000-CHF-PKR</v>
          </cell>
          <cell r="T139" t="str">
            <v>7550-7550000-CHF-PKR-KARACHI</v>
          </cell>
        </row>
        <row r="140">
          <cell r="C140">
            <v>34251983.670000002</v>
          </cell>
          <cell r="D140">
            <v>0</v>
          </cell>
          <cell r="S140" t="str">
            <v>7550-7550000-CHF-USD</v>
          </cell>
          <cell r="T140" t="str">
            <v>7550-7550000-CHF-USD-KARACHI</v>
          </cell>
        </row>
        <row r="141">
          <cell r="C141">
            <v>17536882.239999998</v>
          </cell>
          <cell r="D141">
            <v>12478770.960000001</v>
          </cell>
          <cell r="S141" t="str">
            <v>7550-7550000-DKK-PKR</v>
          </cell>
          <cell r="T141" t="str">
            <v>7550-7550000-DKK-PKR-KARACHI</v>
          </cell>
        </row>
        <row r="142">
          <cell r="C142">
            <v>0</v>
          </cell>
          <cell r="D142">
            <v>5091050.1500000004</v>
          </cell>
          <cell r="S142" t="str">
            <v>7550-7550000-DKK-USD</v>
          </cell>
          <cell r="T142" t="str">
            <v>7550-7550000-DKK-USD-KARACHI</v>
          </cell>
        </row>
        <row r="143">
          <cell r="C143">
            <v>717592942.60000002</v>
          </cell>
          <cell r="D143">
            <v>1242697298.1999998</v>
          </cell>
          <cell r="S143" t="str">
            <v>7550-7550000-EUR-PKR</v>
          </cell>
          <cell r="T143" t="str">
            <v>7550-7550000-EUR-PKR-KARACHI</v>
          </cell>
        </row>
        <row r="144">
          <cell r="C144">
            <v>528018912.56999999</v>
          </cell>
          <cell r="D144">
            <v>0</v>
          </cell>
          <cell r="S144" t="str">
            <v>7550-7550000-EUR-USD</v>
          </cell>
          <cell r="T144" t="str">
            <v>7550-7550000-EUR-USD-KARACHI</v>
          </cell>
        </row>
        <row r="145">
          <cell r="C145">
            <v>847382.44</v>
          </cell>
          <cell r="D145">
            <v>55443947.670000002</v>
          </cell>
          <cell r="S145" t="str">
            <v>7550-7550000-GBP-PKR</v>
          </cell>
          <cell r="T145" t="str">
            <v>7550-7550000-GBP-PKR-KARACHI</v>
          </cell>
        </row>
        <row r="146">
          <cell r="C146">
            <v>55806382.93</v>
          </cell>
          <cell r="D146">
            <v>0</v>
          </cell>
          <cell r="S146" t="str">
            <v>7550-7550000-GBP-USD</v>
          </cell>
          <cell r="T146" t="str">
            <v>7550-7550000-GBP-USD-KARACHI</v>
          </cell>
        </row>
        <row r="147">
          <cell r="C147">
            <v>0</v>
          </cell>
          <cell r="D147">
            <v>2730487.5</v>
          </cell>
          <cell r="S147" t="str">
            <v>7550-7550000-USD-SGD</v>
          </cell>
          <cell r="T147" t="str">
            <v>7550-7550000-USD-SGD-KARACHI</v>
          </cell>
        </row>
        <row r="148">
          <cell r="C148">
            <v>0</v>
          </cell>
          <cell r="D148">
            <v>44865010.060000002</v>
          </cell>
          <cell r="S148" t="str">
            <v>7460-7460000-000-PKR</v>
          </cell>
          <cell r="T148" t="str">
            <v>7460-7460000-000-PKR-KARACHI</v>
          </cell>
        </row>
        <row r="149">
          <cell r="C149">
            <v>27.84</v>
          </cell>
          <cell r="D149">
            <v>0</v>
          </cell>
          <cell r="S149" t="str">
            <v>9460-9460000-000-CHF</v>
          </cell>
          <cell r="T149" t="str">
            <v>9460-9460000-000-CHF-KARACHI</v>
          </cell>
        </row>
        <row r="150">
          <cell r="C150">
            <v>638280.39</v>
          </cell>
          <cell r="D150">
            <v>616212.44999999995</v>
          </cell>
          <cell r="S150" t="str">
            <v>7570-7570000-SGD-PKR</v>
          </cell>
          <cell r="T150" t="str">
            <v>7570-7570000-SGD-PKR-KARACHI</v>
          </cell>
        </row>
        <row r="151">
          <cell r="C151">
            <v>1566044970.1199999</v>
          </cell>
          <cell r="D151">
            <v>21906425.700000003</v>
          </cell>
          <cell r="S151" t="str">
            <v>7570-7570000-USD-PKR</v>
          </cell>
          <cell r="T151" t="str">
            <v>7570-7570000-USD-PKR-KARACHI</v>
          </cell>
        </row>
        <row r="152">
          <cell r="C152">
            <v>151580949.38999999</v>
          </cell>
          <cell r="D152">
            <v>15239042.99</v>
          </cell>
          <cell r="S152" t="str">
            <v>7551-7551000-JPY-PKR</v>
          </cell>
          <cell r="T152" t="str">
            <v>7551-7551000-JPY-PKR-KARACHI</v>
          </cell>
        </row>
        <row r="153">
          <cell r="C153">
            <v>0</v>
          </cell>
          <cell r="D153">
            <v>1944.62</v>
          </cell>
          <cell r="S153" t="str">
            <v>9440-9440000-000-EUR</v>
          </cell>
          <cell r="T153" t="str">
            <v>9440-9440000-000-EUR-KARACHI</v>
          </cell>
        </row>
        <row r="154">
          <cell r="C154">
            <v>2434203382.4499998</v>
          </cell>
          <cell r="D154">
            <v>1665685735.3</v>
          </cell>
          <cell r="S154" t="str">
            <v>7550-7550000-USD-PKR</v>
          </cell>
          <cell r="T154" t="str">
            <v>7550-7550000-USD-PKR-KARACHI</v>
          </cell>
        </row>
        <row r="155">
          <cell r="C155">
            <v>0</v>
          </cell>
          <cell r="D155">
            <v>0.09</v>
          </cell>
          <cell r="S155" t="str">
            <v>9440-9440000-000-SEK</v>
          </cell>
          <cell r="T155" t="str">
            <v>9440-9440000-000-SEK-KARACHI</v>
          </cell>
        </row>
        <row r="156">
          <cell r="C156">
            <v>0</v>
          </cell>
          <cell r="D156">
            <v>6.92</v>
          </cell>
          <cell r="S156" t="str">
            <v>9440-9440000-000-SGD</v>
          </cell>
          <cell r="T156" t="str">
            <v>9440-9440000-000-SGD-KARACHI</v>
          </cell>
        </row>
        <row r="157">
          <cell r="C157">
            <v>0</v>
          </cell>
          <cell r="D157">
            <v>114638.1</v>
          </cell>
          <cell r="S157" t="str">
            <v>9440-9440000-000-USD</v>
          </cell>
          <cell r="T157" t="str">
            <v>9440-9440000-000-USD-KARACHI</v>
          </cell>
        </row>
        <row r="158">
          <cell r="C158">
            <v>27.84</v>
          </cell>
          <cell r="D158">
            <v>0</v>
          </cell>
          <cell r="S158" t="str">
            <v>9441-9441000-000-CHF</v>
          </cell>
          <cell r="T158" t="str">
            <v>9441-9441000-000-CHF-KARACHI</v>
          </cell>
        </row>
        <row r="159">
          <cell r="C159">
            <v>3664.1</v>
          </cell>
          <cell r="D159">
            <v>0</v>
          </cell>
          <cell r="S159" t="str">
            <v>9441-9441000-000-GBP</v>
          </cell>
          <cell r="T159" t="str">
            <v>9441-9441000-000-GBP-KARACHI</v>
          </cell>
        </row>
        <row r="160">
          <cell r="C160">
            <v>133351.20000000001</v>
          </cell>
          <cell r="D160">
            <v>133351.29</v>
          </cell>
          <cell r="S160" t="str">
            <v>7570-7570000-SEK-PKR</v>
          </cell>
          <cell r="T160" t="str">
            <v>7570-7570000-SEK-PKR-KARACHI</v>
          </cell>
        </row>
        <row r="161">
          <cell r="C161">
            <v>132287.62</v>
          </cell>
          <cell r="D161">
            <v>0</v>
          </cell>
          <cell r="S161" t="str">
            <v>9441-9441000-000-USD</v>
          </cell>
          <cell r="T161" t="str">
            <v>9441-9441000-000-USD-KARACHI</v>
          </cell>
        </row>
        <row r="162">
          <cell r="C162">
            <v>0</v>
          </cell>
          <cell r="D162">
            <v>0.33</v>
          </cell>
          <cell r="S162" t="str">
            <v>9440-9440000-000-DKK</v>
          </cell>
          <cell r="T162" t="str">
            <v>9440-9440000-000-DKK-KARACHI</v>
          </cell>
        </row>
        <row r="163">
          <cell r="C163">
            <v>0.33</v>
          </cell>
          <cell r="D163">
            <v>0</v>
          </cell>
          <cell r="S163" t="str">
            <v>9460-9460000-000-DKK</v>
          </cell>
          <cell r="T163" t="str">
            <v>9460-9460000-000-DKK-KARACHI</v>
          </cell>
        </row>
        <row r="164">
          <cell r="C164">
            <v>1944.62</v>
          </cell>
          <cell r="D164">
            <v>0</v>
          </cell>
          <cell r="S164" t="str">
            <v>9460-9460000-000-EUR</v>
          </cell>
          <cell r="T164" t="str">
            <v>9460-9460000-000-EUR-KARACHI</v>
          </cell>
        </row>
        <row r="165">
          <cell r="C165">
            <v>3664.1</v>
          </cell>
          <cell r="D165">
            <v>0</v>
          </cell>
          <cell r="S165" t="str">
            <v>9460-9460000-000-GBP</v>
          </cell>
          <cell r="T165" t="str">
            <v>9460-9460000-000-GBP-KARACHI</v>
          </cell>
        </row>
        <row r="166">
          <cell r="C166">
            <v>9994085.1300000008</v>
          </cell>
          <cell r="D166">
            <v>0</v>
          </cell>
          <cell r="S166" t="str">
            <v>9460-9460000-000-PKR</v>
          </cell>
          <cell r="T166" t="str">
            <v>9460-9460000-000-PKR-KARACHI</v>
          </cell>
        </row>
        <row r="167">
          <cell r="C167">
            <v>0.09</v>
          </cell>
          <cell r="D167">
            <v>0</v>
          </cell>
          <cell r="S167" t="str">
            <v>9460-9460000-000-SEK</v>
          </cell>
          <cell r="T167" t="str">
            <v>9460-9460000-000-SEK-KARACHI</v>
          </cell>
        </row>
        <row r="168">
          <cell r="C168">
            <v>6.92</v>
          </cell>
          <cell r="D168">
            <v>0</v>
          </cell>
          <cell r="S168" t="str">
            <v>9460-9460000-000-SGD</v>
          </cell>
          <cell r="T168" t="str">
            <v>9460-9460000-000-SGD-KARACHI</v>
          </cell>
        </row>
        <row r="169">
          <cell r="C169">
            <v>254783.54</v>
          </cell>
          <cell r="D169">
            <v>0</v>
          </cell>
          <cell r="S169" t="str">
            <v>9460-9460000-000-USD</v>
          </cell>
          <cell r="T169" t="str">
            <v>9460-9460000-000-USD-KARACHI</v>
          </cell>
        </row>
        <row r="170">
          <cell r="C170">
            <v>0</v>
          </cell>
          <cell r="D170">
            <v>27.84</v>
          </cell>
          <cell r="S170" t="str">
            <v>9461-9461000-000-CHF</v>
          </cell>
          <cell r="T170" t="str">
            <v>9461-9461000-000-CHF-KARACHI</v>
          </cell>
        </row>
        <row r="171">
          <cell r="C171">
            <v>0</v>
          </cell>
          <cell r="D171">
            <v>0.33</v>
          </cell>
          <cell r="S171" t="str">
            <v>9461-9461000-000-DKK</v>
          </cell>
          <cell r="T171" t="str">
            <v>9461-9461000-000-DKK-KARACHI</v>
          </cell>
        </row>
        <row r="172">
          <cell r="C172">
            <v>0</v>
          </cell>
          <cell r="D172">
            <v>1944.62</v>
          </cell>
          <cell r="S172" t="str">
            <v>9461-9461000-000-EUR</v>
          </cell>
          <cell r="T172" t="str">
            <v>9461-9461000-000-EUR-KARACHI</v>
          </cell>
        </row>
        <row r="173">
          <cell r="C173">
            <v>5818143.8300000001</v>
          </cell>
          <cell r="D173">
            <v>0</v>
          </cell>
          <cell r="S173" t="str">
            <v>9441-9441000-000-PKR</v>
          </cell>
          <cell r="T173" t="str">
            <v>9441-9441000-000-PKR-KARACHI</v>
          </cell>
        </row>
        <row r="174">
          <cell r="C174">
            <v>0</v>
          </cell>
          <cell r="D174">
            <v>4315679.9000000004</v>
          </cell>
          <cell r="S174" t="str">
            <v>7566-7566000-JPY-PKR</v>
          </cell>
          <cell r="T174" t="str">
            <v>7566-7566000-JPY-PKR-KARACHI</v>
          </cell>
        </row>
        <row r="175">
          <cell r="C175">
            <v>446304.49</v>
          </cell>
          <cell r="D175">
            <v>0</v>
          </cell>
          <cell r="S175" t="str">
            <v>7551-7551000-SEK-PKR</v>
          </cell>
          <cell r="T175" t="str">
            <v>7551-7551000-SEK-PKR-KARACHI</v>
          </cell>
        </row>
        <row r="176">
          <cell r="C176">
            <v>2500914.19</v>
          </cell>
          <cell r="D176">
            <v>0</v>
          </cell>
          <cell r="S176" t="str">
            <v>7551-7551000-SGD-PKR</v>
          </cell>
          <cell r="T176" t="str">
            <v>7551-7551000-SGD-PKR-KARACHI</v>
          </cell>
        </row>
        <row r="177">
          <cell r="C177">
            <v>96536750.730000004</v>
          </cell>
          <cell r="D177">
            <v>865054397.88</v>
          </cell>
          <cell r="S177" t="str">
            <v>7551-7551000-USD-PKR</v>
          </cell>
          <cell r="T177" t="str">
            <v>7551-7551000-USD-PKR-KARACHI</v>
          </cell>
        </row>
        <row r="178">
          <cell r="C178">
            <v>0</v>
          </cell>
          <cell r="D178">
            <v>1604771.78</v>
          </cell>
          <cell r="S178" t="str">
            <v>7566-7566000-000-PKR</v>
          </cell>
          <cell r="T178" t="str">
            <v>7566-7566000-000-PKR-KARACHI</v>
          </cell>
        </row>
        <row r="179">
          <cell r="C179">
            <v>21660.49</v>
          </cell>
          <cell r="D179">
            <v>0</v>
          </cell>
          <cell r="S179" t="str">
            <v>7566-7566000-CHF-PKR</v>
          </cell>
          <cell r="T179" t="str">
            <v>7566-7566000-CHF-PKR-KARACHI</v>
          </cell>
        </row>
        <row r="180">
          <cell r="C180">
            <v>0</v>
          </cell>
          <cell r="D180">
            <v>5872728.1000000006</v>
          </cell>
          <cell r="S180" t="str">
            <v>9440-9440000-000-PKR</v>
          </cell>
          <cell r="T180" t="str">
            <v>9440-9440000-000-PKR-KARACHI</v>
          </cell>
        </row>
        <row r="181">
          <cell r="C181">
            <v>52394262.719999999</v>
          </cell>
          <cell r="D181">
            <v>0</v>
          </cell>
          <cell r="S181" t="str">
            <v>7566-7566000-GBP-PKR</v>
          </cell>
          <cell r="T181" t="str">
            <v>7566-7566000-GBP-PKR-KARACHI</v>
          </cell>
        </row>
        <row r="182">
          <cell r="C182">
            <v>113539042.41</v>
          </cell>
          <cell r="D182">
            <v>254304247.29000002</v>
          </cell>
          <cell r="S182" t="str">
            <v>7570-7570000-JPY-PKR</v>
          </cell>
          <cell r="T182" t="str">
            <v>7570-7570000-JPY-PKR-KARACHI</v>
          </cell>
        </row>
        <row r="183">
          <cell r="C183">
            <v>1788875620.8099999</v>
          </cell>
          <cell r="D183">
            <v>0</v>
          </cell>
          <cell r="S183" t="str">
            <v>7566-7566000-PKR-PKR</v>
          </cell>
          <cell r="T183" t="str">
            <v>7566-7566000-PKR-PKR-KARACHI</v>
          </cell>
        </row>
        <row r="184">
          <cell r="C184">
            <v>0</v>
          </cell>
          <cell r="D184">
            <v>1273646.6000000001</v>
          </cell>
          <cell r="S184" t="str">
            <v>7566-7566000-SGD-PKR</v>
          </cell>
          <cell r="T184" t="str">
            <v>7566-7566000-SGD-PKR-KARACHI</v>
          </cell>
        </row>
        <row r="185">
          <cell r="C185">
            <v>0</v>
          </cell>
          <cell r="D185">
            <v>2022266710.8599999</v>
          </cell>
          <cell r="S185" t="str">
            <v>7566-7566000-USD-PKR</v>
          </cell>
          <cell r="T185" t="str">
            <v>7566-7566000-USD-PKR-KARACHI</v>
          </cell>
        </row>
        <row r="186">
          <cell r="C186">
            <v>10045708.32</v>
          </cell>
          <cell r="D186">
            <v>10045708.439999999</v>
          </cell>
          <cell r="S186" t="str">
            <v>7570-7570000-DKK-PKR</v>
          </cell>
          <cell r="T186" t="str">
            <v>7570-7570000-DKK-PKR-KARACHI</v>
          </cell>
        </row>
        <row r="187">
          <cell r="C187">
            <v>0</v>
          </cell>
          <cell r="D187">
            <v>190647301.95000002</v>
          </cell>
          <cell r="S187" t="str">
            <v>7570-7570000-GBP-PKR</v>
          </cell>
          <cell r="T187" t="str">
            <v>7570-7570000-GBP-PKR-KARACHI</v>
          </cell>
        </row>
        <row r="188">
          <cell r="C188">
            <v>188169265.09</v>
          </cell>
          <cell r="D188">
            <v>0</v>
          </cell>
          <cell r="S188" t="str">
            <v>7566-7566000-EUR-PKR</v>
          </cell>
          <cell r="T188" t="str">
            <v>7566-7566000-EUR-PKR-KARACHI</v>
          </cell>
        </row>
        <row r="189">
          <cell r="C189">
            <v>204278664.29999998</v>
          </cell>
          <cell r="D189">
            <v>1341602208</v>
          </cell>
          <cell r="S189" t="str">
            <v>7570-7570000-EUR-PKR</v>
          </cell>
          <cell r="T189" t="str">
            <v>7570-7570000-EUR-PKR-KARACHI</v>
          </cell>
        </row>
        <row r="190">
          <cell r="C190">
            <v>0</v>
          </cell>
          <cell r="D190">
            <v>21660.49</v>
          </cell>
          <cell r="S190" t="str">
            <v>7567-7567000-CHF-PKR</v>
          </cell>
          <cell r="T190" t="str">
            <v>7567-7567000-CHF-PKR-KARACHI</v>
          </cell>
        </row>
        <row r="191">
          <cell r="C191">
            <v>0</v>
          </cell>
          <cell r="D191">
            <v>70825973.219999999</v>
          </cell>
          <cell r="S191" t="str">
            <v>7570-7570000-CHF-PKR</v>
          </cell>
          <cell r="T191" t="str">
            <v>7570-7570000-CHF-PKR-KARACHI</v>
          </cell>
        </row>
        <row r="192">
          <cell r="C192">
            <v>2022266710.8599999</v>
          </cell>
          <cell r="D192">
            <v>0</v>
          </cell>
          <cell r="S192" t="str">
            <v>7567-7567000-USD-PKR</v>
          </cell>
          <cell r="T192" t="str">
            <v>7567-7567000-USD-PKR-KARACHI</v>
          </cell>
        </row>
        <row r="193">
          <cell r="C193">
            <v>0</v>
          </cell>
          <cell r="D193">
            <v>1788875620.8099999</v>
          </cell>
          <cell r="S193" t="str">
            <v>7567-7567000-PKR-PKR</v>
          </cell>
          <cell r="T193" t="str">
            <v>7567-7567000-PKR-PKR-KARACHI</v>
          </cell>
        </row>
        <row r="194">
          <cell r="C194">
            <v>0</v>
          </cell>
          <cell r="D194">
            <v>188169265.09</v>
          </cell>
          <cell r="S194" t="str">
            <v>7567-7567000-EUR-PKR</v>
          </cell>
          <cell r="T194" t="str">
            <v>7567-7567000-EUR-PKR-KARACHI</v>
          </cell>
        </row>
        <row r="195">
          <cell r="C195">
            <v>4315679.9000000004</v>
          </cell>
          <cell r="D195">
            <v>0</v>
          </cell>
          <cell r="S195" t="str">
            <v>7567-7567000-JPY-PKR</v>
          </cell>
          <cell r="T195" t="str">
            <v>7567-7567000-JPY-PKR-KARACHI</v>
          </cell>
        </row>
        <row r="196">
          <cell r="C196">
            <v>0</v>
          </cell>
          <cell r="D196">
            <v>52394262.719999999</v>
          </cell>
          <cell r="S196" t="str">
            <v>7567-7567000-GBP-PKR</v>
          </cell>
          <cell r="T196" t="str">
            <v>7567-7567000-GBP-PKR-KARACHI</v>
          </cell>
        </row>
        <row r="197">
          <cell r="C197">
            <v>1273646.6000000001</v>
          </cell>
          <cell r="D197">
            <v>0</v>
          </cell>
          <cell r="S197" t="str">
            <v>7567-7567000-SGD-PKR</v>
          </cell>
          <cell r="T197" t="str">
            <v>7567-7567000-SGD-PKR-KARACHI</v>
          </cell>
        </row>
        <row r="198">
          <cell r="C198">
            <v>12745514</v>
          </cell>
          <cell r="D198">
            <v>0</v>
          </cell>
          <cell r="S198" t="str">
            <v>0001-8000001-000-PKR</v>
          </cell>
          <cell r="T198" t="str">
            <v>0001-8000001-000-PKR-LAHORE</v>
          </cell>
        </row>
        <row r="199">
          <cell r="C199">
            <v>7579996.1699999999</v>
          </cell>
          <cell r="D199">
            <v>0</v>
          </cell>
          <cell r="S199" t="str">
            <v>0001-8000001-000-PKR</v>
          </cell>
          <cell r="T199" t="str">
            <v>0001-8000001-000-PKR-KARACHI</v>
          </cell>
        </row>
        <row r="200">
          <cell r="C200">
            <v>4937786</v>
          </cell>
          <cell r="D200">
            <v>0</v>
          </cell>
          <cell r="S200" t="str">
            <v>0001-8000001-000-PKR</v>
          </cell>
          <cell r="T200" t="str">
            <v>0001-8000001-000-PKR-CLIFTON-KHI</v>
          </cell>
        </row>
        <row r="201">
          <cell r="C201">
            <v>1477192.08</v>
          </cell>
          <cell r="D201">
            <v>0</v>
          </cell>
          <cell r="S201" t="str">
            <v>0001-8000001-000-USD</v>
          </cell>
          <cell r="T201" t="str">
            <v>0001-8000001-000-USD-LAHORE</v>
          </cell>
        </row>
        <row r="202">
          <cell r="C202">
            <v>590318.18999999994</v>
          </cell>
          <cell r="D202">
            <v>0</v>
          </cell>
          <cell r="S202" t="str">
            <v>0001-8000001-000-USD</v>
          </cell>
          <cell r="T202" t="str">
            <v>0001-8000001-000-USD-KARACHI</v>
          </cell>
        </row>
        <row r="203">
          <cell r="C203">
            <v>1145030</v>
          </cell>
          <cell r="D203">
            <v>0</v>
          </cell>
          <cell r="S203" t="str">
            <v>0001-8000001-000-GBP</v>
          </cell>
          <cell r="T203" t="str">
            <v>0001-8000001-000-GBP-KARACHI</v>
          </cell>
        </row>
        <row r="204">
          <cell r="C204">
            <v>749352.87</v>
          </cell>
          <cell r="D204">
            <v>0</v>
          </cell>
          <cell r="S204" t="str">
            <v>0001-8000001-000-USD</v>
          </cell>
          <cell r="T204" t="str">
            <v>0001-8000001-000-USD-CLIFTON-KHI</v>
          </cell>
        </row>
        <row r="205">
          <cell r="C205">
            <v>48635.7</v>
          </cell>
          <cell r="D205">
            <v>0</v>
          </cell>
          <cell r="S205" t="str">
            <v>0001-8000001-000-EUR</v>
          </cell>
          <cell r="T205" t="str">
            <v>0001-8000001-000-EUR-CLIFTON-KHI</v>
          </cell>
        </row>
        <row r="206">
          <cell r="C206">
            <v>3309136.7</v>
          </cell>
          <cell r="D206">
            <v>0</v>
          </cell>
          <cell r="S206" t="str">
            <v>0001-8000001-000-GBP</v>
          </cell>
          <cell r="T206" t="str">
            <v>0001-8000001-000-GBP-CLIFTON-KHI</v>
          </cell>
        </row>
        <row r="207">
          <cell r="C207">
            <v>0</v>
          </cell>
          <cell r="D207">
            <v>0.4</v>
          </cell>
          <cell r="S207" t="str">
            <v>0190-0080000-009-PKR</v>
          </cell>
          <cell r="T207" t="str">
            <v>0190-0080000-009-PKR-KARACHI</v>
          </cell>
        </row>
        <row r="208">
          <cell r="C208">
            <v>181155899.97</v>
          </cell>
          <cell r="D208">
            <v>0</v>
          </cell>
          <cell r="S208" t="str">
            <v>0100-0080000-000-PKR</v>
          </cell>
          <cell r="T208" t="str">
            <v>0100-0080000-000-PKR-KARACHI</v>
          </cell>
        </row>
        <row r="209">
          <cell r="C209">
            <v>335143.2</v>
          </cell>
          <cell r="D209">
            <v>0</v>
          </cell>
          <cell r="S209" t="str">
            <v>0190-0080000-002-PKR</v>
          </cell>
          <cell r="T209" t="str">
            <v>0190-0080000-002-PKR-KARACHI</v>
          </cell>
        </row>
        <row r="210">
          <cell r="C210">
            <v>705000</v>
          </cell>
          <cell r="D210">
            <v>0</v>
          </cell>
          <cell r="S210" t="str">
            <v>0190-0080000-001-PKR</v>
          </cell>
          <cell r="T210" t="str">
            <v>0190-0080000-001-PKR-KARACHI</v>
          </cell>
        </row>
        <row r="211">
          <cell r="C211">
            <v>1990454.12</v>
          </cell>
          <cell r="D211">
            <v>0</v>
          </cell>
          <cell r="S211" t="str">
            <v>2010-8000003-000-PKR</v>
          </cell>
          <cell r="T211" t="str">
            <v>2010-8000003-000-PKR-CLIFTON-KHI</v>
          </cell>
        </row>
        <row r="212">
          <cell r="C212">
            <v>0</v>
          </cell>
          <cell r="D212">
            <v>1990454.12</v>
          </cell>
          <cell r="S212" t="str">
            <v>2010-8000003-002-PKR</v>
          </cell>
          <cell r="T212" t="str">
            <v>2010-8000003-002-PKR-CLIFTON-KHI</v>
          </cell>
        </row>
        <row r="213">
          <cell r="C213">
            <v>3620286.78</v>
          </cell>
          <cell r="D213">
            <v>0</v>
          </cell>
          <cell r="S213" t="str">
            <v>2010-8000003-000-PKR</v>
          </cell>
          <cell r="T213" t="str">
            <v>2010-8000003-000-PKR-KARACHI</v>
          </cell>
        </row>
        <row r="214">
          <cell r="C214">
            <v>0</v>
          </cell>
          <cell r="D214">
            <v>3620286.78</v>
          </cell>
          <cell r="S214" t="str">
            <v>2010-8000003-002-PKR</v>
          </cell>
          <cell r="T214" t="str">
            <v>2010-8000003-002-PKR-KARACHI</v>
          </cell>
        </row>
        <row r="215">
          <cell r="C215">
            <v>40828410</v>
          </cell>
          <cell r="D215">
            <v>0</v>
          </cell>
          <cell r="S215" t="str">
            <v>0100-0080000-005-USD</v>
          </cell>
          <cell r="T215" t="str">
            <v>0100-0080000-005-USD-KARACHI</v>
          </cell>
        </row>
        <row r="216">
          <cell r="C216">
            <v>0</v>
          </cell>
          <cell r="D216">
            <v>14315.5</v>
          </cell>
          <cell r="S216" t="str">
            <v>0190-0080000-008-USD</v>
          </cell>
          <cell r="T216" t="str">
            <v>0190-0080000-008-USD-KARACHI</v>
          </cell>
        </row>
        <row r="217">
          <cell r="C217">
            <v>122485230</v>
          </cell>
          <cell r="D217">
            <v>0</v>
          </cell>
          <cell r="S217" t="str">
            <v>0100-0080000-004-USD</v>
          </cell>
          <cell r="T217" t="str">
            <v>0100-0080000-004-USD-KARACHI</v>
          </cell>
        </row>
        <row r="218">
          <cell r="C218">
            <v>4044477.75</v>
          </cell>
          <cell r="D218">
            <v>0</v>
          </cell>
          <cell r="S218" t="str">
            <v>0100-0080000-006-USD</v>
          </cell>
          <cell r="T218" t="str">
            <v>0100-0080000-006-USD-KARACHI</v>
          </cell>
        </row>
        <row r="219">
          <cell r="C219">
            <v>103402</v>
          </cell>
          <cell r="D219">
            <v>0</v>
          </cell>
          <cell r="S219" t="str">
            <v>0100-0081800-000-PKR</v>
          </cell>
          <cell r="T219" t="str">
            <v>0100-0081800-000-PKR-KARACHI</v>
          </cell>
        </row>
        <row r="220">
          <cell r="C220">
            <v>400000</v>
          </cell>
          <cell r="D220">
            <v>0</v>
          </cell>
          <cell r="S220" t="str">
            <v>0100-0082200-000-PKR</v>
          </cell>
          <cell r="T220" t="str">
            <v>0100-0082200-000-PKR-KARACHI</v>
          </cell>
        </row>
        <row r="221">
          <cell r="C221">
            <v>496177.25</v>
          </cell>
          <cell r="D221">
            <v>0</v>
          </cell>
          <cell r="S221" t="str">
            <v>0100-0089033-000-SEK</v>
          </cell>
          <cell r="T221" t="str">
            <v>0100-0089033-000-SEK-KARACHI</v>
          </cell>
        </row>
        <row r="222">
          <cell r="C222">
            <v>16152757.24</v>
          </cell>
          <cell r="D222">
            <v>0</v>
          </cell>
          <cell r="S222" t="str">
            <v>0100-0089013-000-USD</v>
          </cell>
          <cell r="T222" t="str">
            <v>0100-0089013-000-USD-KARACHI</v>
          </cell>
        </row>
        <row r="223">
          <cell r="C223">
            <v>597445.19999999995</v>
          </cell>
          <cell r="D223">
            <v>0</v>
          </cell>
          <cell r="S223" t="str">
            <v>0100-0090255-000-CHF</v>
          </cell>
          <cell r="T223" t="str">
            <v>0100-0090255-000-CHF-KARACHI</v>
          </cell>
        </row>
        <row r="224">
          <cell r="C224">
            <v>1940089.42</v>
          </cell>
          <cell r="D224">
            <v>0</v>
          </cell>
          <cell r="S224" t="str">
            <v>0100-0090211-000-EUR</v>
          </cell>
          <cell r="T224" t="str">
            <v>0100-0090211-000-EUR-KARACHI</v>
          </cell>
        </row>
        <row r="225">
          <cell r="C225">
            <v>3629471.52</v>
          </cell>
          <cell r="D225">
            <v>0</v>
          </cell>
          <cell r="S225" t="str">
            <v>0100-0089758-000-USD</v>
          </cell>
          <cell r="T225" t="str">
            <v>0100-0089758-000-USD-KARACHI</v>
          </cell>
        </row>
        <row r="226">
          <cell r="C226">
            <v>361423.83</v>
          </cell>
          <cell r="D226">
            <v>0</v>
          </cell>
          <cell r="S226" t="str">
            <v>0100-0089471-000-DKK</v>
          </cell>
          <cell r="T226" t="str">
            <v>0100-0089471-000-DKK-KARACHI</v>
          </cell>
        </row>
        <row r="227">
          <cell r="C227">
            <v>33188.53</v>
          </cell>
          <cell r="D227">
            <v>0</v>
          </cell>
          <cell r="S227" t="str">
            <v>0100-0089122-000-SGD</v>
          </cell>
          <cell r="T227" t="str">
            <v>0100-0089122-000-SGD-KARACHI</v>
          </cell>
        </row>
        <row r="228">
          <cell r="C228">
            <v>1585711.88</v>
          </cell>
          <cell r="D228">
            <v>0</v>
          </cell>
          <cell r="S228" t="str">
            <v>0100-0089117-000-EUR</v>
          </cell>
          <cell r="T228" t="str">
            <v>0100-0089117-000-EUR-KARACHI</v>
          </cell>
        </row>
        <row r="229">
          <cell r="C229">
            <v>497278.15</v>
          </cell>
          <cell r="D229">
            <v>0</v>
          </cell>
          <cell r="S229" t="str">
            <v>0100-0089021-000-USD</v>
          </cell>
          <cell r="T229" t="str">
            <v>0100-0089021-000-USD-KARACHI</v>
          </cell>
        </row>
        <row r="230">
          <cell r="C230">
            <v>217806818.13999999</v>
          </cell>
          <cell r="D230">
            <v>0</v>
          </cell>
          <cell r="S230" t="str">
            <v>0100-0075028-000-EUR</v>
          </cell>
          <cell r="T230" t="str">
            <v>0100-0075028-000-EUR-KARACHI</v>
          </cell>
        </row>
        <row r="231">
          <cell r="C231">
            <v>1413898.97</v>
          </cell>
          <cell r="D231">
            <v>0</v>
          </cell>
          <cell r="S231" t="str">
            <v>0100-0089000-000-EUR</v>
          </cell>
          <cell r="T231" t="str">
            <v>0100-0089000-000-EUR-KARACHI</v>
          </cell>
        </row>
        <row r="232">
          <cell r="C232">
            <v>34349250.399999999</v>
          </cell>
          <cell r="D232">
            <v>0</v>
          </cell>
          <cell r="S232" t="str">
            <v>0100-0081314-000-JPY</v>
          </cell>
          <cell r="T232" t="str">
            <v>0100-0081314-000-JPY-KARACHI</v>
          </cell>
        </row>
        <row r="233">
          <cell r="C233">
            <v>3103856</v>
          </cell>
          <cell r="D233">
            <v>0</v>
          </cell>
          <cell r="S233" t="str">
            <v>0100-0081160-000-AUD</v>
          </cell>
          <cell r="T233" t="str">
            <v>0100-0081160-000-AUD-KARACHI</v>
          </cell>
        </row>
        <row r="234">
          <cell r="C234">
            <v>1948704874.8800001</v>
          </cell>
          <cell r="D234">
            <v>0</v>
          </cell>
          <cell r="S234" t="str">
            <v>0100-0080803-000-USD</v>
          </cell>
          <cell r="T234" t="str">
            <v>0100-0080803-000-USD-KARACHI</v>
          </cell>
        </row>
        <row r="235">
          <cell r="C235">
            <v>2317154.71</v>
          </cell>
          <cell r="D235">
            <v>0</v>
          </cell>
          <cell r="S235" t="str">
            <v>0100-0089032-000-EUR</v>
          </cell>
          <cell r="T235" t="str">
            <v>0100-0089032-000-EUR-KARACHI</v>
          </cell>
        </row>
        <row r="236">
          <cell r="C236">
            <v>118860000</v>
          </cell>
          <cell r="D236">
            <v>0</v>
          </cell>
          <cell r="S236" t="str">
            <v>0440-0090167-000-USD</v>
          </cell>
          <cell r="T236" t="str">
            <v>0440-0090167-000-USD-KARACHI</v>
          </cell>
        </row>
        <row r="237">
          <cell r="C237">
            <v>10000000</v>
          </cell>
          <cell r="D237">
            <v>0</v>
          </cell>
          <cell r="S237" t="str">
            <v>0440-0086400-000-PKR</v>
          </cell>
          <cell r="T237" t="str">
            <v>0440-0086400-000-PKR-KARACHI</v>
          </cell>
        </row>
        <row r="238">
          <cell r="C238">
            <v>546791000</v>
          </cell>
          <cell r="D238">
            <v>0</v>
          </cell>
          <cell r="S238" t="str">
            <v>0442-0080200-000-PKR</v>
          </cell>
          <cell r="T238" t="str">
            <v>0442-0080200-000-PKR-KARACHI</v>
          </cell>
        </row>
        <row r="239">
          <cell r="C239">
            <v>497559500</v>
          </cell>
          <cell r="D239">
            <v>0</v>
          </cell>
          <cell r="S239" t="str">
            <v>0442-0081400-000-PKR</v>
          </cell>
          <cell r="T239" t="str">
            <v>0442-0081400-000-PKR-KARACHI</v>
          </cell>
        </row>
        <row r="240">
          <cell r="C240">
            <v>199592000</v>
          </cell>
          <cell r="D240">
            <v>0</v>
          </cell>
          <cell r="S240" t="str">
            <v>0442-0083900-000-PKR</v>
          </cell>
          <cell r="T240" t="str">
            <v>0442-0083900-000-PKR-KARACHI</v>
          </cell>
        </row>
        <row r="241">
          <cell r="C241">
            <v>199489800</v>
          </cell>
          <cell r="D241">
            <v>0</v>
          </cell>
          <cell r="S241" t="str">
            <v>0442-0085500-000-PKR</v>
          </cell>
          <cell r="T241" t="str">
            <v>0442-0085500-000-PKR-KARACHI</v>
          </cell>
        </row>
        <row r="242">
          <cell r="C242">
            <v>99474600</v>
          </cell>
          <cell r="D242">
            <v>0</v>
          </cell>
          <cell r="S242" t="str">
            <v>0442-0090558-000-PKR</v>
          </cell>
          <cell r="T242" t="str">
            <v>0442-0090558-000-PKR-KARACHI</v>
          </cell>
        </row>
        <row r="243">
          <cell r="C243">
            <v>60000000</v>
          </cell>
          <cell r="D243">
            <v>0</v>
          </cell>
          <cell r="S243" t="str">
            <v>0442-0075032-000-PKR</v>
          </cell>
          <cell r="T243" t="str">
            <v>0442-0075032-000-PKR-KARACHI</v>
          </cell>
        </row>
        <row r="244">
          <cell r="C244">
            <v>50000000</v>
          </cell>
          <cell r="D244">
            <v>0</v>
          </cell>
          <cell r="S244" t="str">
            <v>0440-0075037-000-PKR</v>
          </cell>
          <cell r="T244" t="str">
            <v>0440-0075037-000-PKR-KARACHI</v>
          </cell>
        </row>
        <row r="245">
          <cell r="C245">
            <v>50000000</v>
          </cell>
          <cell r="D245">
            <v>0</v>
          </cell>
          <cell r="S245" t="str">
            <v>0440-0075034-000-PKR</v>
          </cell>
          <cell r="T245" t="str">
            <v>0440-0075034-000-PKR-KARACHI</v>
          </cell>
        </row>
        <row r="246">
          <cell r="C246">
            <v>50000000</v>
          </cell>
          <cell r="D246">
            <v>0</v>
          </cell>
          <cell r="S246" t="str">
            <v>0440-0075039-000-PKR</v>
          </cell>
          <cell r="T246" t="str">
            <v>0440-0075039-000-PKR-KARACHI</v>
          </cell>
        </row>
        <row r="247">
          <cell r="C247">
            <v>50000000</v>
          </cell>
          <cell r="D247">
            <v>0</v>
          </cell>
          <cell r="S247" t="str">
            <v>0440-0017135-000-PKR</v>
          </cell>
          <cell r="T247" t="str">
            <v>0440-0017135-000-PKR-KARACHI</v>
          </cell>
        </row>
        <row r="248">
          <cell r="C248">
            <v>0</v>
          </cell>
          <cell r="D248">
            <v>35876931.640000001</v>
          </cell>
          <cell r="S248" t="str">
            <v>2507-8002414-000-PKR</v>
          </cell>
          <cell r="T248" t="str">
            <v>2507-8002414-000-PKR-KARACHI</v>
          </cell>
        </row>
        <row r="249">
          <cell r="C249">
            <v>42500000</v>
          </cell>
          <cell r="D249">
            <v>0</v>
          </cell>
          <cell r="S249" t="str">
            <v>0190-8002100-000-PKR</v>
          </cell>
          <cell r="T249" t="str">
            <v>0190-8002100-000-PKR-KARACHI</v>
          </cell>
        </row>
        <row r="250">
          <cell r="C250">
            <v>25000000</v>
          </cell>
          <cell r="D250">
            <v>0</v>
          </cell>
          <cell r="S250" t="str">
            <v>0190-8002209-000-PKR</v>
          </cell>
          <cell r="T250" t="str">
            <v>0190-8002209-000-PKR-KARACHI</v>
          </cell>
        </row>
        <row r="251">
          <cell r="C251">
            <v>325000</v>
          </cell>
          <cell r="D251">
            <v>0</v>
          </cell>
          <cell r="S251" t="str">
            <v>0190-8003030-001-PKR</v>
          </cell>
          <cell r="T251" t="str">
            <v>0190-8003030-001-PKR-KARACHI</v>
          </cell>
        </row>
        <row r="252">
          <cell r="C252">
            <v>57820000</v>
          </cell>
          <cell r="D252">
            <v>0</v>
          </cell>
          <cell r="S252" t="str">
            <v>2150-0012264-000-PKR</v>
          </cell>
          <cell r="T252" t="str">
            <v>2150-0012264-000-PKR-KARACHI</v>
          </cell>
        </row>
        <row r="253">
          <cell r="C253">
            <v>501997000</v>
          </cell>
          <cell r="D253">
            <v>0</v>
          </cell>
          <cell r="S253" t="str">
            <v>0202-0080000-000-PKR</v>
          </cell>
          <cell r="T253" t="str">
            <v>0202-0080000-000-PKR-KARACHI</v>
          </cell>
        </row>
        <row r="254">
          <cell r="C254">
            <v>0</v>
          </cell>
          <cell r="D254">
            <v>101997000</v>
          </cell>
          <cell r="S254" t="str">
            <v>2202-0080000-000-PKR</v>
          </cell>
          <cell r="T254" t="str">
            <v>2202-0080000-000-PKR-KARACHI</v>
          </cell>
        </row>
        <row r="255">
          <cell r="C255">
            <v>51446671.130000003</v>
          </cell>
          <cell r="D255">
            <v>0</v>
          </cell>
          <cell r="S255" t="str">
            <v>8242-8240000-000-PKR</v>
          </cell>
          <cell r="T255" t="str">
            <v>8242-8240000-000-PKR-KARACHI</v>
          </cell>
        </row>
        <row r="256">
          <cell r="C256">
            <v>5572870</v>
          </cell>
          <cell r="D256">
            <v>0</v>
          </cell>
          <cell r="S256" t="str">
            <v>0190-8003030-002-PKR</v>
          </cell>
          <cell r="T256" t="str">
            <v>0190-8003030-002-PKR-KARACHI</v>
          </cell>
        </row>
        <row r="257">
          <cell r="C257">
            <v>25000000</v>
          </cell>
          <cell r="D257">
            <v>0</v>
          </cell>
          <cell r="S257" t="str">
            <v>0190-8003100-000-PKR</v>
          </cell>
          <cell r="T257" t="str">
            <v>0190-8003100-000-PKR-KARACHI</v>
          </cell>
        </row>
        <row r="258">
          <cell r="C258">
            <v>202689940.99000001</v>
          </cell>
          <cell r="D258">
            <v>0</v>
          </cell>
          <cell r="S258" t="str">
            <v>0190-8003030-000-PKR</v>
          </cell>
          <cell r="T258" t="str">
            <v>0190-8003030-000-PKR-KARACHI</v>
          </cell>
        </row>
        <row r="259">
          <cell r="C259">
            <v>35663690</v>
          </cell>
          <cell r="D259">
            <v>0</v>
          </cell>
          <cell r="S259" t="str">
            <v>2150-0033037-000-PKR</v>
          </cell>
          <cell r="T259" t="str">
            <v>2150-0033037-000-PKR-LAHORE</v>
          </cell>
        </row>
        <row r="260">
          <cell r="C260">
            <v>899800</v>
          </cell>
          <cell r="D260">
            <v>0</v>
          </cell>
          <cell r="S260" t="str">
            <v>2150-0032973-000-PKR</v>
          </cell>
          <cell r="T260" t="str">
            <v>2150-0032973-000-PKR-LAHORE</v>
          </cell>
        </row>
        <row r="261">
          <cell r="C261">
            <v>80000000</v>
          </cell>
          <cell r="D261">
            <v>0</v>
          </cell>
          <cell r="S261" t="str">
            <v>2150-0032755-001-PKR</v>
          </cell>
          <cell r="T261" t="str">
            <v>2150-0032755-001-PKR-LAHORE</v>
          </cell>
        </row>
        <row r="262">
          <cell r="C262">
            <v>87535067.790000007</v>
          </cell>
          <cell r="D262">
            <v>0</v>
          </cell>
          <cell r="S262" t="str">
            <v>2150-0032763-000-PKR</v>
          </cell>
          <cell r="T262" t="str">
            <v>2150-0032763-000-PKR-LAHORE</v>
          </cell>
        </row>
        <row r="263">
          <cell r="C263">
            <v>24491113.649999999</v>
          </cell>
          <cell r="D263">
            <v>0</v>
          </cell>
          <cell r="S263" t="str">
            <v>2150-0032778-000-PKR</v>
          </cell>
          <cell r="T263" t="str">
            <v>2150-0032778-000-PKR-LAHORE</v>
          </cell>
        </row>
        <row r="264">
          <cell r="C264">
            <v>43750000</v>
          </cell>
          <cell r="D264">
            <v>0</v>
          </cell>
          <cell r="S264" t="str">
            <v>2150-0032834-001-PKR</v>
          </cell>
          <cell r="T264" t="str">
            <v>2150-0032834-001-PKR-LAHORE</v>
          </cell>
        </row>
        <row r="265">
          <cell r="C265">
            <v>3498154</v>
          </cell>
          <cell r="D265">
            <v>0</v>
          </cell>
          <cell r="S265" t="str">
            <v>2150-0032881-000-PKR</v>
          </cell>
          <cell r="T265" t="str">
            <v>2150-0032881-000-PKR-LAHORE</v>
          </cell>
        </row>
        <row r="266">
          <cell r="C266">
            <v>99784910.980000004</v>
          </cell>
          <cell r="D266">
            <v>0</v>
          </cell>
          <cell r="S266" t="str">
            <v>2150-0032588-000-PKR</v>
          </cell>
          <cell r="T266" t="str">
            <v>2150-0032588-000-PKR-LAHORE</v>
          </cell>
        </row>
        <row r="267">
          <cell r="C267">
            <v>6474593</v>
          </cell>
          <cell r="D267">
            <v>0</v>
          </cell>
          <cell r="S267" t="str">
            <v>2150-0032884-000-PKR</v>
          </cell>
          <cell r="T267" t="str">
            <v>2150-0032884-000-PKR-LAHORE</v>
          </cell>
        </row>
        <row r="268">
          <cell r="C268">
            <v>8370954</v>
          </cell>
          <cell r="D268">
            <v>0</v>
          </cell>
          <cell r="S268" t="str">
            <v>2150-0032896-000-PKR</v>
          </cell>
          <cell r="T268" t="str">
            <v>2150-0032896-000-PKR-LAHORE</v>
          </cell>
        </row>
        <row r="269">
          <cell r="C269">
            <v>18883424</v>
          </cell>
          <cell r="D269">
            <v>0</v>
          </cell>
          <cell r="S269" t="str">
            <v>2150-0032932-000-PKR</v>
          </cell>
          <cell r="T269" t="str">
            <v>2150-0032932-000-PKR-LAHORE</v>
          </cell>
        </row>
        <row r="270">
          <cell r="C270">
            <v>971686.91</v>
          </cell>
          <cell r="D270">
            <v>0</v>
          </cell>
          <cell r="S270" t="str">
            <v>2150-0032625-000-PKR</v>
          </cell>
          <cell r="T270" t="str">
            <v>2150-0032625-000-PKR-LAHORE</v>
          </cell>
        </row>
        <row r="271">
          <cell r="C271">
            <v>899800</v>
          </cell>
          <cell r="D271">
            <v>0</v>
          </cell>
          <cell r="S271" t="str">
            <v>2150-0032974-000-PKR</v>
          </cell>
          <cell r="T271" t="str">
            <v>2150-0032974-000-PKR-LAHORE</v>
          </cell>
        </row>
        <row r="272">
          <cell r="C272">
            <v>798800</v>
          </cell>
          <cell r="D272">
            <v>0</v>
          </cell>
          <cell r="S272" t="str">
            <v>2150-0032975-000-PKR</v>
          </cell>
          <cell r="T272" t="str">
            <v>2150-0032975-000-PKR-LAHORE</v>
          </cell>
        </row>
        <row r="273">
          <cell r="C273">
            <v>800000</v>
          </cell>
          <cell r="D273">
            <v>0</v>
          </cell>
          <cell r="S273" t="str">
            <v>2150-0032976-000-PKR</v>
          </cell>
          <cell r="T273" t="str">
            <v>2150-0032976-000-PKR-LAHORE</v>
          </cell>
        </row>
        <row r="274">
          <cell r="C274">
            <v>9509550</v>
          </cell>
          <cell r="D274">
            <v>0</v>
          </cell>
          <cell r="S274" t="str">
            <v>2150-0032988-000-PKR</v>
          </cell>
          <cell r="T274" t="str">
            <v>2150-0032988-000-PKR-LAHORE</v>
          </cell>
        </row>
        <row r="275">
          <cell r="C275">
            <v>979500</v>
          </cell>
          <cell r="D275">
            <v>0</v>
          </cell>
          <cell r="S275" t="str">
            <v>2150-0033006-000-PKR</v>
          </cell>
          <cell r="T275" t="str">
            <v>2150-0033006-000-PKR-LAHORE</v>
          </cell>
        </row>
        <row r="276">
          <cell r="C276">
            <v>1248505</v>
          </cell>
          <cell r="D276">
            <v>0</v>
          </cell>
          <cell r="S276" t="str">
            <v>2150-0033029-000-PKR</v>
          </cell>
          <cell r="T276" t="str">
            <v>2150-0033029-000-PKR-LAHORE</v>
          </cell>
        </row>
        <row r="277">
          <cell r="C277">
            <v>14774706.880000001</v>
          </cell>
          <cell r="D277">
            <v>0</v>
          </cell>
          <cell r="S277" t="str">
            <v>0852-0014948-000-USD</v>
          </cell>
          <cell r="T277" t="str">
            <v>0852-0014948-000-USD-KARACHI</v>
          </cell>
        </row>
        <row r="278">
          <cell r="C278">
            <v>5969066</v>
          </cell>
          <cell r="D278">
            <v>0</v>
          </cell>
          <cell r="S278" t="str">
            <v>2150-0033084-000-PKR</v>
          </cell>
          <cell r="T278" t="str">
            <v>2150-0033084-000-PKR-LAHORE</v>
          </cell>
        </row>
        <row r="279">
          <cell r="C279">
            <v>349250</v>
          </cell>
          <cell r="D279">
            <v>0</v>
          </cell>
          <cell r="S279" t="str">
            <v>2150-0033041-000-PKR</v>
          </cell>
          <cell r="T279" t="str">
            <v>2150-0033041-000-PKR-LAHORE</v>
          </cell>
        </row>
        <row r="280">
          <cell r="C280">
            <v>153004</v>
          </cell>
          <cell r="D280">
            <v>0</v>
          </cell>
          <cell r="S280" t="str">
            <v>2150-0033045-000-PKR</v>
          </cell>
          <cell r="T280" t="str">
            <v>2150-0033045-000-PKR-LAHORE</v>
          </cell>
        </row>
        <row r="281">
          <cell r="C281">
            <v>5980000</v>
          </cell>
          <cell r="D281">
            <v>0</v>
          </cell>
          <cell r="S281" t="str">
            <v>2150-0033057-000-PKR</v>
          </cell>
          <cell r="T281" t="str">
            <v>2150-0033057-000-PKR-LAHORE</v>
          </cell>
        </row>
        <row r="282">
          <cell r="C282">
            <v>799800</v>
          </cell>
          <cell r="D282">
            <v>0</v>
          </cell>
          <cell r="S282" t="str">
            <v>2150-0032501-000-PKR</v>
          </cell>
          <cell r="T282" t="str">
            <v>2150-0032501-000-PKR-LAHORE</v>
          </cell>
        </row>
        <row r="283">
          <cell r="C283">
            <v>6791100</v>
          </cell>
          <cell r="D283">
            <v>0</v>
          </cell>
          <cell r="S283" t="str">
            <v>2150-0033020-000-PKR</v>
          </cell>
          <cell r="T283" t="str">
            <v>2150-0033020-000-PKR-LAHORE</v>
          </cell>
        </row>
        <row r="284">
          <cell r="C284">
            <v>85000000</v>
          </cell>
          <cell r="D284">
            <v>0</v>
          </cell>
          <cell r="S284" t="str">
            <v>0440-0016757-000-PKR</v>
          </cell>
          <cell r="T284" t="str">
            <v>0440-0016757-000-PKR-KARACHI</v>
          </cell>
        </row>
        <row r="285">
          <cell r="C285">
            <v>158168</v>
          </cell>
          <cell r="D285">
            <v>0</v>
          </cell>
          <cell r="S285" t="str">
            <v>2150-0011721-001-PKR</v>
          </cell>
          <cell r="T285" t="str">
            <v>2150-0011721-001-PKR-KARACHI</v>
          </cell>
        </row>
        <row r="286">
          <cell r="C286">
            <v>1314278.98</v>
          </cell>
          <cell r="D286">
            <v>0</v>
          </cell>
          <cell r="S286" t="str">
            <v>2150-0013205-000-PKR</v>
          </cell>
          <cell r="T286" t="str">
            <v>2150-0013205-000-PKR-KARACHI</v>
          </cell>
        </row>
        <row r="287">
          <cell r="C287">
            <v>9078573.8200000003</v>
          </cell>
          <cell r="D287">
            <v>0</v>
          </cell>
          <cell r="S287" t="str">
            <v>2150-0014948-000-PKR</v>
          </cell>
          <cell r="T287" t="str">
            <v>2150-0014948-000-PKR-KARACHI</v>
          </cell>
        </row>
        <row r="288">
          <cell r="C288">
            <v>8220957.2300000004</v>
          </cell>
          <cell r="D288">
            <v>0</v>
          </cell>
          <cell r="S288" t="str">
            <v>2150-0015062-000-PKR</v>
          </cell>
          <cell r="T288" t="str">
            <v>2150-0015062-000-PKR-KARACHI</v>
          </cell>
        </row>
        <row r="289">
          <cell r="C289">
            <v>75000000</v>
          </cell>
          <cell r="D289">
            <v>0</v>
          </cell>
          <cell r="S289" t="str">
            <v>0440-0015719-000-PKR</v>
          </cell>
          <cell r="T289" t="str">
            <v>0440-0015719-000-PKR-KARACHI</v>
          </cell>
        </row>
        <row r="290">
          <cell r="C290">
            <v>74257.919999999998</v>
          </cell>
          <cell r="D290">
            <v>0</v>
          </cell>
          <cell r="S290" t="str">
            <v>2150-0015054-000-PKR</v>
          </cell>
          <cell r="T290" t="str">
            <v>2150-0015054-000-PKR-KARACHI</v>
          </cell>
        </row>
        <row r="291">
          <cell r="C291">
            <v>2992464.93</v>
          </cell>
          <cell r="D291">
            <v>0</v>
          </cell>
          <cell r="S291" t="str">
            <v>2150-0016228-000-PKR</v>
          </cell>
          <cell r="T291" t="str">
            <v>2150-0016228-000-PKR-KARACHI</v>
          </cell>
        </row>
        <row r="292">
          <cell r="C292">
            <v>1568426.96</v>
          </cell>
          <cell r="D292">
            <v>0</v>
          </cell>
          <cell r="S292" t="str">
            <v>2150-0032178-000-PKR</v>
          </cell>
          <cell r="T292" t="str">
            <v>2150-0032178-000-PKR-LAHORE</v>
          </cell>
        </row>
        <row r="293">
          <cell r="C293">
            <v>6000000</v>
          </cell>
          <cell r="D293">
            <v>0</v>
          </cell>
          <cell r="S293" t="str">
            <v>0190-0016925-237-PKR</v>
          </cell>
          <cell r="T293" t="str">
            <v>0190-0016925-237-PKR-KARACHI</v>
          </cell>
        </row>
        <row r="294">
          <cell r="C294">
            <v>20000000</v>
          </cell>
          <cell r="D294">
            <v>0</v>
          </cell>
          <cell r="S294" t="str">
            <v>0440-0017092-000-PKR</v>
          </cell>
          <cell r="T294" t="str">
            <v>0440-0017092-000-PKR-KARACHI</v>
          </cell>
        </row>
        <row r="295">
          <cell r="C295">
            <v>179528.05</v>
          </cell>
          <cell r="D295">
            <v>0</v>
          </cell>
          <cell r="S295" t="str">
            <v>2150-0017092-000-PKR</v>
          </cell>
          <cell r="T295" t="str">
            <v>2150-0017092-000-PKR-KARACHI</v>
          </cell>
        </row>
        <row r="296">
          <cell r="C296">
            <v>873289.38</v>
          </cell>
          <cell r="D296">
            <v>0</v>
          </cell>
          <cell r="S296" t="str">
            <v>2150-0031848-000-PKR</v>
          </cell>
          <cell r="T296" t="str">
            <v>2150-0031848-000-PKR-LAHORE</v>
          </cell>
        </row>
        <row r="297">
          <cell r="C297">
            <v>1389093.99</v>
          </cell>
          <cell r="D297">
            <v>0</v>
          </cell>
          <cell r="S297" t="str">
            <v>2150-0015719-000-PKR</v>
          </cell>
          <cell r="T297" t="str">
            <v>2150-0015719-000-PKR-KARACHI</v>
          </cell>
        </row>
        <row r="298">
          <cell r="C298">
            <v>47654408.159999996</v>
          </cell>
          <cell r="D298">
            <v>0</v>
          </cell>
          <cell r="S298" t="str">
            <v>2150-0031987-000-PKR</v>
          </cell>
          <cell r="T298" t="str">
            <v>2150-0031987-000-PKR-LAHORE</v>
          </cell>
        </row>
        <row r="299">
          <cell r="C299">
            <v>664957.1</v>
          </cell>
          <cell r="D299">
            <v>0</v>
          </cell>
          <cell r="S299" t="str">
            <v>2150-0017097-000-PKR</v>
          </cell>
          <cell r="T299" t="str">
            <v>2150-0017097-000-PKR-KARACHI</v>
          </cell>
        </row>
        <row r="300">
          <cell r="C300">
            <v>10196263.73</v>
          </cell>
          <cell r="D300">
            <v>0</v>
          </cell>
          <cell r="S300" t="str">
            <v>2150-0031757-000-PKR</v>
          </cell>
          <cell r="T300" t="str">
            <v>2150-0031757-000-PKR-LAHORE</v>
          </cell>
        </row>
        <row r="301">
          <cell r="C301">
            <v>56703089.75</v>
          </cell>
          <cell r="D301">
            <v>0</v>
          </cell>
          <cell r="S301" t="str">
            <v>2150-0031376-000-PKR</v>
          </cell>
          <cell r="T301" t="str">
            <v>2150-0031376-000-PKR-LAHORE</v>
          </cell>
        </row>
        <row r="302">
          <cell r="C302">
            <v>23802098.800000001</v>
          </cell>
          <cell r="D302">
            <v>0</v>
          </cell>
          <cell r="S302" t="str">
            <v>2150-0030609-000-PKR</v>
          </cell>
          <cell r="T302" t="str">
            <v>2150-0030609-000-PKR-LAHORE</v>
          </cell>
        </row>
        <row r="303">
          <cell r="C303">
            <v>151788043.97999999</v>
          </cell>
          <cell r="D303">
            <v>0</v>
          </cell>
          <cell r="S303" t="str">
            <v>2150-0030575-000-PKR</v>
          </cell>
          <cell r="T303" t="str">
            <v>2150-0030575-000-PKR-LAHORE</v>
          </cell>
        </row>
        <row r="304">
          <cell r="C304">
            <v>71604621.019999996</v>
          </cell>
          <cell r="D304">
            <v>0</v>
          </cell>
          <cell r="S304" t="str">
            <v>2150-0017863-000-PKR</v>
          </cell>
          <cell r="T304" t="str">
            <v>2150-0017863-000-PKR-KARACHI</v>
          </cell>
        </row>
        <row r="305">
          <cell r="C305">
            <v>97248876.629999995</v>
          </cell>
          <cell r="D305">
            <v>0</v>
          </cell>
          <cell r="S305" t="str">
            <v>2150-0017836-000-PKR</v>
          </cell>
          <cell r="T305" t="str">
            <v>2150-0017836-000-PKR-KARACHI</v>
          </cell>
        </row>
        <row r="306">
          <cell r="C306">
            <v>45000000</v>
          </cell>
          <cell r="D306">
            <v>0</v>
          </cell>
          <cell r="S306" t="str">
            <v>0440-0017771-000-PKR</v>
          </cell>
          <cell r="T306" t="str">
            <v>0440-0017771-000-PKR-KARACHI</v>
          </cell>
        </row>
        <row r="307">
          <cell r="C307">
            <v>15853704.550000001</v>
          </cell>
          <cell r="D307">
            <v>0</v>
          </cell>
          <cell r="S307" t="str">
            <v>2150-0017593-000-PKR</v>
          </cell>
          <cell r="T307" t="str">
            <v>2150-0017593-000-PKR-KARACHI</v>
          </cell>
        </row>
        <row r="308">
          <cell r="C308">
            <v>70000000</v>
          </cell>
          <cell r="D308">
            <v>0</v>
          </cell>
          <cell r="S308" t="str">
            <v>0832-0031376-000-PKR</v>
          </cell>
          <cell r="T308" t="str">
            <v>0832-0031376-000-PKR-LAHORE</v>
          </cell>
        </row>
        <row r="309">
          <cell r="C309">
            <v>70000000</v>
          </cell>
          <cell r="D309">
            <v>0</v>
          </cell>
          <cell r="S309" t="str">
            <v>0832-0031757-000-PKR</v>
          </cell>
          <cell r="T309" t="str">
            <v>0832-0031757-000-PKR-LAHORE</v>
          </cell>
        </row>
        <row r="310">
          <cell r="C310">
            <v>50000000</v>
          </cell>
          <cell r="D310">
            <v>0</v>
          </cell>
          <cell r="S310" t="str">
            <v>0832-0032128-000-PKR</v>
          </cell>
          <cell r="T310" t="str">
            <v>0832-0032128-000-PKR-LAHORE</v>
          </cell>
        </row>
        <row r="311">
          <cell r="C311">
            <v>40000000</v>
          </cell>
          <cell r="D311">
            <v>0</v>
          </cell>
          <cell r="S311" t="str">
            <v>0832-0032778-000-PKR</v>
          </cell>
          <cell r="T311" t="str">
            <v>0832-0032778-000-PKR-LAHORE</v>
          </cell>
        </row>
        <row r="312">
          <cell r="C312">
            <v>200000000</v>
          </cell>
          <cell r="D312">
            <v>0</v>
          </cell>
          <cell r="S312" t="str">
            <v>0170-0017256-000-PKR</v>
          </cell>
          <cell r="T312" t="str">
            <v>0170-0017256-000-PKR-KARACHI</v>
          </cell>
        </row>
        <row r="313">
          <cell r="C313">
            <v>19345000</v>
          </cell>
          <cell r="D313">
            <v>0</v>
          </cell>
          <cell r="S313" t="str">
            <v>0170-0032936-000-PKR</v>
          </cell>
          <cell r="T313" t="str">
            <v>0170-0032936-000-PKR-LAHORE</v>
          </cell>
        </row>
        <row r="314">
          <cell r="C314">
            <v>99600000</v>
          </cell>
          <cell r="D314">
            <v>0</v>
          </cell>
          <cell r="S314" t="str">
            <v>0170-0032785-000-PKR</v>
          </cell>
          <cell r="T314" t="str">
            <v>0170-0032785-000-PKR-LAHORE</v>
          </cell>
        </row>
        <row r="315">
          <cell r="C315">
            <v>150000000</v>
          </cell>
          <cell r="D315">
            <v>0</v>
          </cell>
          <cell r="S315" t="str">
            <v>0170-0017771-000-PKR</v>
          </cell>
          <cell r="T315" t="str">
            <v>0170-0017771-000-PKR-KARACHI</v>
          </cell>
        </row>
        <row r="316">
          <cell r="C316">
            <v>70000000</v>
          </cell>
          <cell r="D316">
            <v>0</v>
          </cell>
          <cell r="S316" t="str">
            <v>0170-0015054-000-PKR</v>
          </cell>
          <cell r="T316" t="str">
            <v>0170-0015054-000-PKR-KARACHI</v>
          </cell>
        </row>
        <row r="317">
          <cell r="C317">
            <v>40000000</v>
          </cell>
          <cell r="D317">
            <v>0</v>
          </cell>
          <cell r="S317" t="str">
            <v>0170-0016757-000-PKR</v>
          </cell>
          <cell r="T317" t="str">
            <v>0170-0016757-000-PKR-KARACHI</v>
          </cell>
        </row>
        <row r="318">
          <cell r="C318">
            <v>43000000</v>
          </cell>
          <cell r="D318">
            <v>0</v>
          </cell>
          <cell r="S318" t="str">
            <v>0170-0015062-000-PKR</v>
          </cell>
          <cell r="T318" t="str">
            <v>0170-0015062-000-PKR-KARACHI</v>
          </cell>
        </row>
        <row r="319">
          <cell r="C319">
            <v>60000000</v>
          </cell>
          <cell r="D319">
            <v>0</v>
          </cell>
          <cell r="S319" t="str">
            <v>0170-0032766-000-PKR</v>
          </cell>
          <cell r="T319" t="str">
            <v>0170-0032766-000-PKR-LAHORE</v>
          </cell>
        </row>
        <row r="320">
          <cell r="C320">
            <v>12820305</v>
          </cell>
          <cell r="D320">
            <v>0</v>
          </cell>
          <cell r="S320" t="str">
            <v>0852-0032921-000-PKR</v>
          </cell>
          <cell r="T320" t="str">
            <v>0852-0032921-000-PKR-LAHORE</v>
          </cell>
        </row>
        <row r="321">
          <cell r="C321">
            <v>5251763</v>
          </cell>
          <cell r="D321">
            <v>0</v>
          </cell>
          <cell r="S321" t="str">
            <v>0830-0081400-000-PKR</v>
          </cell>
          <cell r="T321" t="str">
            <v>0830-0081400-000-PKR-LAHORE</v>
          </cell>
        </row>
        <row r="322">
          <cell r="C322">
            <v>1573527</v>
          </cell>
          <cell r="D322">
            <v>0</v>
          </cell>
          <cell r="S322" t="str">
            <v>0850-0033018-000-PKR</v>
          </cell>
          <cell r="T322" t="str">
            <v>0850-0033018-000-PKR-LAHORE</v>
          </cell>
        </row>
        <row r="323">
          <cell r="C323">
            <v>5408199</v>
          </cell>
          <cell r="D323">
            <v>0</v>
          </cell>
          <cell r="S323" t="str">
            <v>0850-0032921-000-PKR</v>
          </cell>
          <cell r="T323" t="str">
            <v>0850-0032921-000-PKR-LAHORE</v>
          </cell>
        </row>
        <row r="324">
          <cell r="C324">
            <v>3500000</v>
          </cell>
          <cell r="D324">
            <v>0</v>
          </cell>
          <cell r="S324" t="str">
            <v>0830-0032778-000-PKR</v>
          </cell>
          <cell r="T324" t="str">
            <v>0830-0032778-000-PKR-LAHORE</v>
          </cell>
        </row>
        <row r="325">
          <cell r="C325">
            <v>1435200</v>
          </cell>
          <cell r="D325">
            <v>0</v>
          </cell>
          <cell r="S325" t="str">
            <v>0830-0032763-000-PKR</v>
          </cell>
          <cell r="T325" t="str">
            <v>0830-0032763-000-PKR-LAHORE</v>
          </cell>
        </row>
        <row r="326">
          <cell r="C326">
            <v>9712000</v>
          </cell>
          <cell r="D326">
            <v>0</v>
          </cell>
          <cell r="S326" t="str">
            <v>0830-0030560-000-PKR</v>
          </cell>
          <cell r="T326" t="str">
            <v>0830-0030560-000-PKR-LAHORE</v>
          </cell>
        </row>
        <row r="327">
          <cell r="C327">
            <v>20084931.620000001</v>
          </cell>
          <cell r="D327">
            <v>0</v>
          </cell>
          <cell r="S327" t="str">
            <v>0830-0083900-000-PKR</v>
          </cell>
          <cell r="T327" t="str">
            <v>0830-0083900-000-PKR-KARACHI</v>
          </cell>
        </row>
        <row r="328">
          <cell r="C328">
            <v>99975750</v>
          </cell>
          <cell r="D328">
            <v>0</v>
          </cell>
          <cell r="S328" t="str">
            <v>0830-0080500-000-PKR</v>
          </cell>
          <cell r="T328" t="str">
            <v>0830-0080500-000-PKR-KARACHI</v>
          </cell>
        </row>
        <row r="329">
          <cell r="C329">
            <v>6144196.6900000004</v>
          </cell>
          <cell r="D329">
            <v>0</v>
          </cell>
          <cell r="S329" t="str">
            <v>0850-0017508-000-PKR</v>
          </cell>
          <cell r="T329" t="str">
            <v>0850-0017508-000-PKR-KARACHI</v>
          </cell>
        </row>
        <row r="330">
          <cell r="C330">
            <v>14530798.470000001</v>
          </cell>
          <cell r="D330">
            <v>0</v>
          </cell>
          <cell r="S330" t="str">
            <v>0850-0015062-000-PKR</v>
          </cell>
          <cell r="T330" t="str">
            <v>0850-0015062-000-PKR-KARACHI</v>
          </cell>
        </row>
        <row r="331">
          <cell r="C331">
            <v>52095749.340000004</v>
          </cell>
          <cell r="D331">
            <v>0</v>
          </cell>
          <cell r="S331" t="str">
            <v>0830-0030609-000-PKR</v>
          </cell>
          <cell r="T331" t="str">
            <v>0830-0030609-000-PKR-LAHORE</v>
          </cell>
        </row>
        <row r="332">
          <cell r="C332">
            <v>3122832</v>
          </cell>
          <cell r="D332">
            <v>0</v>
          </cell>
          <cell r="S332" t="str">
            <v>0850-0033048-000-PKR</v>
          </cell>
          <cell r="T332" t="str">
            <v>0850-0033048-000-PKR-LAHORE</v>
          </cell>
        </row>
        <row r="333">
          <cell r="C333">
            <v>5126034.8099999996</v>
          </cell>
          <cell r="D333">
            <v>0</v>
          </cell>
          <cell r="S333" t="str">
            <v>0830-0090717-000-USD</v>
          </cell>
          <cell r="T333" t="str">
            <v>0830-0090717-000-USD-LAHORE</v>
          </cell>
        </row>
        <row r="334">
          <cell r="C334">
            <v>3091548.6</v>
          </cell>
          <cell r="D334">
            <v>0</v>
          </cell>
          <cell r="S334" t="str">
            <v>0830-0081081-000-USD</v>
          </cell>
          <cell r="T334" t="str">
            <v>0830-0081081-000-USD-LAHORE</v>
          </cell>
        </row>
        <row r="335">
          <cell r="C335">
            <v>9496489.0800000001</v>
          </cell>
          <cell r="D335">
            <v>0</v>
          </cell>
          <cell r="S335" t="str">
            <v>0830-0081097-000-USD</v>
          </cell>
          <cell r="T335" t="str">
            <v>0830-0081097-000-USD-LAHORE</v>
          </cell>
        </row>
        <row r="336">
          <cell r="C336">
            <v>4044624.54</v>
          </cell>
          <cell r="D336">
            <v>0</v>
          </cell>
          <cell r="S336" t="str">
            <v>0830-0081408-000-USD</v>
          </cell>
          <cell r="T336" t="str">
            <v>0830-0081408-000-USD-LAHORE</v>
          </cell>
        </row>
        <row r="337">
          <cell r="C337">
            <v>2008223.5</v>
          </cell>
          <cell r="D337">
            <v>0</v>
          </cell>
          <cell r="S337" t="str">
            <v>0830-0081505-000-USD</v>
          </cell>
          <cell r="T337" t="str">
            <v>0830-0081505-000-USD-LAHORE</v>
          </cell>
        </row>
        <row r="338">
          <cell r="C338">
            <v>14596800.800000001</v>
          </cell>
          <cell r="D338">
            <v>0</v>
          </cell>
          <cell r="S338" t="str">
            <v>0830-0090181-000-USD</v>
          </cell>
          <cell r="T338" t="str">
            <v>0830-0090181-000-USD-LAHORE</v>
          </cell>
        </row>
        <row r="339">
          <cell r="C339">
            <v>4229930.25</v>
          </cell>
          <cell r="D339">
            <v>0</v>
          </cell>
          <cell r="S339" t="str">
            <v>0830-0090218-000-USD</v>
          </cell>
          <cell r="T339" t="str">
            <v>0830-0090218-000-USD-LAHORE</v>
          </cell>
        </row>
        <row r="340">
          <cell r="C340">
            <v>8514568.7899999991</v>
          </cell>
          <cell r="D340">
            <v>0</v>
          </cell>
          <cell r="S340" t="str">
            <v>0830-0090388-000-USD</v>
          </cell>
          <cell r="T340" t="str">
            <v>0830-0090388-000-USD-LAHORE</v>
          </cell>
        </row>
        <row r="341">
          <cell r="C341">
            <v>7758950.21</v>
          </cell>
          <cell r="D341">
            <v>0</v>
          </cell>
          <cell r="S341" t="str">
            <v>0830-0081017-000-USD</v>
          </cell>
          <cell r="T341" t="str">
            <v>0830-0081017-000-USD-LAHORE</v>
          </cell>
        </row>
        <row r="342">
          <cell r="C342">
            <v>4673984.08</v>
          </cell>
          <cell r="D342">
            <v>0</v>
          </cell>
          <cell r="S342" t="str">
            <v>0830-0032128-000-USD</v>
          </cell>
          <cell r="T342" t="str">
            <v>0830-0032128-000-USD-LAHORE</v>
          </cell>
        </row>
        <row r="343">
          <cell r="C343">
            <v>2151190.6800000002</v>
          </cell>
          <cell r="D343">
            <v>0</v>
          </cell>
          <cell r="S343" t="str">
            <v>0830-0090265-000-USD</v>
          </cell>
          <cell r="T343" t="str">
            <v>0830-0090265-000-USD-LAHORE</v>
          </cell>
        </row>
        <row r="344">
          <cell r="C344">
            <v>25234667.390000001</v>
          </cell>
          <cell r="D344">
            <v>0</v>
          </cell>
          <cell r="S344" t="str">
            <v>0830-0015054-000-USD</v>
          </cell>
          <cell r="T344" t="str">
            <v>0830-0015054-000-USD-KARACHI</v>
          </cell>
        </row>
        <row r="345">
          <cell r="C345">
            <v>2006541.63</v>
          </cell>
          <cell r="D345">
            <v>0</v>
          </cell>
          <cell r="S345" t="str">
            <v>0830-0032766-000-USD</v>
          </cell>
          <cell r="T345" t="str">
            <v>0830-0032766-000-USD-LAHORE</v>
          </cell>
        </row>
        <row r="346">
          <cell r="C346">
            <v>11233705.83</v>
          </cell>
          <cell r="D346">
            <v>0</v>
          </cell>
          <cell r="S346" t="str">
            <v>0830-0031757-000-USD</v>
          </cell>
          <cell r="T346" t="str">
            <v>0830-0031757-000-USD-LAHORE</v>
          </cell>
        </row>
        <row r="347">
          <cell r="C347">
            <v>889595.78</v>
          </cell>
          <cell r="D347">
            <v>0</v>
          </cell>
          <cell r="S347" t="str">
            <v>0830-0031376-000-USD</v>
          </cell>
          <cell r="T347" t="str">
            <v>0830-0031376-000-USD-LAHORE</v>
          </cell>
        </row>
        <row r="348">
          <cell r="C348">
            <v>14091744.449999999</v>
          </cell>
          <cell r="D348">
            <v>0</v>
          </cell>
          <cell r="S348" t="str">
            <v>0830-0030609-000-USD</v>
          </cell>
          <cell r="T348" t="str">
            <v>0830-0030609-000-USD-LAHORE</v>
          </cell>
        </row>
        <row r="349">
          <cell r="C349">
            <v>8224052.8799999999</v>
          </cell>
          <cell r="D349">
            <v>0</v>
          </cell>
          <cell r="S349" t="str">
            <v>0830-0030560-000-EUR</v>
          </cell>
          <cell r="T349" t="str">
            <v>0830-0030560-000-EUR-LAHORE</v>
          </cell>
        </row>
        <row r="350">
          <cell r="C350">
            <v>2202409.2400000002</v>
          </cell>
          <cell r="D350">
            <v>0</v>
          </cell>
          <cell r="S350" t="str">
            <v>0830-0030542-000-USD</v>
          </cell>
          <cell r="T350" t="str">
            <v>0830-0030542-000-USD-LAHORE</v>
          </cell>
        </row>
        <row r="351">
          <cell r="C351">
            <v>8814063.3000000007</v>
          </cell>
          <cell r="D351">
            <v>0</v>
          </cell>
          <cell r="S351" t="str">
            <v>0830-0015062-000-USD</v>
          </cell>
          <cell r="T351" t="str">
            <v>0830-0015062-000-USD-KARACHI</v>
          </cell>
        </row>
        <row r="352">
          <cell r="C352">
            <v>4492908</v>
          </cell>
          <cell r="D352">
            <v>0</v>
          </cell>
          <cell r="S352" t="str">
            <v>0830-0081001-000-USD</v>
          </cell>
          <cell r="T352" t="str">
            <v>0830-0081001-000-USD-LAHORE</v>
          </cell>
        </row>
        <row r="353">
          <cell r="C353">
            <v>15402143.26</v>
          </cell>
          <cell r="D353">
            <v>0</v>
          </cell>
          <cell r="S353" t="str">
            <v>0830-0032778-000-USD</v>
          </cell>
          <cell r="T353" t="str">
            <v>0830-0032778-000-USD-LAHORE</v>
          </cell>
        </row>
        <row r="354">
          <cell r="C354">
            <v>6134658.5499999998</v>
          </cell>
          <cell r="D354">
            <v>0</v>
          </cell>
          <cell r="S354" t="str">
            <v>0440-0014377-000-PKR</v>
          </cell>
          <cell r="T354" t="str">
            <v>0440-0014377-000-PKR-KARACHI</v>
          </cell>
        </row>
        <row r="355">
          <cell r="C355">
            <v>475497.63</v>
          </cell>
          <cell r="D355">
            <v>0</v>
          </cell>
          <cell r="S355" t="str">
            <v>2151-0030723-004-PKR</v>
          </cell>
          <cell r="T355" t="str">
            <v>2151-0030723-004-PKR-LAHORE</v>
          </cell>
        </row>
        <row r="356">
          <cell r="C356">
            <v>2299370.37</v>
          </cell>
          <cell r="D356">
            <v>0</v>
          </cell>
          <cell r="S356" t="str">
            <v>2151-0030723-001-PKR</v>
          </cell>
          <cell r="T356" t="str">
            <v>2151-0030723-001-PKR-LAHORE</v>
          </cell>
        </row>
        <row r="357">
          <cell r="C357">
            <v>8636237.5999999996</v>
          </cell>
          <cell r="D357">
            <v>0</v>
          </cell>
          <cell r="S357" t="str">
            <v>0832-0030723-000-PKR</v>
          </cell>
          <cell r="T357" t="str">
            <v>0832-0030723-000-PKR-LAHORE</v>
          </cell>
        </row>
        <row r="358">
          <cell r="C358">
            <v>28657547.5</v>
          </cell>
          <cell r="D358">
            <v>0</v>
          </cell>
          <cell r="S358" t="str">
            <v>0440-0030723-000-PKR</v>
          </cell>
          <cell r="T358" t="str">
            <v>0440-0030723-000-PKR-LAHORE</v>
          </cell>
        </row>
        <row r="359">
          <cell r="C359">
            <v>1661860.59</v>
          </cell>
          <cell r="D359">
            <v>0</v>
          </cell>
          <cell r="S359" t="str">
            <v>2151-0015329-000-PKR</v>
          </cell>
          <cell r="T359" t="str">
            <v>2151-0015329-000-PKR-KARACHI</v>
          </cell>
        </row>
        <row r="360">
          <cell r="C360">
            <v>15660384</v>
          </cell>
          <cell r="D360">
            <v>0</v>
          </cell>
          <cell r="S360" t="str">
            <v>0190-0014406-000-PKR</v>
          </cell>
          <cell r="T360" t="str">
            <v>0190-0014406-000-PKR-KARACHI</v>
          </cell>
        </row>
        <row r="361">
          <cell r="C361">
            <v>3139211.11</v>
          </cell>
          <cell r="D361">
            <v>0</v>
          </cell>
          <cell r="S361" t="str">
            <v>0440-0015329-000-PKR</v>
          </cell>
          <cell r="T361" t="str">
            <v>0440-0015329-000-PKR-KARACHI</v>
          </cell>
        </row>
        <row r="362">
          <cell r="C362">
            <v>0</v>
          </cell>
          <cell r="D362">
            <v>40068653.210000001</v>
          </cell>
          <cell r="S362" t="str">
            <v>2506-0030723-000-PKR</v>
          </cell>
          <cell r="T362" t="str">
            <v>2506-0030723-000-PKR-LAHORE</v>
          </cell>
        </row>
        <row r="363">
          <cell r="C363">
            <v>0</v>
          </cell>
          <cell r="D363">
            <v>6134658.5499999998</v>
          </cell>
          <cell r="S363" t="str">
            <v>2506-0014377-000-PKR</v>
          </cell>
          <cell r="T363" t="str">
            <v>2506-0014377-000-PKR-KARACHI</v>
          </cell>
        </row>
        <row r="364">
          <cell r="C364">
            <v>0</v>
          </cell>
          <cell r="D364">
            <v>4801071.7</v>
          </cell>
          <cell r="S364" t="str">
            <v>2506-0015329-000-PKR</v>
          </cell>
          <cell r="T364" t="str">
            <v>2506-0015329-000-PKR-KARACHI</v>
          </cell>
        </row>
        <row r="365">
          <cell r="C365">
            <v>7056862.7000000002</v>
          </cell>
          <cell r="D365">
            <v>0</v>
          </cell>
          <cell r="S365" t="str">
            <v>0005-8001100-000-PKR</v>
          </cell>
          <cell r="T365" t="str">
            <v>0005-8001100-000-PKR-LAHORE</v>
          </cell>
        </row>
        <row r="366">
          <cell r="C366">
            <v>4326234.2699999996</v>
          </cell>
          <cell r="D366">
            <v>0</v>
          </cell>
          <cell r="S366" t="str">
            <v>0005-8001100-000-PKR</v>
          </cell>
          <cell r="T366" t="str">
            <v>0005-8001100-000-PKR-CLIFTON-KHI</v>
          </cell>
        </row>
        <row r="367">
          <cell r="C367">
            <v>23934009.059999999</v>
          </cell>
          <cell r="D367">
            <v>0</v>
          </cell>
          <cell r="S367" t="str">
            <v>0005-8001100-000-PKR</v>
          </cell>
          <cell r="T367" t="str">
            <v>0005-8001100-000-PKR-KARACHI</v>
          </cell>
        </row>
        <row r="368">
          <cell r="C368">
            <v>6583462.5</v>
          </cell>
          <cell r="D368">
            <v>0</v>
          </cell>
          <cell r="S368" t="str">
            <v>0002-8001201-000-PKR</v>
          </cell>
          <cell r="T368" t="str">
            <v>0002-8001201-000-PKR-KARACHI</v>
          </cell>
        </row>
        <row r="369">
          <cell r="C369">
            <v>1207760</v>
          </cell>
          <cell r="D369">
            <v>0</v>
          </cell>
          <cell r="S369" t="str">
            <v>0002-8001201-000-PKR</v>
          </cell>
          <cell r="T369" t="str">
            <v>0002-8001201-000-PKR-LAHORE</v>
          </cell>
        </row>
        <row r="370">
          <cell r="C370">
            <v>0</v>
          </cell>
          <cell r="D370">
            <v>109852.94</v>
          </cell>
          <cell r="S370" t="str">
            <v>2002-8001265-000-PKR</v>
          </cell>
          <cell r="T370" t="str">
            <v>2002-8001265-000-PKR-CLIFTON-KHI</v>
          </cell>
        </row>
        <row r="371">
          <cell r="C371">
            <v>0</v>
          </cell>
          <cell r="D371">
            <v>1636870.64</v>
          </cell>
          <cell r="S371" t="str">
            <v>2002-8001265-000-PKR</v>
          </cell>
          <cell r="T371" t="str">
            <v>2002-8001265-000-PKR-KARACHI</v>
          </cell>
        </row>
        <row r="372">
          <cell r="C372">
            <v>0</v>
          </cell>
          <cell r="D372">
            <v>300294.86</v>
          </cell>
          <cell r="S372" t="str">
            <v>2002-8001265-000-PKR</v>
          </cell>
          <cell r="T372" t="str">
            <v>2002-8001265-000-PKR-LAHORE</v>
          </cell>
        </row>
        <row r="373">
          <cell r="C373">
            <v>0</v>
          </cell>
          <cell r="D373">
            <v>536847.43000000005</v>
          </cell>
          <cell r="S373" t="str">
            <v>2002-8001263-000-PKR</v>
          </cell>
          <cell r="T373" t="str">
            <v>2002-8001263-000-PKR-KARACHI</v>
          </cell>
        </row>
        <row r="374">
          <cell r="C374">
            <v>0</v>
          </cell>
          <cell r="D374">
            <v>85928.39</v>
          </cell>
          <cell r="S374" t="str">
            <v>2002-8001263-000-PKR</v>
          </cell>
          <cell r="T374" t="str">
            <v>2002-8001263-000-PKR-LAHORE</v>
          </cell>
        </row>
        <row r="375">
          <cell r="C375">
            <v>0</v>
          </cell>
          <cell r="D375">
            <v>1158422.5</v>
          </cell>
          <cell r="S375" t="str">
            <v>2005-8001160-000-PKR</v>
          </cell>
          <cell r="T375" t="str">
            <v>2005-8001160-000-PKR-LAHORE</v>
          </cell>
        </row>
        <row r="376">
          <cell r="C376">
            <v>0</v>
          </cell>
          <cell r="D376">
            <v>925051.83</v>
          </cell>
          <cell r="S376" t="str">
            <v>2005-8001160-000-PKR</v>
          </cell>
          <cell r="T376" t="str">
            <v>2005-8001160-000-PKR-CLIFTON-KHI</v>
          </cell>
        </row>
        <row r="377">
          <cell r="C377">
            <v>0</v>
          </cell>
          <cell r="D377">
            <v>2440800.7400000002</v>
          </cell>
          <cell r="S377" t="str">
            <v>2005-8001160-000-PKR</v>
          </cell>
          <cell r="T377" t="str">
            <v>2005-8001160-000-PKR-KARACHI</v>
          </cell>
        </row>
        <row r="378">
          <cell r="C378">
            <v>1510794.18</v>
          </cell>
          <cell r="D378">
            <v>0</v>
          </cell>
          <cell r="S378" t="str">
            <v>0002-8001200-000-PKR</v>
          </cell>
          <cell r="T378" t="str">
            <v>0002-8001200-000-PKR-LAHORE</v>
          </cell>
        </row>
        <row r="379">
          <cell r="C379">
            <v>744384.38</v>
          </cell>
          <cell r="D379">
            <v>0</v>
          </cell>
          <cell r="S379" t="str">
            <v>0002-8001200-000-PKR</v>
          </cell>
          <cell r="T379" t="str">
            <v>0002-8001200-000-PKR-CLIFTON-KHI</v>
          </cell>
        </row>
        <row r="380">
          <cell r="C380">
            <v>7693850.5599999996</v>
          </cell>
          <cell r="D380">
            <v>0</v>
          </cell>
          <cell r="S380" t="str">
            <v>0002-8001200-000-PKR</v>
          </cell>
          <cell r="T380" t="str">
            <v>0002-8001200-000-PKR-KARACHI</v>
          </cell>
        </row>
        <row r="381">
          <cell r="C381">
            <v>1892052</v>
          </cell>
          <cell r="D381">
            <v>0</v>
          </cell>
          <cell r="S381" t="str">
            <v>0002-8001202-000-PKR</v>
          </cell>
          <cell r="T381" t="str">
            <v>0002-8001202-000-PKR-CLIFTON-KHI</v>
          </cell>
        </row>
        <row r="382">
          <cell r="C382">
            <v>5793957.5499999998</v>
          </cell>
          <cell r="D382">
            <v>0</v>
          </cell>
          <cell r="S382" t="str">
            <v>0002-8001202-000-PKR</v>
          </cell>
          <cell r="T382" t="str">
            <v>0002-8001202-000-PKR-KARACHI</v>
          </cell>
        </row>
        <row r="383">
          <cell r="C383">
            <v>1326129</v>
          </cell>
          <cell r="D383">
            <v>0</v>
          </cell>
          <cell r="S383" t="str">
            <v>0002-8001202-000-PKR</v>
          </cell>
          <cell r="T383" t="str">
            <v>0002-8001202-000-PKR-LAHORE</v>
          </cell>
        </row>
        <row r="384">
          <cell r="C384">
            <v>62500</v>
          </cell>
          <cell r="D384">
            <v>0</v>
          </cell>
          <cell r="S384" t="str">
            <v>0002-8001230-523-PKR</v>
          </cell>
          <cell r="T384" t="str">
            <v>0002-8001230-523-PKR-KARACHI</v>
          </cell>
        </row>
        <row r="385">
          <cell r="C385">
            <v>502829.94</v>
          </cell>
          <cell r="D385">
            <v>0</v>
          </cell>
          <cell r="S385" t="str">
            <v>0002-8001210-000-PKR</v>
          </cell>
          <cell r="T385" t="str">
            <v>0002-8001210-000-PKR-CLIFTON-KHI</v>
          </cell>
        </row>
        <row r="386">
          <cell r="C386">
            <v>10612891.060000001</v>
          </cell>
          <cell r="D386">
            <v>0</v>
          </cell>
          <cell r="S386" t="str">
            <v>0002-8001210-000-PKR</v>
          </cell>
          <cell r="T386" t="str">
            <v>0002-8001210-000-PKR-KARACHI</v>
          </cell>
        </row>
        <row r="387">
          <cell r="C387">
            <v>1622781.63</v>
          </cell>
          <cell r="D387">
            <v>0</v>
          </cell>
          <cell r="S387" t="str">
            <v>0002-8001210-000-PKR</v>
          </cell>
          <cell r="T387" t="str">
            <v>0002-8001210-000-PKR-LAHORE</v>
          </cell>
        </row>
        <row r="388">
          <cell r="C388">
            <v>0</v>
          </cell>
          <cell r="D388">
            <v>68595.34</v>
          </cell>
          <cell r="S388" t="str">
            <v>2002-8001264-000-PKR</v>
          </cell>
          <cell r="T388" t="str">
            <v>2002-8001264-000-PKR-LAHORE</v>
          </cell>
        </row>
        <row r="389">
          <cell r="C389">
            <v>0</v>
          </cell>
          <cell r="D389">
            <v>265568.44</v>
          </cell>
          <cell r="S389" t="str">
            <v>2002-8001264-000-PKR</v>
          </cell>
          <cell r="T389" t="str">
            <v>2002-8001264-000-PKR-KARACHI</v>
          </cell>
        </row>
        <row r="390">
          <cell r="C390">
            <v>0</v>
          </cell>
          <cell r="D390">
            <v>126136.46</v>
          </cell>
          <cell r="S390" t="str">
            <v>2002-8001264-000-PKR</v>
          </cell>
          <cell r="T390" t="str">
            <v>2002-8001264-000-PKR-CLIFTON-KHI</v>
          </cell>
        </row>
        <row r="391">
          <cell r="C391">
            <v>0</v>
          </cell>
          <cell r="D391">
            <v>380607.06</v>
          </cell>
          <cell r="S391" t="str">
            <v>2002-8001260-000-PKR</v>
          </cell>
          <cell r="T391" t="str">
            <v>2002-8001260-000-PKR-KARACHI</v>
          </cell>
        </row>
        <row r="392">
          <cell r="C392">
            <v>0</v>
          </cell>
          <cell r="D392">
            <v>59337.03</v>
          </cell>
          <cell r="S392" t="str">
            <v>2002-8001260-000-PKR</v>
          </cell>
          <cell r="T392" t="str">
            <v>2002-8001260-000-PKR-LAHORE</v>
          </cell>
        </row>
        <row r="393">
          <cell r="C393">
            <v>0</v>
          </cell>
          <cell r="D393">
            <v>96577.79</v>
          </cell>
          <cell r="S393" t="str">
            <v>2002-8001260-000-PKR</v>
          </cell>
          <cell r="T393" t="str">
            <v>2002-8001260-000-PKR-CLIFTON-KHI</v>
          </cell>
        </row>
        <row r="394">
          <cell r="C394">
            <v>350000</v>
          </cell>
          <cell r="D394">
            <v>0</v>
          </cell>
          <cell r="S394" t="str">
            <v>0005-8001012-000-PKR</v>
          </cell>
          <cell r="T394" t="str">
            <v>0005-8001012-000-PKR-KARACHI</v>
          </cell>
        </row>
        <row r="395">
          <cell r="C395">
            <v>2226933</v>
          </cell>
          <cell r="D395">
            <v>0</v>
          </cell>
          <cell r="S395" t="str">
            <v>0005-8001012-523-PKR</v>
          </cell>
          <cell r="T395" t="str">
            <v>0005-8001012-523-PKR-KARACHI</v>
          </cell>
        </row>
        <row r="396">
          <cell r="C396">
            <v>315865</v>
          </cell>
          <cell r="D396">
            <v>0</v>
          </cell>
          <cell r="S396" t="str">
            <v>0005-8001012-531-PKR</v>
          </cell>
          <cell r="T396" t="str">
            <v>0005-8001012-531-PKR-KARACHI</v>
          </cell>
        </row>
        <row r="397">
          <cell r="C397">
            <v>3000</v>
          </cell>
          <cell r="D397">
            <v>0</v>
          </cell>
          <cell r="S397" t="str">
            <v>0009-8000002-001-PKR</v>
          </cell>
          <cell r="T397" t="str">
            <v>0009-8000002-001-PKR-CLIFTON-KHI</v>
          </cell>
        </row>
        <row r="398">
          <cell r="C398">
            <v>1000</v>
          </cell>
          <cell r="D398">
            <v>0</v>
          </cell>
          <cell r="S398" t="str">
            <v>0009-8000002-001-PKR</v>
          </cell>
          <cell r="T398" t="str">
            <v>0009-8000002-001-PKR-LAHORE</v>
          </cell>
        </row>
        <row r="399">
          <cell r="C399">
            <v>29700</v>
          </cell>
          <cell r="D399">
            <v>0</v>
          </cell>
          <cell r="S399" t="str">
            <v>0009-8000002-001-PKR</v>
          </cell>
          <cell r="T399" t="str">
            <v>0009-8000002-001-PKR-KARACHI</v>
          </cell>
        </row>
        <row r="400">
          <cell r="C400">
            <v>10700</v>
          </cell>
          <cell r="D400">
            <v>0</v>
          </cell>
          <cell r="S400" t="str">
            <v>0009-8000002-002-PKR</v>
          </cell>
          <cell r="T400" t="str">
            <v>0009-8000002-002-PKR-LAHORE</v>
          </cell>
        </row>
        <row r="401">
          <cell r="C401">
            <v>3693080</v>
          </cell>
          <cell r="D401">
            <v>0</v>
          </cell>
          <cell r="S401" t="str">
            <v>0009-8002403-002-PKR</v>
          </cell>
          <cell r="T401" t="str">
            <v>0009-8002403-002-PKR-KARACHI</v>
          </cell>
        </row>
        <row r="402">
          <cell r="C402">
            <v>0</v>
          </cell>
          <cell r="D402">
            <v>79325.429999999993</v>
          </cell>
          <cell r="S402" t="str">
            <v>0100-0060000-000-AUD</v>
          </cell>
          <cell r="T402" t="str">
            <v>0100-0060000-000-AUD-LAHORE</v>
          </cell>
        </row>
        <row r="403">
          <cell r="C403">
            <v>0</v>
          </cell>
          <cell r="D403">
            <v>940276.88</v>
          </cell>
          <cell r="S403" t="str">
            <v>2150-0062000-000-GBP</v>
          </cell>
          <cell r="T403" t="str">
            <v>2150-0062000-000-GBP-KARACHI</v>
          </cell>
        </row>
        <row r="404">
          <cell r="C404">
            <v>0</v>
          </cell>
          <cell r="D404">
            <v>481273190.25</v>
          </cell>
          <cell r="S404" t="str">
            <v>2150-0062000-000-PKR</v>
          </cell>
          <cell r="T404" t="str">
            <v>2150-0062000-000-PKR-KARACHI</v>
          </cell>
        </row>
        <row r="405">
          <cell r="C405">
            <v>0</v>
          </cell>
          <cell r="D405">
            <v>39590097.399999999</v>
          </cell>
          <cell r="S405" t="str">
            <v>2150-0062000-000-USD</v>
          </cell>
          <cell r="T405" t="str">
            <v>2150-0062000-000-USD-KARACHI</v>
          </cell>
        </row>
        <row r="406">
          <cell r="C406">
            <v>23.74</v>
          </cell>
          <cell r="D406">
            <v>0</v>
          </cell>
          <cell r="S406" t="str">
            <v>2151-0062000-000-PKR</v>
          </cell>
          <cell r="T406" t="str">
            <v>2151-0062000-000-PKR-KARACHI</v>
          </cell>
        </row>
        <row r="407">
          <cell r="C407">
            <v>658737.09</v>
          </cell>
          <cell r="D407">
            <v>0</v>
          </cell>
          <cell r="S407" t="str">
            <v>0100-0060000-000-CHF</v>
          </cell>
          <cell r="T407" t="str">
            <v>0100-0060000-000-CHF-LAHORE</v>
          </cell>
        </row>
        <row r="408">
          <cell r="C408">
            <v>0</v>
          </cell>
          <cell r="D408">
            <v>12951909.01</v>
          </cell>
          <cell r="S408" t="str">
            <v>0100-0060000-000-EUR</v>
          </cell>
          <cell r="T408" t="str">
            <v>0100-0060000-000-EUR-LAHORE</v>
          </cell>
        </row>
        <row r="409">
          <cell r="C409">
            <v>0</v>
          </cell>
          <cell r="D409">
            <v>1144657.8700000001</v>
          </cell>
          <cell r="S409" t="str">
            <v>0100-0060000-000-GBP</v>
          </cell>
          <cell r="T409" t="str">
            <v>0100-0060000-000-GBP-LAHORE</v>
          </cell>
        </row>
        <row r="410">
          <cell r="C410">
            <v>0</v>
          </cell>
          <cell r="D410">
            <v>2026.5</v>
          </cell>
          <cell r="S410" t="str">
            <v>0100-0060000-000-JPY</v>
          </cell>
          <cell r="T410" t="str">
            <v>0100-0060000-000-JPY-LAHORE</v>
          </cell>
        </row>
        <row r="411">
          <cell r="C411">
            <v>0</v>
          </cell>
          <cell r="D411">
            <v>64937751.32</v>
          </cell>
          <cell r="S411" t="str">
            <v>0100-0060000-000-USD</v>
          </cell>
          <cell r="T411" t="str">
            <v>0100-0060000-000-USD-LAHORE</v>
          </cell>
        </row>
        <row r="412">
          <cell r="C412">
            <v>0</v>
          </cell>
          <cell r="D412">
            <v>117128.55</v>
          </cell>
          <cell r="S412" t="str">
            <v>2150-0062000-000-EUR</v>
          </cell>
          <cell r="T412" t="str">
            <v>2150-0062000-000-EUR-KARACHI</v>
          </cell>
        </row>
        <row r="413">
          <cell r="C413">
            <v>349993160.19999999</v>
          </cell>
          <cell r="D413">
            <v>0</v>
          </cell>
          <cell r="S413" t="str">
            <v>0100-0060000-000-PKR</v>
          </cell>
          <cell r="T413" t="str">
            <v>0100-0060000-000-PKR-LAHORE</v>
          </cell>
        </row>
        <row r="414">
          <cell r="C414">
            <v>64937751.32</v>
          </cell>
          <cell r="D414">
            <v>0</v>
          </cell>
          <cell r="S414" t="str">
            <v>2150-0061000-000-USD</v>
          </cell>
          <cell r="T414" t="str">
            <v>2150-0061000-000-USD-KARACHI</v>
          </cell>
        </row>
        <row r="415">
          <cell r="C415">
            <v>0</v>
          </cell>
          <cell r="D415">
            <v>349844091.19999999</v>
          </cell>
          <cell r="S415" t="str">
            <v>2150-0061000-000-PKR</v>
          </cell>
          <cell r="T415" t="str">
            <v>2150-0061000-000-PKR-KARACHI</v>
          </cell>
        </row>
        <row r="416">
          <cell r="C416">
            <v>2026.5</v>
          </cell>
          <cell r="D416">
            <v>0</v>
          </cell>
          <cell r="S416" t="str">
            <v>2150-0061000-000-JPY</v>
          </cell>
          <cell r="T416" t="str">
            <v>2150-0061000-000-JPY-KARACHI</v>
          </cell>
        </row>
        <row r="417">
          <cell r="C417">
            <v>1144657.8700000001</v>
          </cell>
          <cell r="D417">
            <v>0</v>
          </cell>
          <cell r="S417" t="str">
            <v>2150-0061000-000-GBP</v>
          </cell>
          <cell r="T417" t="str">
            <v>2150-0061000-000-GBP-KARACHI</v>
          </cell>
        </row>
        <row r="418">
          <cell r="C418">
            <v>12951909.01</v>
          </cell>
          <cell r="D418">
            <v>0</v>
          </cell>
          <cell r="S418" t="str">
            <v>2150-0061000-000-EUR</v>
          </cell>
          <cell r="T418" t="str">
            <v>2150-0061000-000-EUR-KARACHI</v>
          </cell>
        </row>
        <row r="419">
          <cell r="C419">
            <v>0</v>
          </cell>
          <cell r="D419">
            <v>658737.09</v>
          </cell>
          <cell r="S419" t="str">
            <v>2150-0061000-000-CHF</v>
          </cell>
          <cell r="T419" t="str">
            <v>2150-0061000-000-CHF-KARACHI</v>
          </cell>
        </row>
        <row r="420">
          <cell r="C420">
            <v>79325.429999999993</v>
          </cell>
          <cell r="D420">
            <v>0</v>
          </cell>
          <cell r="S420" t="str">
            <v>2150-0061000-000-AUD</v>
          </cell>
          <cell r="T420" t="str">
            <v>2150-0061000-000-AUD-KARACHI</v>
          </cell>
        </row>
        <row r="421">
          <cell r="C421">
            <v>39590097.399999999</v>
          </cell>
          <cell r="D421">
            <v>0</v>
          </cell>
          <cell r="S421" t="str">
            <v>0100-0060000-000-USD</v>
          </cell>
          <cell r="T421" t="str">
            <v>0100-0060000-000-USD-CLIFTON-KHI</v>
          </cell>
        </row>
        <row r="422">
          <cell r="C422">
            <v>481267440.25</v>
          </cell>
          <cell r="D422">
            <v>0</v>
          </cell>
          <cell r="S422" t="str">
            <v>0100-0060000-000-PKR</v>
          </cell>
          <cell r="T422" t="str">
            <v>0100-0060000-000-PKR-CLIFTON-KHI</v>
          </cell>
        </row>
        <row r="423">
          <cell r="C423">
            <v>0</v>
          </cell>
          <cell r="D423">
            <v>715.47</v>
          </cell>
          <cell r="S423" t="str">
            <v>2151-0061000-000-PKR</v>
          </cell>
          <cell r="T423" t="str">
            <v>2151-0061000-000-PKR-KARACHI</v>
          </cell>
        </row>
        <row r="424">
          <cell r="C424">
            <v>117128.55</v>
          </cell>
          <cell r="D424">
            <v>0</v>
          </cell>
          <cell r="S424" t="str">
            <v>0100-0060000-000-EUR</v>
          </cell>
          <cell r="T424" t="str">
            <v>0100-0060000-000-EUR-CLIFTON-KHI</v>
          </cell>
        </row>
        <row r="425">
          <cell r="C425">
            <v>940276.88</v>
          </cell>
          <cell r="D425">
            <v>0</v>
          </cell>
          <cell r="S425" t="str">
            <v>0100-0060000-000-GBP</v>
          </cell>
          <cell r="T425" t="str">
            <v>0100-0060000-000-GBP-CLIFTON-KHI</v>
          </cell>
        </row>
        <row r="426">
          <cell r="C426">
            <v>30111.4</v>
          </cell>
          <cell r="D426">
            <v>0</v>
          </cell>
          <cell r="S426" t="str">
            <v>8460-8460000-BKF-USD</v>
          </cell>
          <cell r="T426" t="str">
            <v>8460-8460000-BKF-USD-KARACHI</v>
          </cell>
        </row>
        <row r="427">
          <cell r="C427">
            <v>308052.43</v>
          </cell>
          <cell r="D427">
            <v>0</v>
          </cell>
          <cell r="S427" t="str">
            <v>8822-8822000-LOC-USD</v>
          </cell>
          <cell r="T427" t="str">
            <v>8822-8822000-LOC-USD-KARACHI</v>
          </cell>
        </row>
        <row r="428">
          <cell r="C428">
            <v>0</v>
          </cell>
          <cell r="D428">
            <v>22583.4</v>
          </cell>
          <cell r="S428" t="str">
            <v>8440-8440000-BKF-USD</v>
          </cell>
          <cell r="T428" t="str">
            <v>8440-8440000-BKF-USD-KARACHI</v>
          </cell>
        </row>
        <row r="429">
          <cell r="C429">
            <v>4660412.32</v>
          </cell>
          <cell r="D429">
            <v>0</v>
          </cell>
          <cell r="S429" t="str">
            <v>8460-8460000-LOC-PKR</v>
          </cell>
          <cell r="T429" t="str">
            <v>8460-8460000-LOC-PKR-KARACHI</v>
          </cell>
        </row>
        <row r="430">
          <cell r="C430">
            <v>12711.63</v>
          </cell>
          <cell r="D430">
            <v>0</v>
          </cell>
          <cell r="S430" t="str">
            <v>2151-0030723-000-PKR</v>
          </cell>
          <cell r="T430" t="str">
            <v>2151-0030723-000-PKR-LAHORE</v>
          </cell>
        </row>
        <row r="431">
          <cell r="C431">
            <v>291.39999999999998</v>
          </cell>
          <cell r="D431">
            <v>0</v>
          </cell>
          <cell r="S431" t="str">
            <v>2151-0032128-000-PKR</v>
          </cell>
          <cell r="T431" t="str">
            <v>2151-0032128-000-PKR-LAHORE</v>
          </cell>
        </row>
        <row r="432">
          <cell r="C432">
            <v>248151.58</v>
          </cell>
          <cell r="D432">
            <v>0</v>
          </cell>
          <cell r="S432" t="str">
            <v>2151-0031987-000-PKR</v>
          </cell>
          <cell r="T432" t="str">
            <v>2151-0031987-000-PKR-LAHORE</v>
          </cell>
        </row>
        <row r="433">
          <cell r="C433">
            <v>2762.93</v>
          </cell>
          <cell r="D433">
            <v>0</v>
          </cell>
          <cell r="S433" t="str">
            <v>2151-0031915-000-PKR</v>
          </cell>
          <cell r="T433" t="str">
            <v>2151-0031915-000-PKR-LAHORE</v>
          </cell>
        </row>
        <row r="434">
          <cell r="C434">
            <v>28901.3</v>
          </cell>
          <cell r="D434">
            <v>0</v>
          </cell>
          <cell r="S434" t="str">
            <v>2151-0032238-000-PKR</v>
          </cell>
          <cell r="T434" t="str">
            <v>2151-0032238-000-PKR-LAHORE</v>
          </cell>
        </row>
        <row r="435">
          <cell r="C435">
            <v>21834.25</v>
          </cell>
          <cell r="D435">
            <v>0</v>
          </cell>
          <cell r="S435" t="str">
            <v>2151-0031848-000-PKR</v>
          </cell>
          <cell r="T435" t="str">
            <v>2151-0031848-000-PKR-LAHORE</v>
          </cell>
        </row>
        <row r="436">
          <cell r="C436">
            <v>58121.58</v>
          </cell>
          <cell r="D436">
            <v>0</v>
          </cell>
          <cell r="S436" t="str">
            <v>2151-0031757-000-PKR</v>
          </cell>
          <cell r="T436" t="str">
            <v>2151-0031757-000-PKR-LAHORE</v>
          </cell>
        </row>
        <row r="437">
          <cell r="C437">
            <v>436622.4</v>
          </cell>
          <cell r="D437">
            <v>0</v>
          </cell>
          <cell r="S437" t="str">
            <v>2151-0031376-000-PKR</v>
          </cell>
          <cell r="T437" t="str">
            <v>2151-0031376-000-PKR-LAHORE</v>
          </cell>
        </row>
        <row r="438">
          <cell r="C438">
            <v>0</v>
          </cell>
          <cell r="D438">
            <v>9420140.1400000006</v>
          </cell>
          <cell r="S438" t="str">
            <v>2506-0030723-010-PKR</v>
          </cell>
          <cell r="T438" t="str">
            <v>2506-0030723-010-PKR-LAHORE</v>
          </cell>
        </row>
        <row r="439">
          <cell r="C439">
            <v>2002236.29</v>
          </cell>
          <cell r="D439">
            <v>0</v>
          </cell>
          <cell r="S439" t="str">
            <v>2151-0030723-003-PKR</v>
          </cell>
          <cell r="T439" t="str">
            <v>2151-0030723-003-PKR-LAHORE</v>
          </cell>
        </row>
        <row r="440">
          <cell r="C440">
            <v>7405192.2199999997</v>
          </cell>
          <cell r="D440">
            <v>0</v>
          </cell>
          <cell r="S440" t="str">
            <v>2151-0030723-002-PKR</v>
          </cell>
          <cell r="T440" t="str">
            <v>2151-0030723-002-PKR-LAHORE</v>
          </cell>
        </row>
        <row r="441">
          <cell r="C441">
            <v>467350.17</v>
          </cell>
          <cell r="D441">
            <v>0</v>
          </cell>
          <cell r="S441" t="str">
            <v>2151-0032178-000-PKR</v>
          </cell>
          <cell r="T441" t="str">
            <v>2151-0032178-000-PKR-LAHORE</v>
          </cell>
        </row>
        <row r="442">
          <cell r="C442">
            <v>154609.10999999999</v>
          </cell>
          <cell r="D442">
            <v>0</v>
          </cell>
          <cell r="S442" t="str">
            <v>2151-0032932-000-PKR</v>
          </cell>
          <cell r="T442" t="str">
            <v>2151-0032932-000-PKR-LAHORE</v>
          </cell>
        </row>
        <row r="443">
          <cell r="C443">
            <v>361602223.56999999</v>
          </cell>
          <cell r="D443">
            <v>0</v>
          </cell>
          <cell r="S443" t="str">
            <v>8302-8300000-000-PKR</v>
          </cell>
          <cell r="T443" t="str">
            <v>8302-8300000-000-PKR-KARACHI</v>
          </cell>
        </row>
        <row r="444">
          <cell r="C444">
            <v>0</v>
          </cell>
          <cell r="D444">
            <v>69437840</v>
          </cell>
          <cell r="S444" t="str">
            <v>8322-8320000-000-PKR</v>
          </cell>
          <cell r="T444" t="str">
            <v>8322-8320000-000-PKR-KARACHI</v>
          </cell>
        </row>
        <row r="445">
          <cell r="C445">
            <v>0</v>
          </cell>
          <cell r="D445">
            <v>1747535.59</v>
          </cell>
          <cell r="S445" t="str">
            <v>8440-8440000-BKL-PKR</v>
          </cell>
          <cell r="T445" t="str">
            <v>8440-8440000-BKL-PKR-KARACHI</v>
          </cell>
        </row>
        <row r="446">
          <cell r="C446">
            <v>0.34</v>
          </cell>
          <cell r="D446">
            <v>2418103.4</v>
          </cell>
          <cell r="S446" t="str">
            <v>8440-8440000-LOC-PKR</v>
          </cell>
          <cell r="T446" t="str">
            <v>8440-8440000-LOC-PKR-KARACHI</v>
          </cell>
        </row>
        <row r="447">
          <cell r="C447">
            <v>0</v>
          </cell>
          <cell r="D447">
            <v>774281.27</v>
          </cell>
          <cell r="S447" t="str">
            <v>8442-8440000-BKL-PKR</v>
          </cell>
          <cell r="T447" t="str">
            <v>8442-8440000-BKL-PKR-KARACHI</v>
          </cell>
        </row>
        <row r="448">
          <cell r="C448">
            <v>337900</v>
          </cell>
          <cell r="D448">
            <v>0</v>
          </cell>
          <cell r="S448" t="str">
            <v>8462-8460000-LOC-PKR</v>
          </cell>
          <cell r="T448" t="str">
            <v>8462-8460000-LOC-PKR-KARACHI</v>
          </cell>
        </row>
        <row r="449">
          <cell r="C449">
            <v>2200069.75</v>
          </cell>
          <cell r="D449">
            <v>0</v>
          </cell>
          <cell r="S449" t="str">
            <v>8460-8460000-BKL-PKR</v>
          </cell>
          <cell r="T449" t="str">
            <v>8460-8460000-BKL-PKR-KARACHI</v>
          </cell>
        </row>
        <row r="450">
          <cell r="C450">
            <v>76223.53</v>
          </cell>
          <cell r="D450">
            <v>0</v>
          </cell>
          <cell r="S450" t="str">
            <v>2151-0030609-000-PKR</v>
          </cell>
          <cell r="T450" t="str">
            <v>2151-0030609-000-PKR-LAHORE</v>
          </cell>
        </row>
        <row r="451">
          <cell r="C451">
            <v>1488480</v>
          </cell>
          <cell r="D451">
            <v>0</v>
          </cell>
          <cell r="S451" t="str">
            <v>8462-8460000-BKL-PKR</v>
          </cell>
          <cell r="T451" t="str">
            <v>8462-8460000-BKL-PKR-KARACHI</v>
          </cell>
        </row>
        <row r="452">
          <cell r="C452">
            <v>6179.29</v>
          </cell>
          <cell r="D452">
            <v>0</v>
          </cell>
          <cell r="S452" t="str">
            <v>2151-0032501-001-PKR</v>
          </cell>
          <cell r="T452" t="str">
            <v>2151-0032501-001-PKR-LAHORE</v>
          </cell>
        </row>
        <row r="453">
          <cell r="C453">
            <v>1633687.5</v>
          </cell>
          <cell r="D453">
            <v>0</v>
          </cell>
          <cell r="S453" t="str">
            <v>8926-8926000-000-PKR</v>
          </cell>
          <cell r="T453" t="str">
            <v>8926-8926000-000-PKR-KARACHI</v>
          </cell>
        </row>
        <row r="454">
          <cell r="C454">
            <v>10110</v>
          </cell>
          <cell r="D454">
            <v>0</v>
          </cell>
          <cell r="S454" t="str">
            <v>2151-0030542-000-PKR</v>
          </cell>
          <cell r="T454" t="str">
            <v>2151-0030542-000-PKR-LAHORE</v>
          </cell>
        </row>
        <row r="455">
          <cell r="C455">
            <v>0.9</v>
          </cell>
          <cell r="D455">
            <v>0</v>
          </cell>
          <cell r="S455" t="str">
            <v>2151-0017736-100-PKR</v>
          </cell>
          <cell r="T455" t="str">
            <v>2151-0017736-100-PKR-KARACHI</v>
          </cell>
        </row>
        <row r="456">
          <cell r="C456">
            <v>960347.04</v>
          </cell>
          <cell r="D456">
            <v>0</v>
          </cell>
          <cell r="S456" t="str">
            <v>2151-0030575-000-PKR</v>
          </cell>
          <cell r="T456" t="str">
            <v>2151-0030575-000-PKR-LAHORE</v>
          </cell>
        </row>
        <row r="457">
          <cell r="C457">
            <v>0</v>
          </cell>
          <cell r="D457">
            <v>294300</v>
          </cell>
          <cell r="S457" t="str">
            <v>8442-8440000-LOC-PKR</v>
          </cell>
          <cell r="T457" t="str">
            <v>8442-8440000-LOC-PKR-KARACHI</v>
          </cell>
        </row>
        <row r="458">
          <cell r="C458">
            <v>4818.03</v>
          </cell>
          <cell r="D458">
            <v>0</v>
          </cell>
          <cell r="S458" t="str">
            <v>2151-0033029-001-PKR</v>
          </cell>
          <cell r="T458" t="str">
            <v>2151-0033029-001-PKR-LAHORE</v>
          </cell>
        </row>
        <row r="459">
          <cell r="C459">
            <v>67501166.950000003</v>
          </cell>
          <cell r="D459">
            <v>0</v>
          </cell>
          <cell r="S459" t="str">
            <v>8222-8220000-000-PKR</v>
          </cell>
          <cell r="T459" t="str">
            <v>8222-8220000-000-PKR-KARACHI</v>
          </cell>
        </row>
        <row r="460">
          <cell r="C460">
            <v>3715244.29</v>
          </cell>
          <cell r="D460">
            <v>0</v>
          </cell>
          <cell r="S460" t="str">
            <v>8926-8926000-000-PKR</v>
          </cell>
          <cell r="T460" t="str">
            <v>8926-8926000-000-PKR-LAHORE</v>
          </cell>
        </row>
        <row r="461">
          <cell r="C461">
            <v>907729.71</v>
          </cell>
          <cell r="D461">
            <v>0</v>
          </cell>
          <cell r="S461" t="str">
            <v>8832-8832000-LOC-PKR</v>
          </cell>
          <cell r="T461" t="str">
            <v>8832-8832000-LOC-PKR-LAHORE</v>
          </cell>
        </row>
        <row r="462">
          <cell r="C462">
            <v>0.2</v>
          </cell>
          <cell r="D462">
            <v>0</v>
          </cell>
          <cell r="S462" t="str">
            <v>8831-8831000-LOC-PKR</v>
          </cell>
          <cell r="T462" t="str">
            <v>8831-8831000-LOC-PKR-LAHORE</v>
          </cell>
        </row>
        <row r="463">
          <cell r="C463">
            <v>0.05</v>
          </cell>
          <cell r="D463">
            <v>0</v>
          </cell>
          <cell r="S463" t="str">
            <v>8831-8831000-BKF-PKR</v>
          </cell>
          <cell r="T463" t="str">
            <v>8831-8831000-BKF-PKR-LAHORE</v>
          </cell>
        </row>
        <row r="464">
          <cell r="C464">
            <v>490203.11</v>
          </cell>
          <cell r="D464">
            <v>0</v>
          </cell>
          <cell r="S464" t="str">
            <v>8830-8830000-LOC-PKR</v>
          </cell>
          <cell r="T464" t="str">
            <v>8830-8830000-LOC-PKR-LAHORE</v>
          </cell>
        </row>
        <row r="465">
          <cell r="C465">
            <v>369640.15</v>
          </cell>
          <cell r="D465">
            <v>0</v>
          </cell>
          <cell r="S465" t="str">
            <v>8822-8822000-LOC-PKR</v>
          </cell>
          <cell r="T465" t="str">
            <v>8822-8822000-LOC-PKR-LAHORE</v>
          </cell>
        </row>
        <row r="466">
          <cell r="C466">
            <v>56758.25</v>
          </cell>
          <cell r="D466">
            <v>0</v>
          </cell>
          <cell r="S466" t="str">
            <v>8820-8820000-LOC-PKR</v>
          </cell>
          <cell r="T466" t="str">
            <v>8820-8820000-LOC-PKR-LAHORE</v>
          </cell>
        </row>
        <row r="467">
          <cell r="C467">
            <v>0.01</v>
          </cell>
          <cell r="D467">
            <v>0</v>
          </cell>
          <cell r="S467" t="str">
            <v>8460-8460000-LOC-PKR</v>
          </cell>
          <cell r="T467" t="str">
            <v>8460-8460000-LOC-PKR-LAHORE</v>
          </cell>
        </row>
        <row r="468">
          <cell r="C468">
            <v>0</v>
          </cell>
          <cell r="D468">
            <v>0.11</v>
          </cell>
          <cell r="S468" t="str">
            <v>8440-8440000-LOC-PKR</v>
          </cell>
          <cell r="T468" t="str">
            <v>8440-8440000-LOC-PKR-LAHORE</v>
          </cell>
        </row>
        <row r="469">
          <cell r="C469">
            <v>1500504.02</v>
          </cell>
          <cell r="D469">
            <v>0</v>
          </cell>
          <cell r="S469" t="str">
            <v>8171-8171000-LOC-PKR</v>
          </cell>
          <cell r="T469" t="str">
            <v>8171-8171000-LOC-PKR-LAHORE</v>
          </cell>
        </row>
        <row r="470">
          <cell r="C470">
            <v>35804.18</v>
          </cell>
          <cell r="D470">
            <v>0</v>
          </cell>
          <cell r="S470" t="str">
            <v>2151-0033045-001-PKR</v>
          </cell>
          <cell r="T470" t="str">
            <v>2151-0033045-001-PKR-LAHORE</v>
          </cell>
        </row>
        <row r="471">
          <cell r="C471">
            <v>71672.7</v>
          </cell>
          <cell r="D471">
            <v>0</v>
          </cell>
          <cell r="S471" t="str">
            <v>2151-0032884-001-PKR</v>
          </cell>
          <cell r="T471" t="str">
            <v>2151-0032884-001-PKR-LAHORE</v>
          </cell>
        </row>
        <row r="472">
          <cell r="C472">
            <v>181720.05</v>
          </cell>
          <cell r="D472">
            <v>0</v>
          </cell>
          <cell r="S472" t="str">
            <v>2151-0033037-001-PKR</v>
          </cell>
          <cell r="T472" t="str">
            <v>2151-0033037-001-PKR-LAHORE</v>
          </cell>
        </row>
        <row r="473">
          <cell r="C473">
            <v>6658.28</v>
          </cell>
          <cell r="D473">
            <v>0</v>
          </cell>
          <cell r="S473" t="str">
            <v>2151-0032625-000-PKR</v>
          </cell>
          <cell r="T473" t="str">
            <v>2151-0032625-000-PKR-LAHORE</v>
          </cell>
        </row>
        <row r="474">
          <cell r="C474">
            <v>61783.41</v>
          </cell>
          <cell r="D474">
            <v>0</v>
          </cell>
          <cell r="S474" t="str">
            <v>2151-0033020-001-PKR</v>
          </cell>
          <cell r="T474" t="str">
            <v>2151-0033020-001-PKR-LAHORE</v>
          </cell>
        </row>
        <row r="475">
          <cell r="C475">
            <v>12398.31</v>
          </cell>
          <cell r="D475">
            <v>0</v>
          </cell>
          <cell r="S475" t="str">
            <v>2151-0033006-000-PKR</v>
          </cell>
          <cell r="T475" t="str">
            <v>2151-0033006-000-PKR-LAHORE</v>
          </cell>
        </row>
        <row r="476">
          <cell r="C476">
            <v>34434.26</v>
          </cell>
          <cell r="D476">
            <v>0</v>
          </cell>
          <cell r="S476" t="str">
            <v>2151-0032988-001-PKR</v>
          </cell>
          <cell r="T476" t="str">
            <v>2151-0032988-001-PKR-LAHORE</v>
          </cell>
        </row>
        <row r="477">
          <cell r="C477">
            <v>5298.45</v>
          </cell>
          <cell r="D477">
            <v>0</v>
          </cell>
          <cell r="S477" t="str">
            <v>2151-0032976-001-PKR</v>
          </cell>
          <cell r="T477" t="str">
            <v>2151-0032976-001-PKR-LAHORE</v>
          </cell>
        </row>
        <row r="478">
          <cell r="C478">
            <v>6008.01</v>
          </cell>
          <cell r="D478">
            <v>0</v>
          </cell>
          <cell r="S478" t="str">
            <v>2151-0032975-000-PKR</v>
          </cell>
          <cell r="T478" t="str">
            <v>2151-0032975-000-PKR-LAHORE</v>
          </cell>
        </row>
        <row r="479">
          <cell r="C479">
            <v>1479.1</v>
          </cell>
          <cell r="D479">
            <v>0</v>
          </cell>
          <cell r="S479" t="str">
            <v>2151-0032974-000-PKR</v>
          </cell>
          <cell r="T479" t="str">
            <v>2151-0032974-000-PKR-LAHORE</v>
          </cell>
        </row>
        <row r="480">
          <cell r="C480">
            <v>3254.02</v>
          </cell>
          <cell r="D480">
            <v>0</v>
          </cell>
          <cell r="S480" t="str">
            <v>2151-0032973-001-PKR</v>
          </cell>
          <cell r="T480" t="str">
            <v>2151-0032973-001-PKR-LAHORE</v>
          </cell>
        </row>
        <row r="481">
          <cell r="C481">
            <v>41583.599999999999</v>
          </cell>
          <cell r="D481">
            <v>0</v>
          </cell>
          <cell r="S481" t="str">
            <v>2151-0032896-001-PKR</v>
          </cell>
          <cell r="T481" t="str">
            <v>2151-0032896-001-PKR-LAHORE</v>
          </cell>
        </row>
        <row r="482">
          <cell r="C482">
            <v>30894.85</v>
          </cell>
          <cell r="D482">
            <v>0</v>
          </cell>
          <cell r="S482" t="str">
            <v>2151-0032881-001-PKR</v>
          </cell>
          <cell r="T482" t="str">
            <v>2151-0032881-001-PKR-LAHORE</v>
          </cell>
        </row>
        <row r="483">
          <cell r="C483">
            <v>163210.32</v>
          </cell>
          <cell r="D483">
            <v>0</v>
          </cell>
          <cell r="S483" t="str">
            <v>2151-0032778-000-PKR</v>
          </cell>
          <cell r="T483" t="str">
            <v>2151-0032778-000-PKR-LAHORE</v>
          </cell>
        </row>
        <row r="484">
          <cell r="C484">
            <v>9274.57</v>
          </cell>
          <cell r="D484">
            <v>0</v>
          </cell>
          <cell r="S484" t="str">
            <v>2151-0032766-000-PKR</v>
          </cell>
          <cell r="T484" t="str">
            <v>2151-0032766-000-PKR-LAHORE</v>
          </cell>
        </row>
        <row r="485">
          <cell r="C485">
            <v>517615.08</v>
          </cell>
          <cell r="D485">
            <v>0</v>
          </cell>
          <cell r="S485" t="str">
            <v>2151-0032763-001-PKR</v>
          </cell>
          <cell r="T485" t="str">
            <v>2151-0032763-001-PKR-LAHORE</v>
          </cell>
        </row>
        <row r="486">
          <cell r="C486">
            <v>331397.40000000002</v>
          </cell>
          <cell r="D486">
            <v>0</v>
          </cell>
          <cell r="S486" t="str">
            <v>2151-0032755-001-PKR</v>
          </cell>
          <cell r="T486" t="str">
            <v>2151-0032755-001-PKR-LAHORE</v>
          </cell>
        </row>
        <row r="487">
          <cell r="C487">
            <v>214.85</v>
          </cell>
          <cell r="D487">
            <v>0</v>
          </cell>
          <cell r="S487" t="str">
            <v>2151-0033041-100-PKR</v>
          </cell>
          <cell r="T487" t="str">
            <v>2151-0033041-100-PKR-LAHORE</v>
          </cell>
        </row>
        <row r="488">
          <cell r="C488">
            <v>4102.6099999999997</v>
          </cell>
          <cell r="D488">
            <v>0</v>
          </cell>
          <cell r="S488" t="str">
            <v>2151-0015054-000-PKR</v>
          </cell>
          <cell r="T488" t="str">
            <v>2151-0015054-000-PKR-KARACHI</v>
          </cell>
        </row>
        <row r="489">
          <cell r="C489">
            <v>10712.03</v>
          </cell>
          <cell r="D489">
            <v>0</v>
          </cell>
          <cell r="S489" t="str">
            <v>2151-0016757-000-PKR</v>
          </cell>
          <cell r="T489" t="str">
            <v>2151-0016757-000-PKR-KARACHI</v>
          </cell>
        </row>
        <row r="490">
          <cell r="C490">
            <v>0.06</v>
          </cell>
          <cell r="D490">
            <v>0</v>
          </cell>
          <cell r="S490" t="str">
            <v>2151-0016687-001-PKR</v>
          </cell>
          <cell r="T490" t="str">
            <v>2151-0016687-001-PKR-KARACHI</v>
          </cell>
        </row>
        <row r="491">
          <cell r="C491">
            <v>0.4</v>
          </cell>
          <cell r="D491">
            <v>0</v>
          </cell>
          <cell r="S491" t="str">
            <v>2151-0016228-001-PKR</v>
          </cell>
          <cell r="T491" t="str">
            <v>2151-0016228-001-PKR-KARACHI</v>
          </cell>
        </row>
        <row r="492">
          <cell r="C492">
            <v>336470.09</v>
          </cell>
          <cell r="D492">
            <v>0</v>
          </cell>
          <cell r="S492" t="str">
            <v>2151-0016228-000-PKR</v>
          </cell>
          <cell r="T492" t="str">
            <v>2151-0016228-000-PKR-KARACHI</v>
          </cell>
        </row>
        <row r="493">
          <cell r="C493">
            <v>0.01</v>
          </cell>
          <cell r="D493">
            <v>0</v>
          </cell>
          <cell r="S493" t="str">
            <v>2151-0016012-001-PKR</v>
          </cell>
          <cell r="T493" t="str">
            <v>2151-0016012-001-PKR-KARACHI</v>
          </cell>
        </row>
        <row r="494">
          <cell r="C494">
            <v>1</v>
          </cell>
          <cell r="D494">
            <v>0</v>
          </cell>
          <cell r="S494" t="str">
            <v>2151-0016010-000-PKR</v>
          </cell>
          <cell r="T494" t="str">
            <v>2151-0016010-000-PKR-KARACHI</v>
          </cell>
        </row>
        <row r="495">
          <cell r="C495">
            <v>0.49</v>
          </cell>
          <cell r="D495">
            <v>0</v>
          </cell>
          <cell r="S495" t="str">
            <v>2151-0015997-002-PKR</v>
          </cell>
          <cell r="T495" t="str">
            <v>2151-0015997-002-PKR-KARACHI</v>
          </cell>
        </row>
        <row r="496">
          <cell r="C496">
            <v>0.03</v>
          </cell>
          <cell r="D496">
            <v>0</v>
          </cell>
          <cell r="S496" t="str">
            <v>2151-0015997-000-PKR</v>
          </cell>
          <cell r="T496" t="str">
            <v>2151-0015997-000-PKR-KARACHI</v>
          </cell>
        </row>
        <row r="497">
          <cell r="C497">
            <v>0.15</v>
          </cell>
          <cell r="D497">
            <v>0</v>
          </cell>
          <cell r="S497" t="str">
            <v>2151-0015719-001-PKR</v>
          </cell>
          <cell r="T497" t="str">
            <v>2151-0015719-001-PKR-KARACHI</v>
          </cell>
        </row>
        <row r="498">
          <cell r="C498">
            <v>2831.1</v>
          </cell>
          <cell r="D498">
            <v>0</v>
          </cell>
          <cell r="S498" t="str">
            <v>2151-0015719-000-PKR</v>
          </cell>
          <cell r="T498" t="str">
            <v>2151-0015719-000-PKR-KARACHI</v>
          </cell>
        </row>
        <row r="499">
          <cell r="C499">
            <v>1.61</v>
          </cell>
          <cell r="D499">
            <v>0</v>
          </cell>
          <cell r="S499" t="str">
            <v>2151-0015528-001-PKR</v>
          </cell>
          <cell r="T499" t="str">
            <v>2151-0015528-001-PKR-KARACHI</v>
          </cell>
        </row>
        <row r="500">
          <cell r="C500">
            <v>417168.59</v>
          </cell>
          <cell r="D500">
            <v>0</v>
          </cell>
          <cell r="S500" t="str">
            <v>2151-0015528-000-PKR</v>
          </cell>
          <cell r="T500" t="str">
            <v>2151-0015528-000-PKR-KARACHI</v>
          </cell>
        </row>
        <row r="501">
          <cell r="C501">
            <v>67.23</v>
          </cell>
          <cell r="D501">
            <v>0</v>
          </cell>
          <cell r="S501" t="str">
            <v>2151-0016830-000-PKR</v>
          </cell>
          <cell r="T501" t="str">
            <v>2151-0016830-000-PKR-KARACHI</v>
          </cell>
        </row>
        <row r="502">
          <cell r="C502">
            <v>88104.25</v>
          </cell>
          <cell r="D502">
            <v>0</v>
          </cell>
          <cell r="S502" t="str">
            <v>2151-0015062-000-PKR</v>
          </cell>
          <cell r="T502" t="str">
            <v>2151-0015062-000-PKR-KARACHI</v>
          </cell>
        </row>
        <row r="503">
          <cell r="C503">
            <v>0</v>
          </cell>
          <cell r="D503">
            <v>284898</v>
          </cell>
          <cell r="S503" t="str">
            <v>2506-0014406-000-PKR</v>
          </cell>
          <cell r="T503" t="str">
            <v>2506-0014406-000-PKR-KARACHI</v>
          </cell>
        </row>
        <row r="504">
          <cell r="C504">
            <v>0.11</v>
          </cell>
          <cell r="D504">
            <v>0</v>
          </cell>
          <cell r="S504" t="str">
            <v>2151-0014948-001-PKR</v>
          </cell>
          <cell r="T504" t="str">
            <v>2151-0014948-001-PKR-KARACHI</v>
          </cell>
        </row>
        <row r="505">
          <cell r="C505">
            <v>91586.47</v>
          </cell>
          <cell r="D505">
            <v>0</v>
          </cell>
          <cell r="S505" t="str">
            <v>2151-0014948-000-PKR</v>
          </cell>
          <cell r="T505" t="str">
            <v>2151-0014948-000-PKR-KARACHI</v>
          </cell>
        </row>
        <row r="506">
          <cell r="C506">
            <v>0</v>
          </cell>
          <cell r="D506">
            <v>17873160</v>
          </cell>
          <cell r="S506" t="str">
            <v>2506-0014406-010-PKR</v>
          </cell>
          <cell r="T506" t="str">
            <v>2506-0014406-010-PKR-KARACHI</v>
          </cell>
        </row>
        <row r="507">
          <cell r="C507">
            <v>17651167</v>
          </cell>
          <cell r="D507">
            <v>0</v>
          </cell>
          <cell r="S507" t="str">
            <v>2151-0014406-000-PKR</v>
          </cell>
          <cell r="T507" t="str">
            <v>2151-0014406-000-PKR-KARACHI</v>
          </cell>
        </row>
        <row r="508">
          <cell r="C508">
            <v>103345.43</v>
          </cell>
          <cell r="D508">
            <v>0</v>
          </cell>
          <cell r="S508" t="str">
            <v>2151-0013330-000-PKR</v>
          </cell>
          <cell r="T508" t="str">
            <v>2151-0013330-000-PKR-KARACHI</v>
          </cell>
        </row>
        <row r="509">
          <cell r="C509">
            <v>263.32</v>
          </cell>
          <cell r="D509">
            <v>0</v>
          </cell>
          <cell r="S509" t="str">
            <v>2151-0012660-000-PKR</v>
          </cell>
          <cell r="T509" t="str">
            <v>2151-0012660-000-PKR-KARACHI</v>
          </cell>
        </row>
        <row r="510">
          <cell r="C510">
            <v>396278.05</v>
          </cell>
          <cell r="D510">
            <v>0</v>
          </cell>
          <cell r="S510" t="str">
            <v>2151-0012264-000-PKR</v>
          </cell>
          <cell r="T510" t="str">
            <v>2151-0012264-000-PKR-KARACHI</v>
          </cell>
        </row>
        <row r="511">
          <cell r="C511">
            <v>0.01</v>
          </cell>
          <cell r="D511">
            <v>0</v>
          </cell>
          <cell r="S511" t="str">
            <v>2151-0011799-000-PKR</v>
          </cell>
          <cell r="T511" t="str">
            <v>2151-0011799-000-PKR-KARACHI</v>
          </cell>
        </row>
        <row r="512">
          <cell r="C512">
            <v>71736</v>
          </cell>
          <cell r="D512">
            <v>0</v>
          </cell>
          <cell r="S512" t="str">
            <v>2151-0011721-001-PKR</v>
          </cell>
          <cell r="T512" t="str">
            <v>2151-0011721-001-PKR-KARACHI</v>
          </cell>
        </row>
        <row r="513">
          <cell r="C513">
            <v>0.95</v>
          </cell>
          <cell r="D513">
            <v>0</v>
          </cell>
          <cell r="S513" t="str">
            <v>2151-0010392-000-PKR</v>
          </cell>
          <cell r="T513" t="str">
            <v>2151-0010392-000-PKR-KARACHI</v>
          </cell>
        </row>
        <row r="514">
          <cell r="C514">
            <v>0</v>
          </cell>
          <cell r="D514">
            <v>352542261.98000002</v>
          </cell>
          <cell r="S514" t="str">
            <v>8202-8200000-000-PKR</v>
          </cell>
          <cell r="T514" t="str">
            <v>8202-8200000-000-PKR-KARACHI</v>
          </cell>
        </row>
        <row r="515">
          <cell r="C515">
            <v>64362.12</v>
          </cell>
          <cell r="D515">
            <v>0</v>
          </cell>
          <cell r="S515" t="str">
            <v>2151-0017771-000-PKR</v>
          </cell>
          <cell r="T515" t="str">
            <v>2151-0017771-000-PKR-KARACHI</v>
          </cell>
        </row>
        <row r="516">
          <cell r="C516">
            <v>2</v>
          </cell>
          <cell r="D516">
            <v>0</v>
          </cell>
          <cell r="S516" t="str">
            <v>2151-0015202-000-PKR</v>
          </cell>
          <cell r="T516" t="str">
            <v>2151-0015202-000-PKR-KARACHI</v>
          </cell>
        </row>
        <row r="517">
          <cell r="C517">
            <v>0.48</v>
          </cell>
          <cell r="D517">
            <v>0</v>
          </cell>
          <cell r="S517" t="str">
            <v>2151-0050682-000-PKR</v>
          </cell>
          <cell r="T517" t="str">
            <v>2151-0050682-000-PKR-KARACHI</v>
          </cell>
        </row>
        <row r="518">
          <cell r="C518">
            <v>3462353.45</v>
          </cell>
          <cell r="D518">
            <v>0</v>
          </cell>
          <cell r="S518" t="str">
            <v>8171-8171000-LOC-PKR</v>
          </cell>
          <cell r="T518" t="str">
            <v>8171-8171000-LOC-PKR-KARACHI</v>
          </cell>
        </row>
        <row r="519">
          <cell r="C519">
            <v>4875857.49</v>
          </cell>
          <cell r="D519">
            <v>0</v>
          </cell>
          <cell r="S519" t="str">
            <v>0012-8002413-000-PKR</v>
          </cell>
          <cell r="T519" t="str">
            <v>0012-8002413-000-PKR-KARACHI</v>
          </cell>
        </row>
        <row r="520">
          <cell r="C520">
            <v>0.27</v>
          </cell>
          <cell r="D520">
            <v>0</v>
          </cell>
          <cell r="S520" t="str">
            <v>2151-0013330-002-PKR</v>
          </cell>
          <cell r="T520" t="str">
            <v>2151-0013330-002-PKR-KARACHI</v>
          </cell>
        </row>
        <row r="521">
          <cell r="C521">
            <v>0.08</v>
          </cell>
          <cell r="D521">
            <v>0</v>
          </cell>
          <cell r="S521" t="str">
            <v>2151-0016830-002-PKR</v>
          </cell>
          <cell r="T521" t="str">
            <v>2151-0016830-002-PKR-KARACHI</v>
          </cell>
        </row>
        <row r="522">
          <cell r="C522">
            <v>158935.51999999999</v>
          </cell>
          <cell r="D522">
            <v>0</v>
          </cell>
          <cell r="S522" t="str">
            <v>0012-8002410-000-PKR</v>
          </cell>
          <cell r="T522" t="str">
            <v>0012-8002410-000-PKR-KARACHI</v>
          </cell>
        </row>
        <row r="523">
          <cell r="C523">
            <v>0.5</v>
          </cell>
          <cell r="D523">
            <v>0</v>
          </cell>
          <cell r="S523" t="str">
            <v>2151-0062262-000-PKR</v>
          </cell>
          <cell r="T523" t="str">
            <v>2151-0062262-000-PKR-KARACHI</v>
          </cell>
        </row>
        <row r="524">
          <cell r="C524">
            <v>14216.26</v>
          </cell>
          <cell r="D524">
            <v>0</v>
          </cell>
          <cell r="S524" t="str">
            <v>2151-0060438-000-PKR</v>
          </cell>
          <cell r="T524" t="str">
            <v>2151-0060438-000-PKR-KARACHI</v>
          </cell>
        </row>
        <row r="525">
          <cell r="C525">
            <v>5.08</v>
          </cell>
          <cell r="D525">
            <v>0</v>
          </cell>
          <cell r="S525" t="str">
            <v>2151-0031621-000-PKR</v>
          </cell>
          <cell r="T525" t="str">
            <v>2151-0031621-000-PKR-KARACHI</v>
          </cell>
        </row>
        <row r="526">
          <cell r="C526">
            <v>0.16</v>
          </cell>
          <cell r="D526">
            <v>0</v>
          </cell>
          <cell r="S526" t="str">
            <v>2151-0017866-000-PKR</v>
          </cell>
          <cell r="T526" t="str">
            <v>2151-0017866-000-PKR-KARACHI</v>
          </cell>
        </row>
        <row r="527">
          <cell r="C527">
            <v>581840.06000000006</v>
          </cell>
          <cell r="D527">
            <v>0</v>
          </cell>
          <cell r="S527" t="str">
            <v>2151-0017863-000-PKR</v>
          </cell>
          <cell r="T527" t="str">
            <v>2151-0017863-000-PKR-KARACHI</v>
          </cell>
        </row>
        <row r="528">
          <cell r="C528">
            <v>241504.68</v>
          </cell>
          <cell r="D528">
            <v>0</v>
          </cell>
          <cell r="S528" t="str">
            <v>2151-0017836-000-PKR</v>
          </cell>
          <cell r="T528" t="str">
            <v>2151-0017836-000-PKR-KARACHI</v>
          </cell>
        </row>
        <row r="529">
          <cell r="C529">
            <v>1.26</v>
          </cell>
          <cell r="D529">
            <v>0</v>
          </cell>
          <cell r="S529" t="str">
            <v>2151-0017815-000-PKR</v>
          </cell>
          <cell r="T529" t="str">
            <v>2151-0017815-000-PKR-KARACHI</v>
          </cell>
        </row>
        <row r="530">
          <cell r="C530">
            <v>0.64</v>
          </cell>
          <cell r="D530">
            <v>0</v>
          </cell>
          <cell r="S530" t="str">
            <v>2151-0017758-000-PKR</v>
          </cell>
          <cell r="T530" t="str">
            <v>2151-0017758-000-PKR-KARACHI</v>
          </cell>
        </row>
        <row r="531">
          <cell r="C531">
            <v>1.4</v>
          </cell>
          <cell r="D531">
            <v>0</v>
          </cell>
          <cell r="S531" t="str">
            <v>2151-0017286-001-PKR</v>
          </cell>
          <cell r="T531" t="str">
            <v>2151-0017286-001-PKR-KARACHI</v>
          </cell>
        </row>
        <row r="532">
          <cell r="C532">
            <v>102270.79</v>
          </cell>
          <cell r="D532">
            <v>0</v>
          </cell>
          <cell r="S532" t="str">
            <v>2151-0017092-000-PKR</v>
          </cell>
          <cell r="T532" t="str">
            <v>2151-0017092-000-PKR-KARACHI</v>
          </cell>
        </row>
        <row r="533">
          <cell r="C533">
            <v>91798.25</v>
          </cell>
          <cell r="D533">
            <v>0</v>
          </cell>
          <cell r="S533" t="str">
            <v>2151-0017092-001-PKR</v>
          </cell>
          <cell r="T533" t="str">
            <v>2151-0017092-001-PKR-KARACHI</v>
          </cell>
        </row>
        <row r="534">
          <cell r="C534">
            <v>0.12</v>
          </cell>
          <cell r="D534">
            <v>0</v>
          </cell>
          <cell r="S534" t="str">
            <v>2151-0060573-100-PKR</v>
          </cell>
          <cell r="T534" t="str">
            <v>2151-0060573-100-PKR-KARACHI</v>
          </cell>
        </row>
        <row r="535">
          <cell r="C535">
            <v>0.03</v>
          </cell>
          <cell r="D535">
            <v>0</v>
          </cell>
          <cell r="S535" t="str">
            <v>2151-0017032-000-PKR</v>
          </cell>
          <cell r="T535" t="str">
            <v>2151-0017032-000-PKR-KARACHI</v>
          </cell>
        </row>
        <row r="536">
          <cell r="C536">
            <v>0.9</v>
          </cell>
          <cell r="D536">
            <v>0</v>
          </cell>
          <cell r="S536" t="str">
            <v>2151-0017728-001-PKR</v>
          </cell>
          <cell r="T536" t="str">
            <v>2151-0017728-001-PKR-KARACHI</v>
          </cell>
        </row>
        <row r="537">
          <cell r="C537">
            <v>99.12</v>
          </cell>
          <cell r="D537">
            <v>0</v>
          </cell>
          <cell r="S537" t="str">
            <v>2151-0016833-000-PKR</v>
          </cell>
          <cell r="T537" t="str">
            <v>2151-0016833-000-PKR-KARACHI</v>
          </cell>
        </row>
        <row r="538">
          <cell r="C538">
            <v>8165.92</v>
          </cell>
          <cell r="D538">
            <v>0</v>
          </cell>
          <cell r="S538" t="str">
            <v>2151-0017097-000-PKR</v>
          </cell>
          <cell r="T538" t="str">
            <v>2151-0017097-000-PKR-KARACHI</v>
          </cell>
        </row>
        <row r="539">
          <cell r="C539">
            <v>0.16</v>
          </cell>
          <cell r="D539">
            <v>0</v>
          </cell>
          <cell r="S539" t="str">
            <v>2151-0017278-001-PKR</v>
          </cell>
          <cell r="T539" t="str">
            <v>2151-0017278-001-PKR-KARACHI</v>
          </cell>
        </row>
        <row r="540">
          <cell r="C540">
            <v>778.11</v>
          </cell>
          <cell r="D540">
            <v>0</v>
          </cell>
          <cell r="S540" t="str">
            <v>2151-0017374-000-PKR</v>
          </cell>
          <cell r="T540" t="str">
            <v>2151-0017374-000-PKR-KARACHI</v>
          </cell>
        </row>
        <row r="541">
          <cell r="C541">
            <v>3.7</v>
          </cell>
          <cell r="D541">
            <v>0</v>
          </cell>
          <cell r="S541" t="str">
            <v>2151-0017533-000-PKR</v>
          </cell>
          <cell r="T541" t="str">
            <v>2151-0017533-000-PKR-KARACHI</v>
          </cell>
        </row>
        <row r="542">
          <cell r="C542">
            <v>0.27</v>
          </cell>
          <cell r="D542">
            <v>0</v>
          </cell>
          <cell r="S542" t="str">
            <v>2151-0017533-001-PKR</v>
          </cell>
          <cell r="T542" t="str">
            <v>2151-0017533-001-PKR-KARACHI</v>
          </cell>
        </row>
        <row r="543">
          <cell r="C543">
            <v>0.46</v>
          </cell>
          <cell r="D543">
            <v>0</v>
          </cell>
          <cell r="S543" t="str">
            <v>2151-0017539-001-PKR</v>
          </cell>
          <cell r="T543" t="str">
            <v>2151-0017539-001-PKR-KARACHI</v>
          </cell>
        </row>
        <row r="544">
          <cell r="C544">
            <v>126096.54</v>
          </cell>
          <cell r="D544">
            <v>0</v>
          </cell>
          <cell r="S544" t="str">
            <v>2151-0017593-000-PKR</v>
          </cell>
          <cell r="T544" t="str">
            <v>2151-0017593-000-PKR-KARACHI</v>
          </cell>
        </row>
        <row r="545">
          <cell r="C545">
            <v>23.27</v>
          </cell>
          <cell r="D545">
            <v>0</v>
          </cell>
          <cell r="S545" t="str">
            <v>2151-0017716-000-PKR</v>
          </cell>
          <cell r="T545" t="str">
            <v>2151-0017716-000-PKR-KARACHI</v>
          </cell>
        </row>
        <row r="546">
          <cell r="C546">
            <v>80698808.400000006</v>
          </cell>
          <cell r="D546">
            <v>0</v>
          </cell>
          <cell r="S546" t="str">
            <v>4553-4553000-GBP-USD</v>
          </cell>
          <cell r="T546" t="str">
            <v>4553-4553000-GBP-USD-KARACHI</v>
          </cell>
        </row>
        <row r="547">
          <cell r="C547">
            <v>0</v>
          </cell>
          <cell r="D547">
            <v>32608410.579999998</v>
          </cell>
          <cell r="S547" t="str">
            <v>8556-8556000-000-EUR</v>
          </cell>
          <cell r="T547" t="str">
            <v>8556-8556000-000-EUR-KARACHI</v>
          </cell>
        </row>
        <row r="548">
          <cell r="C548">
            <v>410412557.51999998</v>
          </cell>
          <cell r="D548">
            <v>0</v>
          </cell>
          <cell r="S548" t="str">
            <v>4553-4553000-EUR-USD</v>
          </cell>
          <cell r="T548" t="str">
            <v>4553-4553000-EUR-USD-KARACHI</v>
          </cell>
        </row>
        <row r="549">
          <cell r="C549">
            <v>470299.17</v>
          </cell>
          <cell r="D549">
            <v>0</v>
          </cell>
          <cell r="S549" t="str">
            <v>4553-4553000-PKR-SGD</v>
          </cell>
          <cell r="T549" t="str">
            <v>4553-4553000-PKR-SGD-KARACHI</v>
          </cell>
        </row>
        <row r="550">
          <cell r="C550">
            <v>23700371.989999998</v>
          </cell>
          <cell r="D550">
            <v>0</v>
          </cell>
          <cell r="S550" t="str">
            <v>4553-4553000-CHF-USD</v>
          </cell>
          <cell r="T550" t="str">
            <v>4553-4553000-CHF-USD-KARACHI</v>
          </cell>
        </row>
        <row r="551">
          <cell r="C551">
            <v>114467046.2</v>
          </cell>
          <cell r="D551">
            <v>0</v>
          </cell>
          <cell r="S551" t="str">
            <v>4553-4553000-PKR-EUR</v>
          </cell>
          <cell r="T551" t="str">
            <v>4553-4553000-PKR-EUR-KARACHI</v>
          </cell>
        </row>
        <row r="552">
          <cell r="C552">
            <v>2037499.59</v>
          </cell>
          <cell r="D552">
            <v>0</v>
          </cell>
          <cell r="S552" t="str">
            <v>4553-4553000-PKR-GBP</v>
          </cell>
          <cell r="T552" t="str">
            <v>4553-4553000-PKR-GBP-KARACHI</v>
          </cell>
        </row>
        <row r="553">
          <cell r="C553">
            <v>0</v>
          </cell>
          <cell r="D553">
            <v>1159036258.1900001</v>
          </cell>
          <cell r="S553" t="str">
            <v>4552-4552000-USD-PKR</v>
          </cell>
          <cell r="T553" t="str">
            <v>4552-4552000-USD-PKR-KARACHI</v>
          </cell>
        </row>
        <row r="554">
          <cell r="C554">
            <v>21753237.66</v>
          </cell>
          <cell r="D554">
            <v>0</v>
          </cell>
          <cell r="S554" t="str">
            <v>4553-4553000-PKR-CHF</v>
          </cell>
          <cell r="T554" t="str">
            <v>4553-4553000-PKR-CHF-KARACHI</v>
          </cell>
        </row>
        <row r="555">
          <cell r="C555">
            <v>1132472964.29</v>
          </cell>
          <cell r="D555">
            <v>0</v>
          </cell>
          <cell r="S555" t="str">
            <v>4553-4553000-PKR-USD</v>
          </cell>
          <cell r="T555" t="str">
            <v>4553-4553000-PKR-USD-KARACHI</v>
          </cell>
        </row>
        <row r="556">
          <cell r="C556">
            <v>358282990</v>
          </cell>
          <cell r="D556">
            <v>0</v>
          </cell>
          <cell r="S556" t="str">
            <v>4553-4553000-USD-EUR</v>
          </cell>
          <cell r="T556" t="str">
            <v>4553-4553000-USD-EUR-KARACHI</v>
          </cell>
        </row>
        <row r="557">
          <cell r="C557">
            <v>68701800</v>
          </cell>
          <cell r="D557">
            <v>0</v>
          </cell>
          <cell r="S557" t="str">
            <v>4553-4553000-USD-GBP</v>
          </cell>
          <cell r="T557" t="str">
            <v>4553-4553000-USD-GBP-KARACHI</v>
          </cell>
        </row>
        <row r="558">
          <cell r="C558">
            <v>1879284.99</v>
          </cell>
          <cell r="D558">
            <v>0</v>
          </cell>
          <cell r="S558" t="str">
            <v>8556-8556000-000-CHF</v>
          </cell>
          <cell r="T558" t="str">
            <v>8556-8556000-000-CHF-KARACHI</v>
          </cell>
        </row>
        <row r="559">
          <cell r="C559">
            <v>15162983.060000001</v>
          </cell>
          <cell r="D559">
            <v>0</v>
          </cell>
          <cell r="S559" t="str">
            <v>8556-8556000-000-GBP</v>
          </cell>
          <cell r="T559" t="str">
            <v>8556-8556000-000-GBP-KARACHI</v>
          </cell>
        </row>
        <row r="560">
          <cell r="C560">
            <v>0</v>
          </cell>
          <cell r="D560">
            <v>426367751.98000002</v>
          </cell>
          <cell r="S560" t="str">
            <v>8556-8556000-000-PKR</v>
          </cell>
          <cell r="T560" t="str">
            <v>8556-8556000-000-PKR-KARACHI</v>
          </cell>
        </row>
        <row r="561">
          <cell r="C561">
            <v>0</v>
          </cell>
          <cell r="D561">
            <v>85877250</v>
          </cell>
          <cell r="S561" t="str">
            <v>4552-4552000-USD-GBP</v>
          </cell>
          <cell r="T561" t="str">
            <v>4552-4552000-USD-GBP-KARACHI</v>
          </cell>
        </row>
        <row r="562">
          <cell r="C562">
            <v>0</v>
          </cell>
          <cell r="D562">
            <v>47703272.399999999</v>
          </cell>
          <cell r="S562" t="str">
            <v>4551-0090167-EUR-USD</v>
          </cell>
          <cell r="T562" t="str">
            <v>4551-0090167-EUR-USD-KARACHI</v>
          </cell>
        </row>
        <row r="563">
          <cell r="C563">
            <v>0</v>
          </cell>
          <cell r="D563">
            <v>469570.31</v>
          </cell>
          <cell r="S563" t="str">
            <v>8556-8556000-000-SGD</v>
          </cell>
          <cell r="T563" t="str">
            <v>8556-8556000-000-SGD-KARACHI</v>
          </cell>
        </row>
        <row r="564">
          <cell r="C564">
            <v>445321696.73000002</v>
          </cell>
          <cell r="D564">
            <v>0</v>
          </cell>
          <cell r="S564" t="str">
            <v>8556-8556000-000-USD</v>
          </cell>
          <cell r="T564" t="str">
            <v>8556-8556000-000-USD-KARACHI</v>
          </cell>
        </row>
        <row r="565">
          <cell r="C565">
            <v>0</v>
          </cell>
          <cell r="D565">
            <v>2.71</v>
          </cell>
          <cell r="S565" t="str">
            <v>8562-8562000-EUR-PKR</v>
          </cell>
          <cell r="T565" t="str">
            <v>8562-8562000-EUR-PKR-KARACHI</v>
          </cell>
        </row>
        <row r="566">
          <cell r="C566">
            <v>1716110000</v>
          </cell>
          <cell r="D566">
            <v>0</v>
          </cell>
          <cell r="S566" t="str">
            <v>4553-4553000-USD-PKR</v>
          </cell>
          <cell r="T566" t="str">
            <v>4553-4553000-USD-PKR-KARACHI</v>
          </cell>
        </row>
        <row r="567">
          <cell r="C567">
            <v>0</v>
          </cell>
          <cell r="D567">
            <v>58105000</v>
          </cell>
          <cell r="S567" t="str">
            <v>4551-0090701-USD-PKR</v>
          </cell>
          <cell r="T567" t="str">
            <v>4551-0090701-USD-PKR-KARACHI</v>
          </cell>
        </row>
        <row r="568">
          <cell r="C568">
            <v>17175450</v>
          </cell>
          <cell r="D568">
            <v>0</v>
          </cell>
          <cell r="S568" t="str">
            <v>4550-0090165-USD-GBP</v>
          </cell>
          <cell r="T568" t="str">
            <v>4550-0090165-USD-GBP-KARACHI</v>
          </cell>
        </row>
        <row r="569">
          <cell r="C569">
            <v>0</v>
          </cell>
          <cell r="D569">
            <v>86111752.200000003</v>
          </cell>
          <cell r="S569" t="str">
            <v>4552-4552000-PKR-EUR</v>
          </cell>
          <cell r="T569" t="str">
            <v>4552-4552000-PKR-EUR-LAHORE</v>
          </cell>
        </row>
        <row r="570">
          <cell r="C570">
            <v>0</v>
          </cell>
          <cell r="D570">
            <v>71.819999999999993</v>
          </cell>
          <cell r="S570" t="str">
            <v>8562-8562000-GBP-PKR</v>
          </cell>
          <cell r="T570" t="str">
            <v>8562-8562000-GBP-PKR-KARACHI</v>
          </cell>
        </row>
        <row r="571">
          <cell r="C571">
            <v>0</v>
          </cell>
          <cell r="D571">
            <v>23700371.989999998</v>
          </cell>
          <cell r="S571" t="str">
            <v>4551-0090165-CHF-USD</v>
          </cell>
          <cell r="T571" t="str">
            <v>4551-0090165-CHF-USD-KARACHI</v>
          </cell>
        </row>
        <row r="572">
          <cell r="C572">
            <v>0</v>
          </cell>
          <cell r="D572">
            <v>19741160.25</v>
          </cell>
          <cell r="S572" t="str">
            <v>4551-0090165-EUR-USD</v>
          </cell>
          <cell r="T572" t="str">
            <v>4551-0090165-EUR-USD-KARACHI</v>
          </cell>
        </row>
        <row r="573">
          <cell r="C573">
            <v>0</v>
          </cell>
          <cell r="D573">
            <v>17019563.399999999</v>
          </cell>
          <cell r="S573" t="str">
            <v>4551-0090165-GBP-USD</v>
          </cell>
          <cell r="T573" t="str">
            <v>4551-0090165-GBP-USD-KARACHI</v>
          </cell>
        </row>
        <row r="574">
          <cell r="C574">
            <v>0</v>
          </cell>
          <cell r="D574">
            <v>16211900</v>
          </cell>
          <cell r="S574" t="str">
            <v>4551-0090165-USD-EUR</v>
          </cell>
          <cell r="T574" t="str">
            <v>4551-0090165-USD-EUR-KARACHI</v>
          </cell>
        </row>
        <row r="575">
          <cell r="C575">
            <v>48635700</v>
          </cell>
          <cell r="D575">
            <v>0</v>
          </cell>
          <cell r="S575" t="str">
            <v>4550-0090167-USD-EUR</v>
          </cell>
          <cell r="T575" t="str">
            <v>4550-0090167-USD-EUR-KARACHI</v>
          </cell>
        </row>
        <row r="576">
          <cell r="C576">
            <v>61760000</v>
          </cell>
          <cell r="D576">
            <v>0</v>
          </cell>
          <cell r="S576" t="str">
            <v>4550-0090701-USD-PKR</v>
          </cell>
          <cell r="T576" t="str">
            <v>4550-0090701-USD-PKR-KARACHI</v>
          </cell>
        </row>
        <row r="577">
          <cell r="C577">
            <v>0</v>
          </cell>
          <cell r="D577">
            <v>59430000</v>
          </cell>
          <cell r="S577" t="str">
            <v>4551-0090701-PKR-USD</v>
          </cell>
          <cell r="T577" t="str">
            <v>4551-0090701-PKR-USD-KARACHI</v>
          </cell>
        </row>
        <row r="578">
          <cell r="C578">
            <v>0</v>
          </cell>
          <cell r="D578">
            <v>439848340.19</v>
          </cell>
          <cell r="S578" t="str">
            <v>4552-4552000-USD-EUR</v>
          </cell>
          <cell r="T578" t="str">
            <v>4552-4552000-USD-EUR-KARACHI</v>
          </cell>
        </row>
        <row r="579">
          <cell r="C579">
            <v>0</v>
          </cell>
          <cell r="D579">
            <v>21972836</v>
          </cell>
          <cell r="S579" t="str">
            <v>4552-4552000-CHF-PKR</v>
          </cell>
          <cell r="T579" t="str">
            <v>4552-4552000-CHF-PKR-KARACHI</v>
          </cell>
        </row>
        <row r="580">
          <cell r="C580">
            <v>0</v>
          </cell>
          <cell r="D580">
            <v>104054064.84999999</v>
          </cell>
          <cell r="S580" t="str">
            <v>4552-4552000-EUR-PKR</v>
          </cell>
          <cell r="T580" t="str">
            <v>4552-4552000-EUR-PKR-KARACHI</v>
          </cell>
        </row>
        <row r="581">
          <cell r="C581">
            <v>0</v>
          </cell>
          <cell r="D581">
            <v>336626823.23000002</v>
          </cell>
          <cell r="S581" t="str">
            <v>4552-4552000-EUR-USD</v>
          </cell>
          <cell r="T581" t="str">
            <v>4552-4552000-EUR-USD-KARACHI</v>
          </cell>
        </row>
        <row r="582">
          <cell r="C582">
            <v>0</v>
          </cell>
          <cell r="D582">
            <v>1989025.75</v>
          </cell>
          <cell r="S582" t="str">
            <v>4552-4552000-GBP-PKR</v>
          </cell>
          <cell r="T582" t="str">
            <v>4552-4552000-GBP-PKR-KARACHI</v>
          </cell>
        </row>
        <row r="583">
          <cell r="C583">
            <v>0</v>
          </cell>
          <cell r="D583">
            <v>63634078.200000003</v>
          </cell>
          <cell r="S583" t="str">
            <v>4552-4552000-GBP-USD</v>
          </cell>
          <cell r="T583" t="str">
            <v>4552-4552000-GBP-USD-KARACHI</v>
          </cell>
        </row>
        <row r="584">
          <cell r="C584">
            <v>0</v>
          </cell>
          <cell r="D584">
            <v>1693755000</v>
          </cell>
          <cell r="S584" t="str">
            <v>4552-4552000-PKR-USD</v>
          </cell>
          <cell r="T584" t="str">
            <v>4552-4552000-PKR-USD-KARACHI</v>
          </cell>
        </row>
        <row r="585">
          <cell r="C585">
            <v>0</v>
          </cell>
          <cell r="D585">
            <v>471507</v>
          </cell>
          <cell r="S585" t="str">
            <v>4552-4552000-SGD-PKR</v>
          </cell>
          <cell r="T585" t="str">
            <v>4552-4552000-SGD-PKR-KARACHI</v>
          </cell>
        </row>
        <row r="586">
          <cell r="C586">
            <v>0</v>
          </cell>
          <cell r="D586">
            <v>23634405</v>
          </cell>
          <cell r="S586" t="str">
            <v>4552-4552000-USD-CHF</v>
          </cell>
          <cell r="T586" t="str">
            <v>4552-4552000-USD-CHF-KARACHI</v>
          </cell>
        </row>
        <row r="587">
          <cell r="C587">
            <v>59430000</v>
          </cell>
          <cell r="D587">
            <v>0</v>
          </cell>
          <cell r="S587" t="str">
            <v>4550-0090701-PKR-USD</v>
          </cell>
          <cell r="T587" t="str">
            <v>4550-0090701-PKR-USD-KARACHI</v>
          </cell>
        </row>
        <row r="588">
          <cell r="C588">
            <v>86106434.689999998</v>
          </cell>
          <cell r="D588">
            <v>0</v>
          </cell>
          <cell r="S588" t="str">
            <v>4553-4553000-PKR-EUR</v>
          </cell>
          <cell r="T588" t="str">
            <v>4553-4553000-PKR-EUR-LAHORE</v>
          </cell>
        </row>
        <row r="589">
          <cell r="C589">
            <v>86111752.200000003</v>
          </cell>
          <cell r="D589">
            <v>0</v>
          </cell>
          <cell r="S589" t="str">
            <v>4550-0060000-PKR-EUR</v>
          </cell>
          <cell r="T589" t="str">
            <v>4550-0060000-PKR-EUR-LAHORE</v>
          </cell>
        </row>
        <row r="590">
          <cell r="C590">
            <v>64804.12</v>
          </cell>
          <cell r="D590">
            <v>0</v>
          </cell>
          <cell r="S590" t="str">
            <v>4550-0060000-PKR-GBP</v>
          </cell>
          <cell r="T590" t="str">
            <v>4550-0060000-PKR-GBP-LAHORE</v>
          </cell>
        </row>
        <row r="591">
          <cell r="C591">
            <v>424748720.31999999</v>
          </cell>
          <cell r="D591">
            <v>0</v>
          </cell>
          <cell r="S591" t="str">
            <v>4550-0060000-PKR-USD</v>
          </cell>
          <cell r="T591" t="str">
            <v>4550-0060000-PKR-USD-LAHORE</v>
          </cell>
        </row>
        <row r="592">
          <cell r="C592">
            <v>0</v>
          </cell>
          <cell r="D592">
            <v>75981123.239999995</v>
          </cell>
          <cell r="S592" t="str">
            <v>4551-0060000-EUR-PKR</v>
          </cell>
          <cell r="T592" t="str">
            <v>4551-0060000-EUR-PKR-LAHORE</v>
          </cell>
        </row>
        <row r="593">
          <cell r="C593">
            <v>0</v>
          </cell>
          <cell r="D593">
            <v>65531.15</v>
          </cell>
          <cell r="S593" t="str">
            <v>4551-0060000-GBP-PKR</v>
          </cell>
          <cell r="T593" t="str">
            <v>4551-0060000-GBP-PKR-LAHORE</v>
          </cell>
        </row>
        <row r="594">
          <cell r="C594">
            <v>0</v>
          </cell>
          <cell r="D594">
            <v>75975875.150000006</v>
          </cell>
          <cell r="S594" t="str">
            <v>4552-4552000-EUR-PKR</v>
          </cell>
          <cell r="T594" t="str">
            <v>4552-4552000-EUR-PKR-LAHORE</v>
          </cell>
        </row>
        <row r="595">
          <cell r="C595">
            <v>0</v>
          </cell>
          <cell r="D595">
            <v>64804.12</v>
          </cell>
          <cell r="S595" t="str">
            <v>4552-4552000-PKR-GBP</v>
          </cell>
          <cell r="T595" t="str">
            <v>4552-4552000-PKR-GBP-LAHORE</v>
          </cell>
        </row>
        <row r="596">
          <cell r="C596">
            <v>0</v>
          </cell>
          <cell r="D596">
            <v>434421417.39999998</v>
          </cell>
          <cell r="S596" t="str">
            <v>4552-4552000-USD-PKR</v>
          </cell>
          <cell r="T596" t="str">
            <v>4552-4552000-USD-PKR-LAHORE</v>
          </cell>
        </row>
        <row r="597">
          <cell r="C597">
            <v>0</v>
          </cell>
          <cell r="D597">
            <v>435391751</v>
          </cell>
          <cell r="S597" t="str">
            <v>4551-0060000-USD-PKR</v>
          </cell>
          <cell r="T597" t="str">
            <v>4551-0060000-USD-PKR-LAHORE</v>
          </cell>
        </row>
        <row r="598">
          <cell r="C598">
            <v>65531.15</v>
          </cell>
          <cell r="D598">
            <v>0</v>
          </cell>
          <cell r="S598" t="str">
            <v>4553-4553000-GBP-PKR</v>
          </cell>
          <cell r="T598" t="str">
            <v>4553-4553000-GBP-PKR-LAHORE</v>
          </cell>
        </row>
        <row r="599">
          <cell r="C599">
            <v>0</v>
          </cell>
          <cell r="D599">
            <v>11172840</v>
          </cell>
          <cell r="S599" t="str">
            <v>4551-0032812-PKR-USD</v>
          </cell>
          <cell r="T599" t="str">
            <v>4551-0032812-PKR-USD-LAHORE</v>
          </cell>
        </row>
        <row r="600">
          <cell r="C600">
            <v>423779283.89999998</v>
          </cell>
          <cell r="D600">
            <v>0</v>
          </cell>
          <cell r="S600" t="str">
            <v>4553-4553000-PKR-USD</v>
          </cell>
          <cell r="T600" t="str">
            <v>4553-4553000-PKR-USD-LAHORE</v>
          </cell>
        </row>
        <row r="601">
          <cell r="C601">
            <v>434421417.39999998</v>
          </cell>
          <cell r="D601">
            <v>0</v>
          </cell>
          <cell r="S601" t="str">
            <v>4553-4553000-USD-PKR</v>
          </cell>
          <cell r="T601" t="str">
            <v>4553-4553000-USD-PKR-LAHORE</v>
          </cell>
        </row>
        <row r="602">
          <cell r="C602">
            <v>5315.07</v>
          </cell>
          <cell r="D602">
            <v>0</v>
          </cell>
          <cell r="S602" t="str">
            <v>8556-8556000-000-EUR</v>
          </cell>
          <cell r="T602" t="str">
            <v>8556-8556000-000-EUR-LAHORE</v>
          </cell>
        </row>
        <row r="603">
          <cell r="C603">
            <v>64753.74</v>
          </cell>
          <cell r="D603">
            <v>0</v>
          </cell>
          <cell r="S603" t="str">
            <v>8556-8556000-000-GBP</v>
          </cell>
          <cell r="T603" t="str">
            <v>8556-8556000-000-GBP-LAHORE</v>
          </cell>
        </row>
        <row r="604">
          <cell r="C604">
            <v>0</v>
          </cell>
          <cell r="D604">
            <v>70742.75</v>
          </cell>
          <cell r="S604" t="str">
            <v>8556-8556000-000-PKR</v>
          </cell>
          <cell r="T604" t="str">
            <v>8556-8556000-000-PKR-LAHORE</v>
          </cell>
        </row>
        <row r="605">
          <cell r="C605">
            <v>0</v>
          </cell>
          <cell r="D605">
            <v>1201.08</v>
          </cell>
          <cell r="S605" t="str">
            <v>8562-8562000-PKR-USD</v>
          </cell>
          <cell r="T605" t="str">
            <v>8562-8562000-PKR-USD-LAHORE</v>
          </cell>
        </row>
        <row r="606">
          <cell r="C606">
            <v>1203.8900000000001</v>
          </cell>
          <cell r="D606">
            <v>0</v>
          </cell>
          <cell r="S606" t="str">
            <v>8563-8563000-USD-PKR</v>
          </cell>
          <cell r="T606" t="str">
            <v>8563-8563000-USD-PKR-LAHORE</v>
          </cell>
        </row>
        <row r="607">
          <cell r="C607">
            <v>0</v>
          </cell>
          <cell r="D607">
            <v>423779283.89999998</v>
          </cell>
          <cell r="S607" t="str">
            <v>4552-4552000-PKR-USD</v>
          </cell>
          <cell r="T607" t="str">
            <v>4552-4552000-PKR-USD-LAHORE</v>
          </cell>
        </row>
        <row r="608">
          <cell r="C608">
            <v>20264875</v>
          </cell>
          <cell r="D608">
            <v>0</v>
          </cell>
          <cell r="S608" t="str">
            <v>4550-0090165-USD-EUR</v>
          </cell>
          <cell r="T608" t="str">
            <v>4550-0090165-USD-EUR-KARACHI</v>
          </cell>
        </row>
        <row r="609">
          <cell r="C609">
            <v>214937307</v>
          </cell>
          <cell r="D609">
            <v>0</v>
          </cell>
          <cell r="S609" t="str">
            <v>4550-0030609-USD-PKR</v>
          </cell>
          <cell r="T609" t="str">
            <v>4550-0030609-USD-PKR-LAHORE</v>
          </cell>
        </row>
        <row r="610">
          <cell r="C610">
            <v>0</v>
          </cell>
          <cell r="D610">
            <v>2053.04</v>
          </cell>
          <cell r="S610" t="str">
            <v>8562-8562000-PKR-GBP</v>
          </cell>
          <cell r="T610" t="str">
            <v>8562-8562000-PKR-GBP-KARACHI</v>
          </cell>
        </row>
        <row r="611">
          <cell r="C611">
            <v>0</v>
          </cell>
          <cell r="D611">
            <v>35816.080000000002</v>
          </cell>
          <cell r="S611" t="str">
            <v>8562-8562000-PKR-USD</v>
          </cell>
          <cell r="T611" t="str">
            <v>8562-8562000-PKR-USD-KARACHI</v>
          </cell>
        </row>
        <row r="612">
          <cell r="C612">
            <v>0</v>
          </cell>
          <cell r="D612">
            <v>525.41999999999996</v>
          </cell>
          <cell r="S612" t="str">
            <v>8562-8562000-USD-PKR</v>
          </cell>
          <cell r="T612" t="str">
            <v>8562-8562000-USD-PKR-KARACHI</v>
          </cell>
        </row>
        <row r="613">
          <cell r="C613">
            <v>17.71</v>
          </cell>
          <cell r="D613">
            <v>0</v>
          </cell>
          <cell r="S613" t="str">
            <v>8563-8563000-EUR-PKR</v>
          </cell>
          <cell r="T613" t="str">
            <v>8563-8563000-EUR-PKR-KARACHI</v>
          </cell>
        </row>
        <row r="614">
          <cell r="C614">
            <v>2056.7399999999998</v>
          </cell>
          <cell r="D614">
            <v>0</v>
          </cell>
          <cell r="S614" t="str">
            <v>8563-8563000-GBP-PKR</v>
          </cell>
          <cell r="T614" t="str">
            <v>8563-8563000-GBP-PKR-KARACHI</v>
          </cell>
        </row>
        <row r="615">
          <cell r="C615">
            <v>67.56</v>
          </cell>
          <cell r="D615">
            <v>0</v>
          </cell>
          <cell r="S615" t="str">
            <v>8563-8563000-PKR-GBP</v>
          </cell>
          <cell r="T615" t="str">
            <v>8563-8563000-PKR-GBP-KARACHI</v>
          </cell>
        </row>
        <row r="616">
          <cell r="C616">
            <v>526.54999999999995</v>
          </cell>
          <cell r="D616">
            <v>0</v>
          </cell>
          <cell r="S616" t="str">
            <v>8563-8563000-PKR-USD</v>
          </cell>
          <cell r="T616" t="str">
            <v>8563-8563000-PKR-USD-KARACHI</v>
          </cell>
        </row>
        <row r="617">
          <cell r="C617">
            <v>35841.29</v>
          </cell>
          <cell r="D617">
            <v>0</v>
          </cell>
          <cell r="S617" t="str">
            <v>8563-8563000-USD-PKR</v>
          </cell>
          <cell r="T617" t="str">
            <v>8563-8563000-USD-PKR-KARACHI</v>
          </cell>
        </row>
        <row r="618">
          <cell r="C618">
            <v>0</v>
          </cell>
          <cell r="D618">
            <v>58657410</v>
          </cell>
          <cell r="S618" t="str">
            <v>4551-0032921-PKR-USD</v>
          </cell>
          <cell r="T618" t="str">
            <v>4551-0032921-PKR-USD-LAHORE</v>
          </cell>
        </row>
        <row r="619">
          <cell r="C619">
            <v>0</v>
          </cell>
          <cell r="D619">
            <v>145233845.40000001</v>
          </cell>
          <cell r="S619" t="str">
            <v>4551-0030560-PKR-USD</v>
          </cell>
          <cell r="T619" t="str">
            <v>4551-0030560-PKR-USD-LAHORE</v>
          </cell>
        </row>
        <row r="620">
          <cell r="C620">
            <v>59508900</v>
          </cell>
          <cell r="D620">
            <v>0</v>
          </cell>
          <cell r="S620" t="str">
            <v>4550-0032921-USD-PKR</v>
          </cell>
          <cell r="T620" t="str">
            <v>4550-0032921-USD-PKR-LAHORE</v>
          </cell>
        </row>
        <row r="621">
          <cell r="C621">
            <v>0</v>
          </cell>
          <cell r="D621">
            <v>208715188.5</v>
          </cell>
          <cell r="S621" t="str">
            <v>4551-0030609-PKR-USD</v>
          </cell>
          <cell r="T621" t="str">
            <v>4551-0030609-PKR-USD-LAHORE</v>
          </cell>
        </row>
        <row r="622">
          <cell r="C622">
            <v>1146370.83</v>
          </cell>
          <cell r="D622">
            <v>0</v>
          </cell>
          <cell r="S622" t="str">
            <v>4550-0032238-EUR-PKR</v>
          </cell>
          <cell r="T622" t="str">
            <v>4550-0032238-EUR-PKR-LAHORE</v>
          </cell>
        </row>
        <row r="623">
          <cell r="C623">
            <v>0</v>
          </cell>
          <cell r="D623">
            <v>1157213.53</v>
          </cell>
          <cell r="S623" t="str">
            <v>4551-0032238-PKR-EUR</v>
          </cell>
          <cell r="T623" t="str">
            <v>4551-0032238-PKR-EUR-LAHORE</v>
          </cell>
        </row>
        <row r="624">
          <cell r="C624">
            <v>24754053.600000001</v>
          </cell>
          <cell r="D624">
            <v>0</v>
          </cell>
          <cell r="S624" t="str">
            <v>4550-0032430-EUR-PKR</v>
          </cell>
          <cell r="T624" t="str">
            <v>4550-0032430-EUR-PKR-LAHORE</v>
          </cell>
        </row>
        <row r="625">
          <cell r="C625">
            <v>0</v>
          </cell>
          <cell r="D625">
            <v>28510247.34</v>
          </cell>
          <cell r="S625" t="str">
            <v>4551-0032430-PKR-EUR</v>
          </cell>
          <cell r="T625" t="str">
            <v>4551-0032430-PKR-EUR-LAHORE</v>
          </cell>
        </row>
        <row r="626">
          <cell r="C626">
            <v>50075450.719999999</v>
          </cell>
          <cell r="D626">
            <v>0</v>
          </cell>
          <cell r="S626" t="str">
            <v>4550-0032778-EUR-PKR</v>
          </cell>
          <cell r="T626" t="str">
            <v>4550-0032778-EUR-PKR-LAHORE</v>
          </cell>
        </row>
        <row r="627">
          <cell r="C627">
            <v>0</v>
          </cell>
          <cell r="D627">
            <v>56438973.829999998</v>
          </cell>
          <cell r="S627" t="str">
            <v>4551-0032778-PKR-EUR</v>
          </cell>
          <cell r="T627" t="str">
            <v>4551-0032778-PKR-EUR-LAHORE</v>
          </cell>
        </row>
        <row r="628">
          <cell r="C628">
            <v>11590200</v>
          </cell>
          <cell r="D628">
            <v>0</v>
          </cell>
          <cell r="S628" t="str">
            <v>4550-0032812-USD-PKR</v>
          </cell>
          <cell r="T628" t="str">
            <v>4550-0032812-USD-PKR-LAHORE</v>
          </cell>
        </row>
        <row r="629">
          <cell r="C629">
            <v>0</v>
          </cell>
          <cell r="D629">
            <v>25.13</v>
          </cell>
          <cell r="S629" t="str">
            <v>8562-8562000-PKR-EUR</v>
          </cell>
          <cell r="T629" t="str">
            <v>8562-8562000-PKR-EUR-KARACHI</v>
          </cell>
        </row>
        <row r="630">
          <cell r="C630">
            <v>148385010.40000001</v>
          </cell>
          <cell r="D630">
            <v>0</v>
          </cell>
          <cell r="S630" t="str">
            <v>4550-0030560-USD-PKR</v>
          </cell>
          <cell r="T630" t="str">
            <v>4550-0030560-USD-PKR-LAHORE</v>
          </cell>
        </row>
        <row r="631">
          <cell r="C631">
            <v>68701800</v>
          </cell>
          <cell r="D631">
            <v>0</v>
          </cell>
          <cell r="S631" t="str">
            <v>4550-0017771-USD-GBP</v>
          </cell>
          <cell r="T631" t="str">
            <v>4550-0017771-USD-GBP-KARACHI</v>
          </cell>
        </row>
        <row r="632">
          <cell r="C632">
            <v>21224000</v>
          </cell>
          <cell r="D632">
            <v>0</v>
          </cell>
          <cell r="S632" t="str">
            <v>4550-0017105-CHF-PKR</v>
          </cell>
          <cell r="T632" t="str">
            <v>4550-0017105-CHF-PKR-KARACHI</v>
          </cell>
        </row>
        <row r="633">
          <cell r="C633">
            <v>18225542.75</v>
          </cell>
          <cell r="D633">
            <v>0</v>
          </cell>
          <cell r="S633" t="str">
            <v>4550-0017105-EUR-PKR</v>
          </cell>
          <cell r="T633" t="str">
            <v>4550-0017105-EUR-PKR-KARACHI</v>
          </cell>
        </row>
        <row r="634">
          <cell r="C634">
            <v>31586470.170000002</v>
          </cell>
          <cell r="D634">
            <v>0</v>
          </cell>
          <cell r="S634" t="str">
            <v>4550-0017105-USD-PKR</v>
          </cell>
          <cell r="T634" t="str">
            <v>4550-0017105-USD-PKR-KARACHI</v>
          </cell>
        </row>
        <row r="635">
          <cell r="C635">
            <v>0</v>
          </cell>
          <cell r="D635">
            <v>21008360</v>
          </cell>
          <cell r="S635" t="str">
            <v>4551-0017105-PKR-CHF</v>
          </cell>
          <cell r="T635" t="str">
            <v>4551-0017105-PKR-CHF-KARACHI</v>
          </cell>
        </row>
        <row r="636">
          <cell r="C636">
            <v>0</v>
          </cell>
          <cell r="D636">
            <v>18237982.199999999</v>
          </cell>
          <cell r="S636" t="str">
            <v>4551-0017105-PKR-EUR</v>
          </cell>
          <cell r="T636" t="str">
            <v>4551-0017105-PKR-EUR-KARACHI</v>
          </cell>
        </row>
        <row r="637">
          <cell r="C637">
            <v>0</v>
          </cell>
          <cell r="D637">
            <v>31414995.149999999</v>
          </cell>
          <cell r="S637" t="str">
            <v>4551-0017105-PKR-USD</v>
          </cell>
          <cell r="T637" t="str">
            <v>4551-0017105-PKR-USD-KARACHI</v>
          </cell>
        </row>
        <row r="638">
          <cell r="C638">
            <v>137215461.68000001</v>
          </cell>
          <cell r="D638">
            <v>0</v>
          </cell>
          <cell r="S638" t="str">
            <v>4550-0017131-USD-PKR</v>
          </cell>
          <cell r="T638" t="str">
            <v>4550-0017131-USD-PKR-KARACHI</v>
          </cell>
        </row>
        <row r="639">
          <cell r="C639">
            <v>0</v>
          </cell>
          <cell r="D639">
            <v>134788675.83000001</v>
          </cell>
          <cell r="S639" t="str">
            <v>4551-0017131-PKR-USD</v>
          </cell>
          <cell r="T639" t="str">
            <v>4551-0017131-PKR-USD-KARACHI</v>
          </cell>
        </row>
        <row r="640">
          <cell r="C640">
            <v>21133308</v>
          </cell>
          <cell r="D640">
            <v>0</v>
          </cell>
          <cell r="S640" t="str">
            <v>4550-0075028-GBP-USD</v>
          </cell>
          <cell r="T640" t="str">
            <v>4550-0075028-GBP-USD-KARACHI</v>
          </cell>
        </row>
        <row r="641">
          <cell r="C641">
            <v>0</v>
          </cell>
          <cell r="D641">
            <v>292668355.76999998</v>
          </cell>
          <cell r="S641" t="str">
            <v>4551-0017256-EUR-USD</v>
          </cell>
          <cell r="T641" t="str">
            <v>4551-0017256-EUR-USD-KARACHI</v>
          </cell>
        </row>
        <row r="642">
          <cell r="C642">
            <v>0</v>
          </cell>
          <cell r="D642">
            <v>6744555.7000000002</v>
          </cell>
          <cell r="S642" t="str">
            <v>4551-0017092-PKR-EUR</v>
          </cell>
          <cell r="T642" t="str">
            <v>4551-0017092-PKR-EUR-KARACHI</v>
          </cell>
        </row>
        <row r="643">
          <cell r="C643">
            <v>0</v>
          </cell>
          <cell r="D643">
            <v>63679245</v>
          </cell>
          <cell r="S643" t="str">
            <v>4551-0017771-GBP-USD</v>
          </cell>
          <cell r="T643" t="str">
            <v>4551-0017771-GBP-USD-KARACHI</v>
          </cell>
        </row>
        <row r="644">
          <cell r="C644">
            <v>75981123.239999995</v>
          </cell>
          <cell r="D644">
            <v>0</v>
          </cell>
          <cell r="S644" t="str">
            <v>4550-0061000-EUR-PKR</v>
          </cell>
          <cell r="T644" t="str">
            <v>4550-0061000-EUR-PKR-KARACHI</v>
          </cell>
        </row>
        <row r="645">
          <cell r="C645">
            <v>65531.15</v>
          </cell>
          <cell r="D645">
            <v>0</v>
          </cell>
          <cell r="S645" t="str">
            <v>4550-0061000-GBP-PKR</v>
          </cell>
          <cell r="T645" t="str">
            <v>4550-0061000-GBP-PKR-KARACHI</v>
          </cell>
        </row>
        <row r="646">
          <cell r="C646">
            <v>435391751</v>
          </cell>
          <cell r="D646">
            <v>0</v>
          </cell>
          <cell r="S646" t="str">
            <v>4550-0061000-USD-PKR</v>
          </cell>
          <cell r="T646" t="str">
            <v>4550-0061000-USD-PKR-KARACHI</v>
          </cell>
        </row>
        <row r="647">
          <cell r="C647">
            <v>0</v>
          </cell>
          <cell r="D647">
            <v>86111752.200000003</v>
          </cell>
          <cell r="S647" t="str">
            <v>4551-0061000-PKR-EUR</v>
          </cell>
          <cell r="T647" t="str">
            <v>4551-0061000-PKR-EUR-KARACHI</v>
          </cell>
        </row>
        <row r="648">
          <cell r="C648">
            <v>0</v>
          </cell>
          <cell r="D648">
            <v>64804.12</v>
          </cell>
          <cell r="S648" t="str">
            <v>4551-0061000-PKR-GBP</v>
          </cell>
          <cell r="T648" t="str">
            <v>4551-0061000-PKR-GBP-KARACHI</v>
          </cell>
        </row>
        <row r="649">
          <cell r="C649">
            <v>0</v>
          </cell>
          <cell r="D649">
            <v>424748720.31999999</v>
          </cell>
          <cell r="S649" t="str">
            <v>4551-0061000-PKR-USD</v>
          </cell>
          <cell r="T649" t="str">
            <v>4551-0061000-PKR-USD-KARACHI</v>
          </cell>
        </row>
        <row r="650">
          <cell r="C650">
            <v>163018005.47</v>
          </cell>
          <cell r="D650">
            <v>0</v>
          </cell>
          <cell r="S650" t="str">
            <v>4550-0075028-EUR-USD</v>
          </cell>
          <cell r="T650" t="str">
            <v>4550-0075028-EUR-USD-KARACHI</v>
          </cell>
        </row>
        <row r="651">
          <cell r="C651">
            <v>314206115.19</v>
          </cell>
          <cell r="D651">
            <v>0</v>
          </cell>
          <cell r="S651" t="str">
            <v>4550-0017256-USD-EUR</v>
          </cell>
          <cell r="T651" t="str">
            <v>4550-0017256-USD-EUR-KARACHI</v>
          </cell>
        </row>
        <row r="652">
          <cell r="C652">
            <v>0</v>
          </cell>
          <cell r="D652">
            <v>744877.66</v>
          </cell>
          <cell r="S652" t="str">
            <v>4551-0016228-PKR-CHF</v>
          </cell>
          <cell r="T652" t="str">
            <v>4551-0016228-PKR-CHF-KARACHI</v>
          </cell>
        </row>
        <row r="653">
          <cell r="C653">
            <v>75981123.239999995</v>
          </cell>
          <cell r="D653">
            <v>0</v>
          </cell>
          <cell r="S653" t="str">
            <v>4553-4553000-EUR-PKR</v>
          </cell>
          <cell r="T653" t="str">
            <v>4553-4553000-EUR-PKR-LAHORE</v>
          </cell>
        </row>
        <row r="654">
          <cell r="C654">
            <v>57988109.109999999</v>
          </cell>
          <cell r="D654">
            <v>0</v>
          </cell>
          <cell r="S654" t="str">
            <v>4550-0013330-USD-PKR</v>
          </cell>
          <cell r="T654" t="str">
            <v>4550-0013330-USD-PKR-KARACHI</v>
          </cell>
        </row>
        <row r="655">
          <cell r="C655">
            <v>0</v>
          </cell>
          <cell r="D655">
            <v>57088126.380000003</v>
          </cell>
          <cell r="S655" t="str">
            <v>4551-0013330-PKR-USD</v>
          </cell>
          <cell r="T655" t="str">
            <v>4551-0013330-PKR-USD-KARACHI</v>
          </cell>
        </row>
        <row r="656">
          <cell r="C656">
            <v>26377119.23</v>
          </cell>
          <cell r="D656">
            <v>0</v>
          </cell>
          <cell r="S656" t="str">
            <v>4550-0015528-USD-PKR</v>
          </cell>
          <cell r="T656" t="str">
            <v>4550-0015528-USD-PKR-KARACHI</v>
          </cell>
        </row>
        <row r="657">
          <cell r="C657">
            <v>0</v>
          </cell>
          <cell r="D657">
            <v>26104782.609999999</v>
          </cell>
          <cell r="S657" t="str">
            <v>4551-0015528-PKR-USD</v>
          </cell>
          <cell r="T657" t="str">
            <v>4551-0015528-PKR-USD-KARACHI</v>
          </cell>
        </row>
        <row r="658">
          <cell r="C658">
            <v>748836</v>
          </cell>
          <cell r="D658">
            <v>0</v>
          </cell>
          <cell r="S658" t="str">
            <v>4550-0016228-CHF-PKR</v>
          </cell>
          <cell r="T658" t="str">
            <v>4550-0016228-CHF-PKR-KARACHI</v>
          </cell>
        </row>
        <row r="659">
          <cell r="C659">
            <v>3218572.95</v>
          </cell>
          <cell r="D659">
            <v>0</v>
          </cell>
          <cell r="S659" t="str">
            <v>4550-0016228-EUR-PKR</v>
          </cell>
          <cell r="T659" t="str">
            <v>4550-0016228-EUR-PKR-KARACHI</v>
          </cell>
        </row>
        <row r="660">
          <cell r="C660">
            <v>889493.22</v>
          </cell>
          <cell r="D660">
            <v>0</v>
          </cell>
          <cell r="S660" t="str">
            <v>4550-0016228-GBP-PKR</v>
          </cell>
          <cell r="T660" t="str">
            <v>4550-0016228-GBP-PKR-KARACHI</v>
          </cell>
        </row>
        <row r="661">
          <cell r="C661">
            <v>0</v>
          </cell>
          <cell r="D661">
            <v>17067368.890000001</v>
          </cell>
          <cell r="S661" t="str">
            <v>4551-0017092-PKR-USD</v>
          </cell>
          <cell r="T661" t="str">
            <v>4551-0017092-PKR-USD-KARACHI</v>
          </cell>
        </row>
        <row r="662">
          <cell r="C662">
            <v>3649743</v>
          </cell>
          <cell r="D662">
            <v>0</v>
          </cell>
          <cell r="S662" t="str">
            <v>4550-0016228-USD-PKR</v>
          </cell>
          <cell r="T662" t="str">
            <v>4550-0016228-USD-PKR-KARACHI</v>
          </cell>
        </row>
        <row r="663">
          <cell r="C663">
            <v>0</v>
          </cell>
          <cell r="D663">
            <v>1117032.8700000001</v>
          </cell>
          <cell r="S663" t="str">
            <v>4551-0017092-PKR-GBP</v>
          </cell>
          <cell r="T663" t="str">
            <v>4551-0017092-PKR-GBP-KARACHI</v>
          </cell>
        </row>
        <row r="664">
          <cell r="C664">
            <v>0</v>
          </cell>
          <cell r="D664">
            <v>3378073.6000000001</v>
          </cell>
          <cell r="S664" t="str">
            <v>4551-0016228-PKR-EUR</v>
          </cell>
          <cell r="T664" t="str">
            <v>4551-0016228-PKR-EUR-KARACHI</v>
          </cell>
        </row>
        <row r="665">
          <cell r="C665">
            <v>23634405</v>
          </cell>
          <cell r="D665">
            <v>0</v>
          </cell>
          <cell r="S665" t="str">
            <v>4550-0090165-USD-CHF</v>
          </cell>
          <cell r="T665" t="str">
            <v>4550-0090165-USD-CHF-KARACHI</v>
          </cell>
        </row>
        <row r="666">
          <cell r="C666">
            <v>0</v>
          </cell>
          <cell r="D666">
            <v>920466.72</v>
          </cell>
          <cell r="S666" t="str">
            <v>4551-0016228-PKR-GBP</v>
          </cell>
          <cell r="T666" t="str">
            <v>4551-0016228-PKR-GBP-KARACHI</v>
          </cell>
        </row>
        <row r="667">
          <cell r="C667">
            <v>0</v>
          </cell>
          <cell r="D667">
            <v>470299.17</v>
          </cell>
          <cell r="S667" t="str">
            <v>4551-0016228-PKR-SGD</v>
          </cell>
          <cell r="T667" t="str">
            <v>4551-0016228-PKR-SGD-KARACHI</v>
          </cell>
        </row>
        <row r="668">
          <cell r="C668">
            <v>0</v>
          </cell>
          <cell r="D668">
            <v>3612559.52</v>
          </cell>
          <cell r="S668" t="str">
            <v>4551-0016228-PKR-USD</v>
          </cell>
          <cell r="T668" t="str">
            <v>4551-0016228-PKR-USD-KARACHI</v>
          </cell>
        </row>
        <row r="669">
          <cell r="C669">
            <v>6634074</v>
          </cell>
          <cell r="D669">
            <v>0</v>
          </cell>
          <cell r="S669" t="str">
            <v>4550-0017092-EUR-PKR</v>
          </cell>
          <cell r="T669" t="str">
            <v>4550-0017092-EUR-PKR-KARACHI</v>
          </cell>
        </row>
        <row r="670">
          <cell r="C670">
            <v>1099532.53</v>
          </cell>
          <cell r="D670">
            <v>0</v>
          </cell>
          <cell r="S670" t="str">
            <v>4550-0017092-GBP-PKR</v>
          </cell>
          <cell r="T670" t="str">
            <v>4550-0017092-GBP-PKR-KARACHI</v>
          </cell>
        </row>
        <row r="671">
          <cell r="C671">
            <v>17582933.600000001</v>
          </cell>
          <cell r="D671">
            <v>0</v>
          </cell>
          <cell r="S671" t="str">
            <v>4550-0017092-USD-PKR</v>
          </cell>
          <cell r="T671" t="str">
            <v>4550-0017092-USD-PKR-KARACHI</v>
          </cell>
        </row>
        <row r="672">
          <cell r="C672">
            <v>0</v>
          </cell>
          <cell r="D672">
            <v>22607172</v>
          </cell>
          <cell r="S672" t="str">
            <v>4551-0017771-PKR-USD</v>
          </cell>
          <cell r="T672" t="str">
            <v>4551-0017771-PKR-USD-KARACHI</v>
          </cell>
        </row>
        <row r="673">
          <cell r="C673">
            <v>471507</v>
          </cell>
          <cell r="D673">
            <v>0</v>
          </cell>
          <cell r="S673" t="str">
            <v>4550-0016228-SGD-PKR</v>
          </cell>
          <cell r="T673" t="str">
            <v>4550-0016228-SGD-PKR-KARACHI</v>
          </cell>
        </row>
        <row r="674">
          <cell r="C674">
            <v>61740000</v>
          </cell>
          <cell r="D674">
            <v>0</v>
          </cell>
          <cell r="S674" t="str">
            <v>4550-0083600-USD-PKR</v>
          </cell>
          <cell r="T674" t="str">
            <v>4550-0083600-USD-PKR-KARACHI</v>
          </cell>
        </row>
        <row r="675">
          <cell r="C675">
            <v>59430000</v>
          </cell>
          <cell r="D675">
            <v>0</v>
          </cell>
          <cell r="S675" t="str">
            <v>4550-0081400-PKR-USD</v>
          </cell>
          <cell r="T675" t="str">
            <v>4550-0081400-PKR-USD-KARACHI</v>
          </cell>
        </row>
        <row r="676">
          <cell r="C676">
            <v>61150000</v>
          </cell>
          <cell r="D676">
            <v>0</v>
          </cell>
          <cell r="S676" t="str">
            <v>4550-0081400-USD-PKR</v>
          </cell>
          <cell r="T676" t="str">
            <v>4550-0081400-USD-PKR-KARACHI</v>
          </cell>
        </row>
        <row r="677">
          <cell r="C677">
            <v>0</v>
          </cell>
          <cell r="D677">
            <v>59430000</v>
          </cell>
          <cell r="S677" t="str">
            <v>4551-0081400-PKR-USD</v>
          </cell>
          <cell r="T677" t="str">
            <v>4551-0081400-PKR-USD-KARACHI</v>
          </cell>
        </row>
        <row r="678">
          <cell r="C678">
            <v>0</v>
          </cell>
          <cell r="D678">
            <v>60380000</v>
          </cell>
          <cell r="S678" t="str">
            <v>4551-0081400-USD-PKR</v>
          </cell>
          <cell r="T678" t="str">
            <v>4551-0081400-USD-PKR-KARACHI</v>
          </cell>
        </row>
        <row r="679">
          <cell r="C679">
            <v>297150000</v>
          </cell>
          <cell r="D679">
            <v>0</v>
          </cell>
          <cell r="S679" t="str">
            <v>4550-0081900-PKR-USD</v>
          </cell>
          <cell r="T679" t="str">
            <v>4550-0081900-PKR-USD-KARACHI</v>
          </cell>
        </row>
        <row r="680">
          <cell r="C680">
            <v>0</v>
          </cell>
          <cell r="D680">
            <v>301800000</v>
          </cell>
          <cell r="S680" t="str">
            <v>4551-0081900-USD-PKR</v>
          </cell>
          <cell r="T680" t="str">
            <v>4551-0081900-USD-PKR-KARACHI</v>
          </cell>
        </row>
        <row r="681">
          <cell r="C681">
            <v>0</v>
          </cell>
          <cell r="D681">
            <v>175899115</v>
          </cell>
          <cell r="S681" t="str">
            <v>4551-0075028-USD-EUR</v>
          </cell>
          <cell r="T681" t="str">
            <v>4551-0075028-USD-EUR-KARACHI</v>
          </cell>
        </row>
        <row r="682">
          <cell r="C682">
            <v>121440000</v>
          </cell>
          <cell r="D682">
            <v>0</v>
          </cell>
          <cell r="S682" t="str">
            <v>4550-0082700-USD-PKR</v>
          </cell>
          <cell r="T682" t="str">
            <v>4550-0082700-USD-PKR-KARACHI</v>
          </cell>
        </row>
        <row r="683">
          <cell r="C683">
            <v>22865004</v>
          </cell>
          <cell r="D683">
            <v>0</v>
          </cell>
          <cell r="S683" t="str">
            <v>4550-0017771-USD-PKR</v>
          </cell>
          <cell r="T683" t="str">
            <v>4550-0017771-USD-PKR-KARACHI</v>
          </cell>
        </row>
        <row r="684">
          <cell r="C684">
            <v>0</v>
          </cell>
          <cell r="D684">
            <v>450315000</v>
          </cell>
          <cell r="S684" t="str">
            <v>4551-0080800-USD-PKR</v>
          </cell>
          <cell r="T684" t="str">
            <v>4551-0080800-USD-PKR-KARACHI</v>
          </cell>
        </row>
        <row r="685">
          <cell r="C685">
            <v>237720000</v>
          </cell>
          <cell r="D685">
            <v>0</v>
          </cell>
          <cell r="S685" t="str">
            <v>4550-0083600-PKR-USD</v>
          </cell>
          <cell r="T685" t="str">
            <v>4550-0083600-PKR-USD-KARACHI</v>
          </cell>
        </row>
        <row r="686">
          <cell r="C686">
            <v>148575000</v>
          </cell>
          <cell r="D686">
            <v>0</v>
          </cell>
          <cell r="S686" t="str">
            <v>4550-0082700-PKR-USD</v>
          </cell>
          <cell r="T686" t="str">
            <v>4550-0082700-PKR-USD-KARACHI</v>
          </cell>
        </row>
        <row r="687">
          <cell r="C687">
            <v>0</v>
          </cell>
          <cell r="D687">
            <v>59430000</v>
          </cell>
          <cell r="S687" t="str">
            <v>4551-0083600-PKR-USD</v>
          </cell>
          <cell r="T687" t="str">
            <v>4551-0083600-PKR-USD-KARACHI</v>
          </cell>
        </row>
        <row r="688">
          <cell r="C688">
            <v>0</v>
          </cell>
          <cell r="D688">
            <v>242080000</v>
          </cell>
          <cell r="S688" t="str">
            <v>4551-0083600-USD-PKR</v>
          </cell>
          <cell r="T688" t="str">
            <v>4551-0083600-USD-PKR-KARACHI</v>
          </cell>
        </row>
        <row r="689">
          <cell r="C689">
            <v>29715000</v>
          </cell>
          <cell r="D689">
            <v>0</v>
          </cell>
          <cell r="S689" t="str">
            <v>4550-0084300-PKR-USD</v>
          </cell>
          <cell r="T689" t="str">
            <v>4550-0084300-PKR-USD-KARACHI</v>
          </cell>
        </row>
        <row r="690">
          <cell r="C690">
            <v>0</v>
          </cell>
          <cell r="D690">
            <v>30285000</v>
          </cell>
          <cell r="S690" t="str">
            <v>4551-0084300-USD-PKR</v>
          </cell>
          <cell r="T690" t="str">
            <v>4551-0084300-USD-PKR-KARACHI</v>
          </cell>
        </row>
        <row r="691">
          <cell r="C691">
            <v>59430000</v>
          </cell>
          <cell r="D691">
            <v>0</v>
          </cell>
          <cell r="S691" t="str">
            <v>4550-0085300-PKR-USD</v>
          </cell>
          <cell r="T691" t="str">
            <v>4550-0085300-PKR-USD-KARACHI</v>
          </cell>
        </row>
        <row r="692">
          <cell r="C692">
            <v>0</v>
          </cell>
          <cell r="D692">
            <v>59700000</v>
          </cell>
          <cell r="S692" t="str">
            <v>4551-0085300-USD-PKR</v>
          </cell>
          <cell r="T692" t="str">
            <v>4551-0085300-USD-PKR-KARACHI</v>
          </cell>
        </row>
        <row r="693">
          <cell r="C693">
            <v>297150000</v>
          </cell>
          <cell r="D693">
            <v>0</v>
          </cell>
          <cell r="S693" t="str">
            <v>4550-0085500-PKR-USD</v>
          </cell>
          <cell r="T693" t="str">
            <v>4550-0085500-PKR-USD-KARACHI</v>
          </cell>
        </row>
        <row r="694">
          <cell r="C694">
            <v>0</v>
          </cell>
          <cell r="D694">
            <v>303100000</v>
          </cell>
          <cell r="S694" t="str">
            <v>4551-0085500-USD-PKR</v>
          </cell>
          <cell r="T694" t="str">
            <v>4551-0085500-USD-PKR-KARACHI</v>
          </cell>
        </row>
        <row r="695">
          <cell r="C695">
            <v>15812064.66</v>
          </cell>
          <cell r="D695">
            <v>0</v>
          </cell>
          <cell r="S695" t="str">
            <v>4550-0090165-EUR-USD</v>
          </cell>
          <cell r="T695" t="str">
            <v>4550-0090165-EUR-USD-KARACHI</v>
          </cell>
        </row>
        <row r="696">
          <cell r="C696">
            <v>0</v>
          </cell>
          <cell r="D696">
            <v>150045000</v>
          </cell>
          <cell r="S696" t="str">
            <v>4551-0082700-USD-PKR</v>
          </cell>
          <cell r="T696" t="str">
            <v>4551-0082700-USD-PKR-KARACHI</v>
          </cell>
        </row>
        <row r="697">
          <cell r="C697">
            <v>1780592.6399999999</v>
          </cell>
          <cell r="D697">
            <v>0</v>
          </cell>
          <cell r="S697" t="str">
            <v>4550-0080011-PKR-GBP</v>
          </cell>
          <cell r="T697" t="str">
            <v>4550-0080011-PKR-GBP-KARACHI</v>
          </cell>
        </row>
        <row r="698">
          <cell r="C698">
            <v>0</v>
          </cell>
          <cell r="D698">
            <v>22900600</v>
          </cell>
          <cell r="S698" t="str">
            <v>4551-0075028-USD-GBP</v>
          </cell>
          <cell r="T698" t="str">
            <v>4551-0075028-USD-GBP-KARACHI</v>
          </cell>
        </row>
        <row r="699">
          <cell r="C699">
            <v>0</v>
          </cell>
          <cell r="D699">
            <v>118860000</v>
          </cell>
          <cell r="S699" t="str">
            <v>4551-0082700-PKR-USD</v>
          </cell>
          <cell r="T699" t="str">
            <v>4551-0082700-PKR-USD-KARACHI</v>
          </cell>
        </row>
        <row r="700">
          <cell r="C700">
            <v>33809.919999999998</v>
          </cell>
          <cell r="D700">
            <v>0</v>
          </cell>
          <cell r="S700" t="str">
            <v>4550-0080011-PKR-EUR</v>
          </cell>
          <cell r="T700" t="str">
            <v>4550-0080011-PKR-EUR-KARACHI</v>
          </cell>
        </row>
        <row r="701">
          <cell r="C701">
            <v>445725000</v>
          </cell>
          <cell r="D701">
            <v>0</v>
          </cell>
          <cell r="S701" t="str">
            <v>4550-0080800-PKR-USD</v>
          </cell>
          <cell r="T701" t="str">
            <v>4550-0080800-PKR-USD-KARACHI</v>
          </cell>
        </row>
        <row r="702">
          <cell r="C702">
            <v>59042671.509999998</v>
          </cell>
          <cell r="D702">
            <v>0</v>
          </cell>
          <cell r="S702" t="str">
            <v>4550-0080011-PKR-USD</v>
          </cell>
          <cell r="T702" t="str">
            <v>4550-0080011-PKR-USD-KARACHI</v>
          </cell>
        </row>
        <row r="703">
          <cell r="C703">
            <v>0</v>
          </cell>
          <cell r="D703">
            <v>32932.129999999997</v>
          </cell>
          <cell r="S703" t="str">
            <v>4551-0080011-EUR-PKR</v>
          </cell>
          <cell r="T703" t="str">
            <v>4551-0080011-EUR-PKR-KARACHI</v>
          </cell>
        </row>
        <row r="704">
          <cell r="C704">
            <v>0</v>
          </cell>
          <cell r="D704">
            <v>1778953.61</v>
          </cell>
          <cell r="S704" t="str">
            <v>4551-0080011-GBP-PKR</v>
          </cell>
          <cell r="T704" t="str">
            <v>4551-0080011-GBP-PKR-KARACHI</v>
          </cell>
        </row>
        <row r="705">
          <cell r="C705">
            <v>0</v>
          </cell>
          <cell r="D705">
            <v>59079927.100000001</v>
          </cell>
          <cell r="S705" t="str">
            <v>4551-0080011-USD-PKR</v>
          </cell>
          <cell r="T705" t="str">
            <v>4551-0080011-USD-PKR-KARACHI</v>
          </cell>
        </row>
        <row r="706">
          <cell r="C706">
            <v>59430000</v>
          </cell>
          <cell r="D706">
            <v>0</v>
          </cell>
          <cell r="S706" t="str">
            <v>4550-0080200-PKR-USD</v>
          </cell>
          <cell r="T706" t="str">
            <v>4550-0080200-PKR-USD-KARACHI</v>
          </cell>
        </row>
        <row r="707">
          <cell r="C707">
            <v>61300000</v>
          </cell>
          <cell r="D707">
            <v>0</v>
          </cell>
          <cell r="S707" t="str">
            <v>4550-0080200-USD-PKR</v>
          </cell>
          <cell r="T707" t="str">
            <v>4550-0080200-USD-PKR-KARACHI</v>
          </cell>
        </row>
        <row r="708">
          <cell r="C708">
            <v>0</v>
          </cell>
          <cell r="D708">
            <v>50299769.100000001</v>
          </cell>
          <cell r="S708" t="str">
            <v>4551-0080503-EUR-USD</v>
          </cell>
          <cell r="T708" t="str">
            <v>4551-0080503-EUR-USD-KARACHI</v>
          </cell>
        </row>
        <row r="709">
          <cell r="C709">
            <v>0</v>
          </cell>
          <cell r="D709">
            <v>166171975</v>
          </cell>
          <cell r="S709" t="str">
            <v>4551-0080503-USD-EUR</v>
          </cell>
          <cell r="T709" t="str">
            <v>4551-0080503-USD-EUR-KARACHI</v>
          </cell>
        </row>
        <row r="710">
          <cell r="C710">
            <v>56741650</v>
          </cell>
          <cell r="D710">
            <v>0</v>
          </cell>
          <cell r="S710" t="str">
            <v>4550-0080503-USD-EUR</v>
          </cell>
          <cell r="T710" t="str">
            <v>4550-0080503-USD-EUR-KARACHI</v>
          </cell>
        </row>
        <row r="711">
          <cell r="C711">
            <v>42500770.200000003</v>
          </cell>
          <cell r="D711">
            <v>0</v>
          </cell>
          <cell r="S711" t="str">
            <v>4550-0080503-GBP-USD</v>
          </cell>
          <cell r="T711" t="str">
            <v>4550-0080503-GBP-USD-KARACHI</v>
          </cell>
        </row>
        <row r="712">
          <cell r="C712">
            <v>157796753.09999999</v>
          </cell>
          <cell r="D712">
            <v>0</v>
          </cell>
          <cell r="S712" t="str">
            <v>4550-0080503-EUR-USD</v>
          </cell>
          <cell r="T712" t="str">
            <v>4550-0080503-EUR-USD-KARACHI</v>
          </cell>
        </row>
        <row r="713">
          <cell r="C713">
            <v>0</v>
          </cell>
          <cell r="D713">
            <v>59430000</v>
          </cell>
          <cell r="S713" t="str">
            <v>4551-0080500-PKR-USD</v>
          </cell>
          <cell r="T713" t="str">
            <v>4551-0080500-PKR-USD-KARACHI</v>
          </cell>
        </row>
        <row r="714">
          <cell r="C714">
            <v>59960000</v>
          </cell>
          <cell r="D714">
            <v>0</v>
          </cell>
          <cell r="S714" t="str">
            <v>4550-0080500-USD-PKR</v>
          </cell>
          <cell r="T714" t="str">
            <v>4550-0080500-USD-PKR-KARACHI</v>
          </cell>
        </row>
        <row r="715">
          <cell r="C715">
            <v>0</v>
          </cell>
          <cell r="D715">
            <v>60300000</v>
          </cell>
          <cell r="S715" t="str">
            <v>4551-0080200-USD-PKR</v>
          </cell>
          <cell r="T715" t="str">
            <v>4551-0080200-USD-PKR-KARACHI</v>
          </cell>
        </row>
        <row r="716">
          <cell r="C716">
            <v>0</v>
          </cell>
          <cell r="D716">
            <v>59430000</v>
          </cell>
          <cell r="S716" t="str">
            <v>4551-0080200-PKR-USD</v>
          </cell>
          <cell r="T716" t="str">
            <v>4551-0080200-PKR-USD-KARACHI</v>
          </cell>
        </row>
        <row r="717">
          <cell r="C717">
            <v>0</v>
          </cell>
          <cell r="D717">
            <v>45801200</v>
          </cell>
          <cell r="S717" t="str">
            <v>4551-0080503-USD-GBP</v>
          </cell>
          <cell r="T717" t="str">
            <v>4551-0080503-USD-GBP-KARACHI</v>
          </cell>
        </row>
        <row r="718">
          <cell r="C718">
            <v>58877.06</v>
          </cell>
          <cell r="D718">
            <v>0</v>
          </cell>
          <cell r="S718" t="str">
            <v>0008-8002007-000-PKR</v>
          </cell>
          <cell r="T718" t="str">
            <v>0008-8002007-000-PKR-KARACHI</v>
          </cell>
        </row>
        <row r="719">
          <cell r="C719">
            <v>9376.66</v>
          </cell>
          <cell r="D719">
            <v>0</v>
          </cell>
          <cell r="S719" t="str">
            <v>0008-8002019-522-PKR</v>
          </cell>
          <cell r="T719" t="str">
            <v>0008-8002019-522-PKR-KARACHI</v>
          </cell>
        </row>
        <row r="720">
          <cell r="C720">
            <v>90000</v>
          </cell>
          <cell r="D720">
            <v>0</v>
          </cell>
          <cell r="S720" t="str">
            <v>0009-8002201-000-PKR</v>
          </cell>
          <cell r="T720" t="str">
            <v>0009-8002201-000-PKR-LAHORE</v>
          </cell>
        </row>
        <row r="721">
          <cell r="C721">
            <v>19130.02</v>
          </cell>
          <cell r="D721">
            <v>0</v>
          </cell>
          <cell r="S721" t="str">
            <v>0008-8002002-000-PKR</v>
          </cell>
          <cell r="T721" t="str">
            <v>0008-8002002-000-PKR-LAHORE</v>
          </cell>
        </row>
        <row r="722">
          <cell r="C722">
            <v>6094.66</v>
          </cell>
          <cell r="D722">
            <v>0</v>
          </cell>
          <cell r="S722" t="str">
            <v>0008-8002019-531-PKR</v>
          </cell>
          <cell r="T722" t="str">
            <v>0008-8002019-531-PKR-KARACHI</v>
          </cell>
        </row>
        <row r="723">
          <cell r="C723">
            <v>6094.66</v>
          </cell>
          <cell r="D723">
            <v>0</v>
          </cell>
          <cell r="S723" t="str">
            <v>0008-8002019-541-PKR</v>
          </cell>
          <cell r="T723" t="str">
            <v>0008-8002019-541-PKR-KARACHI</v>
          </cell>
        </row>
        <row r="724">
          <cell r="C724">
            <v>47500.02</v>
          </cell>
          <cell r="D724">
            <v>0</v>
          </cell>
          <cell r="S724" t="str">
            <v>0008-8002020-000-PKR</v>
          </cell>
          <cell r="T724" t="str">
            <v>0008-8002020-000-PKR-KARACHI</v>
          </cell>
        </row>
        <row r="725">
          <cell r="C725">
            <v>1951509.08</v>
          </cell>
          <cell r="D725">
            <v>0</v>
          </cell>
          <cell r="S725" t="str">
            <v>0009-8002200-000-PKR</v>
          </cell>
          <cell r="T725" t="str">
            <v>0009-8002200-000-PKR-KARACHI</v>
          </cell>
        </row>
        <row r="726">
          <cell r="C726">
            <v>107302</v>
          </cell>
          <cell r="D726">
            <v>0</v>
          </cell>
          <cell r="S726" t="str">
            <v>0009-8002205-000-PKR</v>
          </cell>
          <cell r="T726" t="str">
            <v>0009-8002205-000-PKR-KARACHI</v>
          </cell>
        </row>
        <row r="727">
          <cell r="C727">
            <v>272460</v>
          </cell>
          <cell r="D727">
            <v>0</v>
          </cell>
          <cell r="S727" t="str">
            <v>0009-8002206-000-PKR</v>
          </cell>
          <cell r="T727" t="str">
            <v>0009-8002206-000-PKR-KARACHI</v>
          </cell>
        </row>
        <row r="728">
          <cell r="C728">
            <v>36786.660000000003</v>
          </cell>
          <cell r="D728">
            <v>0</v>
          </cell>
          <cell r="S728" t="str">
            <v>0008-8002003-000-PKR</v>
          </cell>
          <cell r="T728" t="str">
            <v>0008-8002003-000-PKR-LAHORE</v>
          </cell>
        </row>
        <row r="729">
          <cell r="C729">
            <v>0.44</v>
          </cell>
          <cell r="D729">
            <v>0</v>
          </cell>
          <cell r="S729" t="str">
            <v>0008-8002006-000-PKR</v>
          </cell>
          <cell r="T729" t="str">
            <v>0008-8002006-000-PKR-LAHORE</v>
          </cell>
        </row>
        <row r="730">
          <cell r="C730">
            <v>175000</v>
          </cell>
          <cell r="D730">
            <v>0</v>
          </cell>
          <cell r="S730" t="str">
            <v>0008-8002012-000-PKR</v>
          </cell>
          <cell r="T730" t="str">
            <v>0008-8002012-000-PKR-LAHORE</v>
          </cell>
        </row>
        <row r="731">
          <cell r="C731">
            <v>794055.16</v>
          </cell>
          <cell r="D731">
            <v>0</v>
          </cell>
          <cell r="S731" t="str">
            <v>0008-8002014-000-PKR</v>
          </cell>
          <cell r="T731" t="str">
            <v>0008-8002014-000-PKR-LAHORE</v>
          </cell>
        </row>
        <row r="732">
          <cell r="C732">
            <v>941358.55</v>
          </cell>
          <cell r="D732">
            <v>0</v>
          </cell>
          <cell r="S732" t="str">
            <v>0008-8002017-000-PKR</v>
          </cell>
          <cell r="T732" t="str">
            <v>0008-8002017-000-PKR-LAHORE</v>
          </cell>
        </row>
        <row r="733">
          <cell r="C733">
            <v>16409.34</v>
          </cell>
          <cell r="D733">
            <v>0</v>
          </cell>
          <cell r="S733" t="str">
            <v>0008-8002019-521-PKR</v>
          </cell>
          <cell r="T733" t="str">
            <v>0008-8002019-521-PKR-KARACHI</v>
          </cell>
        </row>
        <row r="734">
          <cell r="C734">
            <v>24400</v>
          </cell>
          <cell r="D734">
            <v>0</v>
          </cell>
          <cell r="S734" t="str">
            <v>0009-8002205-000-PKR</v>
          </cell>
          <cell r="T734" t="str">
            <v>0009-8002205-000-PKR-LAHORE</v>
          </cell>
        </row>
        <row r="735">
          <cell r="C735">
            <v>19166.68</v>
          </cell>
          <cell r="D735">
            <v>0</v>
          </cell>
          <cell r="S735" t="str">
            <v>0008-8002002-000-PKR</v>
          </cell>
          <cell r="T735" t="str">
            <v>0008-8002002-000-PKR-CLIFTON-KHI</v>
          </cell>
        </row>
        <row r="736">
          <cell r="C736">
            <v>22100</v>
          </cell>
          <cell r="D736">
            <v>0</v>
          </cell>
          <cell r="S736" t="str">
            <v>0008-8002015-000-PKR</v>
          </cell>
          <cell r="T736" t="str">
            <v>0008-8002015-000-PKR-LAHORE</v>
          </cell>
        </row>
        <row r="737">
          <cell r="C737">
            <v>267272.75</v>
          </cell>
          <cell r="D737">
            <v>0</v>
          </cell>
          <cell r="S737" t="str">
            <v>0008-8002006-000-PKR</v>
          </cell>
          <cell r="T737" t="str">
            <v>0008-8002006-000-PKR-KARACHI</v>
          </cell>
        </row>
        <row r="738">
          <cell r="C738">
            <v>6094.66</v>
          </cell>
          <cell r="D738">
            <v>0</v>
          </cell>
          <cell r="S738" t="str">
            <v>0008-8002019-511-PKR</v>
          </cell>
          <cell r="T738" t="str">
            <v>0008-8002019-511-PKR-KARACHI</v>
          </cell>
        </row>
        <row r="739">
          <cell r="C739">
            <v>3300000</v>
          </cell>
          <cell r="D739">
            <v>0</v>
          </cell>
          <cell r="S739" t="str">
            <v>0008-8002017-000-PKR</v>
          </cell>
          <cell r="T739" t="str">
            <v>0008-8002017-000-PKR-CLIFTON-KHI</v>
          </cell>
        </row>
        <row r="740">
          <cell r="C740">
            <v>15000</v>
          </cell>
          <cell r="D740">
            <v>0</v>
          </cell>
          <cell r="S740" t="str">
            <v>0008-8002001-503-PKR</v>
          </cell>
          <cell r="T740" t="str">
            <v>0008-8002001-503-PKR-KARACHI</v>
          </cell>
        </row>
        <row r="741">
          <cell r="C741">
            <v>18000</v>
          </cell>
          <cell r="D741">
            <v>0</v>
          </cell>
          <cell r="S741" t="str">
            <v>0008-8002001-541-PKR</v>
          </cell>
          <cell r="T741" t="str">
            <v>0008-8002001-541-PKR-KARACHI</v>
          </cell>
        </row>
        <row r="742">
          <cell r="C742">
            <v>226775.71</v>
          </cell>
          <cell r="D742">
            <v>0</v>
          </cell>
          <cell r="S742" t="str">
            <v>0008-8002002-000-PKR</v>
          </cell>
          <cell r="T742" t="str">
            <v>0008-8002002-000-PKR-KARACHI</v>
          </cell>
        </row>
        <row r="743">
          <cell r="C743">
            <v>21666.66</v>
          </cell>
          <cell r="D743">
            <v>0</v>
          </cell>
          <cell r="S743" t="str">
            <v>0008-8002002-522-PKR</v>
          </cell>
          <cell r="T743" t="str">
            <v>0008-8002002-522-PKR-KARACHI</v>
          </cell>
        </row>
        <row r="744">
          <cell r="C744">
            <v>60160.01</v>
          </cell>
          <cell r="D744">
            <v>0</v>
          </cell>
          <cell r="S744" t="str">
            <v>0008-8002003-000-PKR</v>
          </cell>
          <cell r="T744" t="str">
            <v>0008-8002003-000-PKR-CLIFTON-KHI</v>
          </cell>
        </row>
        <row r="745">
          <cell r="C745">
            <v>4156</v>
          </cell>
          <cell r="D745">
            <v>0</v>
          </cell>
          <cell r="S745" t="str">
            <v>0008-8002009-000-PKR</v>
          </cell>
          <cell r="T745" t="str">
            <v>0008-8002009-000-PKR-KARACHI</v>
          </cell>
        </row>
        <row r="746">
          <cell r="C746">
            <v>5971889.6500000004</v>
          </cell>
          <cell r="D746">
            <v>0</v>
          </cell>
          <cell r="S746" t="str">
            <v>0008-8002012-000-PKR</v>
          </cell>
          <cell r="T746" t="str">
            <v>0008-8002012-000-PKR-KARACHI</v>
          </cell>
        </row>
        <row r="747">
          <cell r="C747">
            <v>1106.25</v>
          </cell>
          <cell r="D747">
            <v>0</v>
          </cell>
          <cell r="S747" t="str">
            <v>0008-8002013-000-PKR</v>
          </cell>
          <cell r="T747" t="str">
            <v>0008-8002013-000-PKR-KARACHI</v>
          </cell>
        </row>
        <row r="748">
          <cell r="C748">
            <v>1147337.17</v>
          </cell>
          <cell r="D748">
            <v>0</v>
          </cell>
          <cell r="S748" t="str">
            <v>0008-8002017-000-PKR</v>
          </cell>
          <cell r="T748" t="str">
            <v>0008-8002017-000-PKR-KARACHI</v>
          </cell>
        </row>
        <row r="749">
          <cell r="C749">
            <v>255938.44</v>
          </cell>
          <cell r="D749">
            <v>0</v>
          </cell>
          <cell r="S749" t="str">
            <v>0008-8002017-523-PKR</v>
          </cell>
          <cell r="T749" t="str">
            <v>0008-8002017-523-PKR-KARACHI</v>
          </cell>
        </row>
        <row r="750">
          <cell r="C750">
            <v>32000</v>
          </cell>
          <cell r="D750">
            <v>0</v>
          </cell>
          <cell r="S750" t="str">
            <v>0008-8002018-000-PKR</v>
          </cell>
          <cell r="T750" t="str">
            <v>0008-8002018-000-PKR-KARACHI</v>
          </cell>
        </row>
        <row r="751">
          <cell r="C751">
            <v>33501.83</v>
          </cell>
          <cell r="D751">
            <v>0</v>
          </cell>
          <cell r="S751" t="str">
            <v>0008-8002019-000-PKR</v>
          </cell>
          <cell r="T751" t="str">
            <v>0008-8002019-000-PKR-KARACHI</v>
          </cell>
        </row>
        <row r="752">
          <cell r="C752">
            <v>17628.46</v>
          </cell>
          <cell r="D752">
            <v>0</v>
          </cell>
          <cell r="S752" t="str">
            <v>0008-8002019-503-PKR</v>
          </cell>
          <cell r="T752" t="str">
            <v>0008-8002019-503-PKR-KARACHI</v>
          </cell>
        </row>
        <row r="753">
          <cell r="C753">
            <v>17583.11</v>
          </cell>
          <cell r="D753">
            <v>0</v>
          </cell>
          <cell r="S753" t="str">
            <v>0008-8002019-504-PKR</v>
          </cell>
          <cell r="T753" t="str">
            <v>0008-8002019-504-PKR-KARACHI</v>
          </cell>
        </row>
        <row r="754">
          <cell r="C754">
            <v>2833.36</v>
          </cell>
          <cell r="D754">
            <v>0</v>
          </cell>
          <cell r="S754" t="str">
            <v>0008-8002002-521-PKR</v>
          </cell>
          <cell r="T754" t="str">
            <v>0008-8002002-521-PKR-KARACHI</v>
          </cell>
        </row>
        <row r="755">
          <cell r="C755">
            <v>1900</v>
          </cell>
          <cell r="D755">
            <v>0</v>
          </cell>
          <cell r="S755" t="str">
            <v>0009-8002403-542-PKR</v>
          </cell>
          <cell r="T755" t="str">
            <v>0009-8002403-542-PKR-KARACHI</v>
          </cell>
        </row>
        <row r="756">
          <cell r="C756">
            <v>36778</v>
          </cell>
          <cell r="D756">
            <v>0</v>
          </cell>
          <cell r="S756" t="str">
            <v>0009-8002403-001-PKR</v>
          </cell>
          <cell r="T756" t="str">
            <v>0009-8002403-001-PKR-LAHORE</v>
          </cell>
        </row>
        <row r="757">
          <cell r="C757">
            <v>401188</v>
          </cell>
          <cell r="D757">
            <v>0</v>
          </cell>
          <cell r="S757" t="str">
            <v>0009-8002420-000-PKR</v>
          </cell>
          <cell r="T757" t="str">
            <v>0009-8002420-000-PKR-KARACHI</v>
          </cell>
        </row>
        <row r="758">
          <cell r="C758">
            <v>294258.15000000002</v>
          </cell>
          <cell r="D758">
            <v>0</v>
          </cell>
          <cell r="S758" t="str">
            <v>0009-8002419-000-PKR</v>
          </cell>
          <cell r="T758" t="str">
            <v>0009-8002419-000-PKR-KARACHI</v>
          </cell>
        </row>
        <row r="759">
          <cell r="C759">
            <v>200</v>
          </cell>
          <cell r="D759">
            <v>0</v>
          </cell>
          <cell r="S759" t="str">
            <v>0009-8002403-532-PKR</v>
          </cell>
          <cell r="T759" t="str">
            <v>0009-8002403-532-PKR-KARACHI</v>
          </cell>
        </row>
        <row r="760">
          <cell r="C760">
            <v>350</v>
          </cell>
          <cell r="D760">
            <v>0</v>
          </cell>
          <cell r="S760" t="str">
            <v>0009-8002403-512-PKR</v>
          </cell>
          <cell r="T760" t="str">
            <v>0009-8002403-512-PKR-KARACHI</v>
          </cell>
        </row>
        <row r="761">
          <cell r="C761">
            <v>240492.99</v>
          </cell>
          <cell r="D761">
            <v>0</v>
          </cell>
          <cell r="S761" t="str">
            <v>0009-8002403-001-PKR</v>
          </cell>
          <cell r="T761" t="str">
            <v>0009-8002403-001-PKR-KARACHI</v>
          </cell>
        </row>
        <row r="762">
          <cell r="C762">
            <v>5200</v>
          </cell>
          <cell r="D762">
            <v>0</v>
          </cell>
          <cell r="S762" t="str">
            <v>0009-8002403-001-PKR</v>
          </cell>
          <cell r="T762" t="str">
            <v>0009-8002403-001-PKR-CLIFTON-KHI</v>
          </cell>
        </row>
        <row r="763">
          <cell r="C763">
            <v>153885688.31999999</v>
          </cell>
          <cell r="D763">
            <v>0</v>
          </cell>
          <cell r="S763" t="str">
            <v>0009-8002403-000-PKR</v>
          </cell>
          <cell r="T763" t="str">
            <v>0009-8002403-000-PKR-KARACHI</v>
          </cell>
        </row>
        <row r="764">
          <cell r="C764">
            <v>100000000</v>
          </cell>
          <cell r="D764">
            <v>0</v>
          </cell>
          <cell r="S764" t="str">
            <v>4440-0075023-000-PKR</v>
          </cell>
          <cell r="T764" t="str">
            <v>4440-0075023-000-PKR-KARACHI</v>
          </cell>
        </row>
        <row r="765">
          <cell r="C765">
            <v>0</v>
          </cell>
          <cell r="D765">
            <v>100000000</v>
          </cell>
          <cell r="S765" t="str">
            <v>4460-4460000-000-PKR</v>
          </cell>
          <cell r="T765" t="str">
            <v>4460-4460000-000-PKR-KARACHI</v>
          </cell>
        </row>
        <row r="766">
          <cell r="C766">
            <v>16676096</v>
          </cell>
          <cell r="D766">
            <v>0</v>
          </cell>
          <cell r="S766" t="str">
            <v>0190-8002030-000-PKR</v>
          </cell>
          <cell r="T766" t="str">
            <v>0190-8002030-000-PKR-KARACHI</v>
          </cell>
        </row>
        <row r="767">
          <cell r="C767">
            <v>1353993.38</v>
          </cell>
          <cell r="D767">
            <v>0</v>
          </cell>
          <cell r="S767" t="str">
            <v>0012-8002416-000-PKR</v>
          </cell>
          <cell r="T767" t="str">
            <v>0012-8002416-000-PKR-KARACHI</v>
          </cell>
        </row>
        <row r="768">
          <cell r="C768">
            <v>27610</v>
          </cell>
          <cell r="D768">
            <v>0</v>
          </cell>
          <cell r="S768" t="str">
            <v>0190-8002030-000-PKR</v>
          </cell>
          <cell r="T768" t="str">
            <v>0190-8002030-000-PKR-LAHORE</v>
          </cell>
        </row>
        <row r="769">
          <cell r="C769">
            <v>594300</v>
          </cell>
          <cell r="D769">
            <v>0</v>
          </cell>
          <cell r="S769" t="str">
            <v>2102-8000700-000-USD</v>
          </cell>
          <cell r="T769" t="str">
            <v>2102-8000700-000-USD-LAHORE</v>
          </cell>
        </row>
        <row r="770">
          <cell r="C770">
            <v>1047256195.2</v>
          </cell>
          <cell r="D770">
            <v>0</v>
          </cell>
          <cell r="S770" t="str">
            <v>2102-8000700-001-PKR</v>
          </cell>
          <cell r="T770" t="str">
            <v>2102-8000700-001-PKR-KARACHI</v>
          </cell>
        </row>
        <row r="771">
          <cell r="C771">
            <v>24113.13</v>
          </cell>
          <cell r="D771">
            <v>0</v>
          </cell>
          <cell r="S771" t="str">
            <v>2102-8000711-000-USD</v>
          </cell>
          <cell r="T771" t="str">
            <v>2102-8000711-000-USD-KARACHI</v>
          </cell>
        </row>
        <row r="772">
          <cell r="C772">
            <v>767889.73</v>
          </cell>
          <cell r="D772">
            <v>0</v>
          </cell>
          <cell r="S772" t="str">
            <v>2102-8000751-000-PKR</v>
          </cell>
          <cell r="T772" t="str">
            <v>2102-8000751-000-PKR-KARACHI</v>
          </cell>
        </row>
        <row r="773">
          <cell r="C773">
            <v>17851534</v>
          </cell>
          <cell r="D773">
            <v>0</v>
          </cell>
          <cell r="S773" t="str">
            <v>0009-8002404-000-PKR</v>
          </cell>
          <cell r="T773" t="str">
            <v>0009-8002404-000-PKR-KARACHI</v>
          </cell>
        </row>
        <row r="774">
          <cell r="C774">
            <v>0</v>
          </cell>
          <cell r="D774">
            <v>51657</v>
          </cell>
          <cell r="S774" t="str">
            <v>4304-0020437-000-PKR</v>
          </cell>
          <cell r="T774" t="str">
            <v>4304-0020437-000-PKR-LAHORE</v>
          </cell>
        </row>
        <row r="775">
          <cell r="C775">
            <v>0</v>
          </cell>
          <cell r="D775">
            <v>545520</v>
          </cell>
          <cell r="S775" t="str">
            <v>4304-0030999-000-PKR</v>
          </cell>
          <cell r="T775" t="str">
            <v>4304-0030999-000-PKR-LAHORE</v>
          </cell>
        </row>
        <row r="776">
          <cell r="C776">
            <v>0</v>
          </cell>
          <cell r="D776">
            <v>88259.94</v>
          </cell>
          <cell r="S776" t="str">
            <v>4304-0031739-000-PKR</v>
          </cell>
          <cell r="T776" t="str">
            <v>4304-0031739-000-PKR-LAHORE</v>
          </cell>
        </row>
        <row r="777">
          <cell r="C777">
            <v>685436.94</v>
          </cell>
          <cell r="D777">
            <v>0</v>
          </cell>
          <cell r="S777" t="str">
            <v>4305-4305000-000-PKR</v>
          </cell>
          <cell r="T777" t="str">
            <v>4305-4305000-000-PKR-LAHORE</v>
          </cell>
        </row>
        <row r="778">
          <cell r="C778">
            <v>0</v>
          </cell>
          <cell r="D778">
            <v>3689.87</v>
          </cell>
          <cell r="S778" t="str">
            <v>4304-0032932-000-CAD</v>
          </cell>
          <cell r="T778" t="str">
            <v>4304-0032932-000-CAD-LAHORE</v>
          </cell>
        </row>
        <row r="779">
          <cell r="C779">
            <v>3689.87</v>
          </cell>
          <cell r="D779">
            <v>0</v>
          </cell>
          <cell r="S779" t="str">
            <v>4305-4305000-000-CAD</v>
          </cell>
          <cell r="T779" t="str">
            <v>4305-4305000-000-CAD-LAHORE</v>
          </cell>
        </row>
        <row r="780">
          <cell r="C780">
            <v>195761467.34</v>
          </cell>
          <cell r="D780">
            <v>0</v>
          </cell>
          <cell r="S780" t="str">
            <v>4840-0030560-000-USD</v>
          </cell>
          <cell r="T780" t="str">
            <v>4840-0030560-000-USD-LAHORE</v>
          </cell>
        </row>
        <row r="781">
          <cell r="C781">
            <v>5281197.62</v>
          </cell>
          <cell r="D781">
            <v>0</v>
          </cell>
          <cell r="S781" t="str">
            <v>4840-0032766-000-USD</v>
          </cell>
          <cell r="T781" t="str">
            <v>4840-0032766-000-USD-LAHORE</v>
          </cell>
        </row>
        <row r="782">
          <cell r="C782">
            <v>31322601.68</v>
          </cell>
          <cell r="D782">
            <v>0</v>
          </cell>
          <cell r="S782" t="str">
            <v>4842-0032621-000-SGD</v>
          </cell>
          <cell r="T782" t="str">
            <v>4842-0032621-000-SGD-LAHORE</v>
          </cell>
        </row>
        <row r="783">
          <cell r="C783">
            <v>33363659.09</v>
          </cell>
          <cell r="D783">
            <v>0</v>
          </cell>
          <cell r="S783" t="str">
            <v>4840-0031757-000-USD</v>
          </cell>
          <cell r="T783" t="str">
            <v>4840-0031757-000-USD-LAHORE</v>
          </cell>
        </row>
        <row r="784">
          <cell r="C784">
            <v>13763651.82</v>
          </cell>
          <cell r="D784">
            <v>0</v>
          </cell>
          <cell r="S784" t="str">
            <v>4840-0031757-000-EUR</v>
          </cell>
          <cell r="T784" t="str">
            <v>4840-0031757-000-EUR-LAHORE</v>
          </cell>
        </row>
        <row r="785">
          <cell r="C785">
            <v>948902.17</v>
          </cell>
          <cell r="D785">
            <v>0</v>
          </cell>
          <cell r="S785" t="str">
            <v>4840-0031376-000-USD</v>
          </cell>
          <cell r="T785" t="str">
            <v>4840-0031376-000-USD-LAHORE</v>
          </cell>
        </row>
        <row r="786">
          <cell r="C786">
            <v>39946885.399999999</v>
          </cell>
          <cell r="D786">
            <v>0</v>
          </cell>
          <cell r="S786" t="str">
            <v>4840-0030609-000-USD</v>
          </cell>
          <cell r="T786" t="str">
            <v>4840-0030609-000-USD-LAHORE</v>
          </cell>
        </row>
        <row r="787">
          <cell r="C787">
            <v>4388311.2</v>
          </cell>
          <cell r="D787">
            <v>0</v>
          </cell>
          <cell r="S787" t="str">
            <v>4840-0032778-000-USD</v>
          </cell>
          <cell r="T787" t="str">
            <v>4840-0032778-000-USD-LAHORE</v>
          </cell>
        </row>
        <row r="788">
          <cell r="C788">
            <v>40565265.409999996</v>
          </cell>
          <cell r="D788">
            <v>0</v>
          </cell>
          <cell r="S788" t="str">
            <v>4842-0030575-000-EUR</v>
          </cell>
          <cell r="T788" t="str">
            <v>4842-0030575-000-EUR-LAHORE</v>
          </cell>
        </row>
        <row r="789">
          <cell r="C789">
            <v>1821600</v>
          </cell>
          <cell r="D789">
            <v>0</v>
          </cell>
          <cell r="S789" t="str">
            <v>4850-0033026-000-PKR</v>
          </cell>
          <cell r="T789" t="str">
            <v>4850-0033026-000-PKR-LAHORE</v>
          </cell>
        </row>
        <row r="790">
          <cell r="C790">
            <v>14370331.92</v>
          </cell>
          <cell r="D790">
            <v>0</v>
          </cell>
          <cell r="S790" t="str">
            <v>4840-0030560-000-EUR</v>
          </cell>
          <cell r="T790" t="str">
            <v>4840-0030560-000-EUR-LAHORE</v>
          </cell>
        </row>
        <row r="791">
          <cell r="C791">
            <v>4450923.08</v>
          </cell>
          <cell r="D791">
            <v>0</v>
          </cell>
          <cell r="S791" t="str">
            <v>4840-0030542-000-USD</v>
          </cell>
          <cell r="T791" t="str">
            <v>4840-0030542-000-USD-LAHORE</v>
          </cell>
        </row>
        <row r="792">
          <cell r="C792">
            <v>0</v>
          </cell>
          <cell r="D792">
            <v>255579097.72999999</v>
          </cell>
          <cell r="S792" t="str">
            <v>4851-4851000-000-USD</v>
          </cell>
          <cell r="T792" t="str">
            <v>4851-4851000-000-USD-KARACHI</v>
          </cell>
        </row>
        <row r="793">
          <cell r="C793">
            <v>3331359.1</v>
          </cell>
          <cell r="D793">
            <v>0</v>
          </cell>
          <cell r="S793" t="str">
            <v>4840-0030609-000-PKR</v>
          </cell>
          <cell r="T793" t="str">
            <v>4840-0030609-000-PKR-LAHORE</v>
          </cell>
        </row>
        <row r="794">
          <cell r="C794">
            <v>6567433.3899999997</v>
          </cell>
          <cell r="D794">
            <v>0</v>
          </cell>
          <cell r="S794" t="str">
            <v>4840-0032785-000-USD</v>
          </cell>
          <cell r="T794" t="str">
            <v>4840-0032785-000-USD-LAHORE</v>
          </cell>
        </row>
        <row r="795">
          <cell r="C795">
            <v>12535502.18</v>
          </cell>
          <cell r="D795">
            <v>0</v>
          </cell>
          <cell r="S795" t="str">
            <v>4850-0032812-000-GBP</v>
          </cell>
          <cell r="T795" t="str">
            <v>4850-0032812-000-GBP-LAHORE</v>
          </cell>
        </row>
        <row r="796">
          <cell r="C796">
            <v>1405519.5</v>
          </cell>
          <cell r="D796">
            <v>0</v>
          </cell>
          <cell r="S796" t="str">
            <v>4850-0032834-000-USD</v>
          </cell>
          <cell r="T796" t="str">
            <v>4850-0032834-000-USD-LAHORE</v>
          </cell>
        </row>
        <row r="797">
          <cell r="C797">
            <v>0</v>
          </cell>
          <cell r="D797">
            <v>29843513.190000001</v>
          </cell>
          <cell r="S797" t="str">
            <v>4841-4841000-000-EUR</v>
          </cell>
          <cell r="T797" t="str">
            <v>4841-4841000-000-EUR-LAHORE</v>
          </cell>
        </row>
        <row r="798">
          <cell r="C798">
            <v>0</v>
          </cell>
          <cell r="D798">
            <v>3331359.1</v>
          </cell>
          <cell r="S798" t="str">
            <v>4841-4841000-000-PKR</v>
          </cell>
          <cell r="T798" t="str">
            <v>4841-4841000-000-PKR-LAHORE</v>
          </cell>
        </row>
        <row r="799">
          <cell r="C799">
            <v>0</v>
          </cell>
          <cell r="D799">
            <v>290708779.29000002</v>
          </cell>
          <cell r="S799" t="str">
            <v>4841-4841000-000-USD</v>
          </cell>
          <cell r="T799" t="str">
            <v>4841-4841000-000-USD-LAHORE</v>
          </cell>
        </row>
        <row r="800">
          <cell r="C800">
            <v>0</v>
          </cell>
          <cell r="D800">
            <v>40565265.409999996</v>
          </cell>
          <cell r="S800" t="str">
            <v>4843-4843000-000-EUR</v>
          </cell>
          <cell r="T800" t="str">
            <v>4843-4843000-000-EUR-LAHORE</v>
          </cell>
        </row>
        <row r="801">
          <cell r="C801">
            <v>0</v>
          </cell>
          <cell r="D801">
            <v>31322601.68</v>
          </cell>
          <cell r="S801" t="str">
            <v>4843-4843000-000-SGD</v>
          </cell>
          <cell r="T801" t="str">
            <v>4843-4843000-000-SGD-LAHORE</v>
          </cell>
        </row>
        <row r="802">
          <cell r="C802">
            <v>0</v>
          </cell>
          <cell r="D802">
            <v>357577.83</v>
          </cell>
          <cell r="S802" t="str">
            <v>4843-4843000-000-USD</v>
          </cell>
          <cell r="T802" t="str">
            <v>4843-4843000-000-USD-LAHORE</v>
          </cell>
        </row>
        <row r="803">
          <cell r="C803">
            <v>0</v>
          </cell>
          <cell r="D803">
            <v>12535502.18</v>
          </cell>
          <cell r="S803" t="str">
            <v>4851-4851000-000-GBP</v>
          </cell>
          <cell r="T803" t="str">
            <v>4851-4851000-000-GBP-LAHORE</v>
          </cell>
        </row>
        <row r="804">
          <cell r="C804">
            <v>0</v>
          </cell>
          <cell r="D804">
            <v>4013730</v>
          </cell>
          <cell r="S804" t="str">
            <v>4851-4851000-000-PKR</v>
          </cell>
          <cell r="T804" t="str">
            <v>4851-4851000-000-PKR-LAHORE</v>
          </cell>
        </row>
        <row r="805">
          <cell r="C805">
            <v>0</v>
          </cell>
          <cell r="D805">
            <v>1405519.5</v>
          </cell>
          <cell r="S805" t="str">
            <v>4851-4851000-000-USD</v>
          </cell>
          <cell r="T805" t="str">
            <v>4851-4851000-000-USD-LAHORE</v>
          </cell>
        </row>
        <row r="806">
          <cell r="C806">
            <v>357577.83</v>
          </cell>
          <cell r="D806">
            <v>0</v>
          </cell>
          <cell r="S806" t="str">
            <v>4842-0032238-000-USD</v>
          </cell>
          <cell r="T806" t="str">
            <v>4842-0032238-000-USD-LAHORE</v>
          </cell>
        </row>
        <row r="807">
          <cell r="C807">
            <v>0</v>
          </cell>
          <cell r="D807">
            <v>100109239.09999999</v>
          </cell>
          <cell r="S807" t="str">
            <v>4851-4851000-000-PKR</v>
          </cell>
          <cell r="T807" t="str">
            <v>4851-4851000-000-PKR-KARACHI</v>
          </cell>
        </row>
        <row r="808">
          <cell r="C808">
            <v>2192130</v>
          </cell>
          <cell r="D808">
            <v>0</v>
          </cell>
          <cell r="S808" t="str">
            <v>4850-0032834-000-PKR</v>
          </cell>
          <cell r="T808" t="str">
            <v>4850-0032834-000-PKR-LAHORE</v>
          </cell>
        </row>
        <row r="809">
          <cell r="C809">
            <v>22498046</v>
          </cell>
          <cell r="D809">
            <v>0</v>
          </cell>
          <cell r="S809" t="str">
            <v>4850-0015062-000-PKR</v>
          </cell>
          <cell r="T809" t="str">
            <v>4850-0015062-000-PKR-KARACHI</v>
          </cell>
        </row>
        <row r="810">
          <cell r="C810">
            <v>1709529.45</v>
          </cell>
          <cell r="D810">
            <v>0</v>
          </cell>
          <cell r="S810" t="str">
            <v>4840-0032766-000-EUR</v>
          </cell>
          <cell r="T810" t="str">
            <v>4840-0032766-000-EUR-LAHORE</v>
          </cell>
        </row>
        <row r="811">
          <cell r="C811">
            <v>145859.04999999999</v>
          </cell>
          <cell r="D811">
            <v>0</v>
          </cell>
          <cell r="S811" t="str">
            <v>4840-0010683-000-USD</v>
          </cell>
          <cell r="T811" t="str">
            <v>4840-0010683-000-USD-KARACHI</v>
          </cell>
        </row>
        <row r="812">
          <cell r="C812">
            <v>28150</v>
          </cell>
          <cell r="D812">
            <v>0</v>
          </cell>
          <cell r="S812" t="str">
            <v>4840-0010691-000-PKR</v>
          </cell>
          <cell r="T812" t="str">
            <v>4840-0010691-000-PKR-KARACHI</v>
          </cell>
        </row>
        <row r="813">
          <cell r="C813">
            <v>750749.48</v>
          </cell>
          <cell r="D813">
            <v>0</v>
          </cell>
          <cell r="S813" t="str">
            <v>4840-0010859-000-USD</v>
          </cell>
          <cell r="T813" t="str">
            <v>4840-0010859-000-USD-KARACHI</v>
          </cell>
        </row>
        <row r="814">
          <cell r="C814">
            <v>200000</v>
          </cell>
          <cell r="D814">
            <v>0</v>
          </cell>
          <cell r="S814" t="str">
            <v>4840-0011600-000-PKR</v>
          </cell>
          <cell r="T814" t="str">
            <v>4840-0011600-000-PKR-KARACHI</v>
          </cell>
        </row>
        <row r="815">
          <cell r="C815">
            <v>7013306.96</v>
          </cell>
          <cell r="D815">
            <v>0</v>
          </cell>
          <cell r="S815" t="str">
            <v>4840-0011600-000-USD</v>
          </cell>
          <cell r="T815" t="str">
            <v>4840-0011600-000-USD-KARACHI</v>
          </cell>
        </row>
        <row r="816">
          <cell r="C816">
            <v>646850.98</v>
          </cell>
          <cell r="D816">
            <v>0</v>
          </cell>
          <cell r="S816" t="str">
            <v>4840-0015054-000-USD</v>
          </cell>
          <cell r="T816" t="str">
            <v>4840-0015054-000-USD-KARACHI</v>
          </cell>
        </row>
        <row r="817">
          <cell r="C817">
            <v>25730541.649999999</v>
          </cell>
          <cell r="D817">
            <v>0</v>
          </cell>
          <cell r="S817" t="str">
            <v>4850-0015062-000-GBP</v>
          </cell>
          <cell r="T817" t="str">
            <v>4850-0015062-000-GBP-KARACHI</v>
          </cell>
        </row>
        <row r="818">
          <cell r="C818">
            <v>0</v>
          </cell>
          <cell r="D818">
            <v>25730541.649999999</v>
          </cell>
          <cell r="S818" t="str">
            <v>4851-4851000-000-GBP</v>
          </cell>
          <cell r="T818" t="str">
            <v>4851-4851000-000-GBP-KARACHI</v>
          </cell>
        </row>
        <row r="819">
          <cell r="C819">
            <v>6070338.8799999999</v>
          </cell>
          <cell r="D819">
            <v>0</v>
          </cell>
          <cell r="S819" t="str">
            <v>4850-0015062-000-USD</v>
          </cell>
          <cell r="T819" t="str">
            <v>4850-0015062-000-USD-KARACHI</v>
          </cell>
        </row>
        <row r="820">
          <cell r="C820">
            <v>9685336.8200000003</v>
          </cell>
          <cell r="D820">
            <v>0</v>
          </cell>
          <cell r="S820" t="str">
            <v>4840-0015528-000-USD</v>
          </cell>
          <cell r="T820" t="str">
            <v>4840-0015528-000-USD-KARACHI</v>
          </cell>
        </row>
        <row r="821">
          <cell r="C821">
            <v>26104782.609999999</v>
          </cell>
          <cell r="D821">
            <v>0</v>
          </cell>
          <cell r="S821" t="str">
            <v>4850-0015528-000-USD</v>
          </cell>
          <cell r="T821" t="str">
            <v>4850-0015528-000-USD-KARACHI</v>
          </cell>
        </row>
        <row r="822">
          <cell r="C822">
            <v>1123227</v>
          </cell>
          <cell r="D822">
            <v>0</v>
          </cell>
          <cell r="S822" t="str">
            <v>4840-0015863-000-USD</v>
          </cell>
          <cell r="T822" t="str">
            <v>4840-0015863-000-USD-KARACHI</v>
          </cell>
        </row>
        <row r="823">
          <cell r="C823">
            <v>6822564</v>
          </cell>
          <cell r="D823">
            <v>0</v>
          </cell>
          <cell r="S823" t="str">
            <v>4850-0016047-000-USD</v>
          </cell>
          <cell r="T823" t="str">
            <v>4850-0016047-000-USD-KARACHI</v>
          </cell>
        </row>
        <row r="824">
          <cell r="C824">
            <v>155789942.13</v>
          </cell>
          <cell r="D824">
            <v>0</v>
          </cell>
          <cell r="S824" t="str">
            <v>4840-0017771-000-GBP</v>
          </cell>
          <cell r="T824" t="str">
            <v>4840-0017771-000-GBP-KARACHI</v>
          </cell>
        </row>
        <row r="825">
          <cell r="C825">
            <v>0</v>
          </cell>
          <cell r="D825">
            <v>143857421.63999999</v>
          </cell>
          <cell r="S825" t="str">
            <v>4841-4841000-000-USD</v>
          </cell>
          <cell r="T825" t="str">
            <v>4841-4841000-000-USD-KARACHI</v>
          </cell>
        </row>
        <row r="826">
          <cell r="C826">
            <v>1742024.05</v>
          </cell>
          <cell r="D826">
            <v>0</v>
          </cell>
          <cell r="S826" t="str">
            <v>4840-0015062-000-USD</v>
          </cell>
          <cell r="T826" t="str">
            <v>4840-0015062-000-USD-KARACHI</v>
          </cell>
        </row>
        <row r="827">
          <cell r="C827">
            <v>2063768.39</v>
          </cell>
          <cell r="D827">
            <v>0</v>
          </cell>
          <cell r="S827" t="str">
            <v>4840-0016087-000-EUR</v>
          </cell>
          <cell r="T827" t="str">
            <v>4840-0016087-000-EUR-KARACHI</v>
          </cell>
        </row>
        <row r="828">
          <cell r="C828">
            <v>0</v>
          </cell>
          <cell r="D828">
            <v>155789942.13</v>
          </cell>
          <cell r="S828" t="str">
            <v>4841-4841000-000-GBP</v>
          </cell>
          <cell r="T828" t="str">
            <v>4841-4841000-000-GBP-KARACHI</v>
          </cell>
        </row>
        <row r="829">
          <cell r="C829">
            <v>118166630.19</v>
          </cell>
          <cell r="D829">
            <v>0</v>
          </cell>
          <cell r="S829" t="str">
            <v>4840-0017771-000-USD</v>
          </cell>
          <cell r="T829" t="str">
            <v>4840-0017771-000-USD-KARACHI</v>
          </cell>
        </row>
        <row r="830">
          <cell r="C830">
            <v>0</v>
          </cell>
          <cell r="D830">
            <v>228150</v>
          </cell>
          <cell r="S830" t="str">
            <v>4841-4841000-000-PKR</v>
          </cell>
          <cell r="T830" t="str">
            <v>4841-4841000-000-PKR-KARACHI</v>
          </cell>
        </row>
        <row r="831">
          <cell r="C831">
            <v>208123383.37</v>
          </cell>
          <cell r="D831">
            <v>0</v>
          </cell>
          <cell r="S831" t="str">
            <v>4850-0017593-000-USD</v>
          </cell>
          <cell r="T831" t="str">
            <v>4850-0017593-000-USD-KARACHI</v>
          </cell>
        </row>
        <row r="832">
          <cell r="C832">
            <v>77611193.099999994</v>
          </cell>
          <cell r="D832">
            <v>0</v>
          </cell>
          <cell r="S832" t="str">
            <v>4850-0017593-000-PKR</v>
          </cell>
          <cell r="T832" t="str">
            <v>4850-0017593-000-PKR-KARACHI</v>
          </cell>
        </row>
        <row r="833">
          <cell r="C833">
            <v>318735139.66000003</v>
          </cell>
          <cell r="D833">
            <v>0</v>
          </cell>
          <cell r="S833" t="str">
            <v>4840-0017256-000-EUR</v>
          </cell>
          <cell r="T833" t="str">
            <v>4840-0017256-000-EUR-KARACHI</v>
          </cell>
        </row>
        <row r="834">
          <cell r="C834">
            <v>8458028.8699999992</v>
          </cell>
          <cell r="D834">
            <v>0</v>
          </cell>
          <cell r="S834" t="str">
            <v>4850-0017092-000-USD</v>
          </cell>
          <cell r="T834" t="str">
            <v>4850-0017092-000-USD-KARACHI</v>
          </cell>
        </row>
        <row r="835">
          <cell r="C835">
            <v>2943027.27</v>
          </cell>
          <cell r="D835">
            <v>0</v>
          </cell>
          <cell r="S835" t="str">
            <v>4840-0010317-000-EUR</v>
          </cell>
          <cell r="T835" t="str">
            <v>4840-0010317-000-EUR-KARACHI</v>
          </cell>
        </row>
        <row r="836">
          <cell r="C836">
            <v>772590</v>
          </cell>
          <cell r="D836">
            <v>0</v>
          </cell>
          <cell r="S836" t="str">
            <v>4840-0016618-000-USD</v>
          </cell>
          <cell r="T836" t="str">
            <v>4840-0016618-000-USD-KARACHI</v>
          </cell>
        </row>
        <row r="837">
          <cell r="C837">
            <v>3810847.12</v>
          </cell>
          <cell r="D837">
            <v>0</v>
          </cell>
          <cell r="S837" t="str">
            <v>4840-0016228-000-USD</v>
          </cell>
          <cell r="T837" t="str">
            <v>4840-0016228-000-USD-KARACHI</v>
          </cell>
        </row>
        <row r="838">
          <cell r="C838">
            <v>0</v>
          </cell>
          <cell r="D838">
            <v>323741935.31</v>
          </cell>
          <cell r="S838" t="str">
            <v>4841-4841000-000-EUR</v>
          </cell>
          <cell r="T838" t="str">
            <v>4841-4841000-000-EUR-KARACHI</v>
          </cell>
        </row>
        <row r="839">
          <cell r="C839">
            <v>3721904.65</v>
          </cell>
          <cell r="D839">
            <v>0</v>
          </cell>
          <cell r="S839" t="str">
            <v>4320-0030609-000-JPY</v>
          </cell>
          <cell r="T839" t="str">
            <v>4320-0030609-000-JPY-LAHORE</v>
          </cell>
        </row>
        <row r="840">
          <cell r="C840">
            <v>32633.360000000001</v>
          </cell>
          <cell r="D840">
            <v>0</v>
          </cell>
          <cell r="S840" t="str">
            <v>4321-0031848-010-GBP</v>
          </cell>
          <cell r="T840" t="str">
            <v>4321-0031848-010-GBP-LAHORE</v>
          </cell>
        </row>
        <row r="841">
          <cell r="C841">
            <v>80842851.859999999</v>
          </cell>
          <cell r="D841">
            <v>0</v>
          </cell>
          <cell r="S841" t="str">
            <v>4320-0030609-000-USD</v>
          </cell>
          <cell r="T841" t="str">
            <v>4320-0030609-000-USD-LAHORE</v>
          </cell>
        </row>
        <row r="842">
          <cell r="C842">
            <v>170224950</v>
          </cell>
          <cell r="D842">
            <v>0</v>
          </cell>
          <cell r="S842" t="str">
            <v>4320-0030609-000-EUR</v>
          </cell>
          <cell r="T842" t="str">
            <v>4320-0030609-000-EUR-LAHORE</v>
          </cell>
        </row>
        <row r="843">
          <cell r="C843">
            <v>3310186.22</v>
          </cell>
          <cell r="D843">
            <v>0</v>
          </cell>
          <cell r="S843" t="str">
            <v>4320-0031848-000-USD</v>
          </cell>
          <cell r="T843" t="str">
            <v>4320-0031848-000-USD-LAHORE</v>
          </cell>
        </row>
        <row r="844">
          <cell r="C844">
            <v>1129913.6299999999</v>
          </cell>
          <cell r="D844">
            <v>0</v>
          </cell>
          <cell r="S844" t="str">
            <v>4321-0031848-010-CHF</v>
          </cell>
          <cell r="T844" t="str">
            <v>4321-0031848-010-CHF-LAHORE</v>
          </cell>
        </row>
        <row r="845">
          <cell r="C845">
            <v>13777459.49</v>
          </cell>
          <cell r="D845">
            <v>0</v>
          </cell>
          <cell r="S845" t="str">
            <v>4321-0031848-010-EUR</v>
          </cell>
          <cell r="T845" t="str">
            <v>4321-0031848-010-EUR-LAHORE</v>
          </cell>
        </row>
        <row r="846">
          <cell r="C846">
            <v>22572.03</v>
          </cell>
          <cell r="D846">
            <v>0</v>
          </cell>
          <cell r="S846" t="str">
            <v>4321-0031848-010-SGD</v>
          </cell>
          <cell r="T846" t="str">
            <v>4321-0031848-010-SGD-LAHORE</v>
          </cell>
        </row>
        <row r="847">
          <cell r="C847">
            <v>178542.58</v>
          </cell>
          <cell r="D847">
            <v>0</v>
          </cell>
          <cell r="S847" t="str">
            <v>4321-0031848-010-USD</v>
          </cell>
          <cell r="T847" t="str">
            <v>4321-0031848-010-USD-LAHORE</v>
          </cell>
        </row>
        <row r="848">
          <cell r="C848">
            <v>489923.62</v>
          </cell>
          <cell r="D848">
            <v>0</v>
          </cell>
          <cell r="S848" t="str">
            <v>4322-0031848-000-EUR</v>
          </cell>
          <cell r="T848" t="str">
            <v>4322-0031848-000-EUR-LAHORE</v>
          </cell>
        </row>
        <row r="849">
          <cell r="C849">
            <v>1621190</v>
          </cell>
          <cell r="D849">
            <v>0</v>
          </cell>
          <cell r="S849" t="str">
            <v>4320-0031987-000-EUR</v>
          </cell>
          <cell r="T849" t="str">
            <v>4320-0031987-000-EUR-LAHORE</v>
          </cell>
        </row>
        <row r="850">
          <cell r="C850">
            <v>417148.4</v>
          </cell>
          <cell r="D850">
            <v>0</v>
          </cell>
          <cell r="S850" t="str">
            <v>4320-0032178-000-EUR</v>
          </cell>
          <cell r="T850" t="str">
            <v>4320-0032178-000-EUR-LAHORE</v>
          </cell>
        </row>
        <row r="851">
          <cell r="C851">
            <v>25157511.100000001</v>
          </cell>
          <cell r="D851">
            <v>0</v>
          </cell>
          <cell r="S851" t="str">
            <v>4320-0030609-000-CHF</v>
          </cell>
          <cell r="T851" t="str">
            <v>4320-0030609-000-CHF-LAHORE</v>
          </cell>
        </row>
        <row r="852">
          <cell r="C852">
            <v>730529.14</v>
          </cell>
          <cell r="D852">
            <v>0</v>
          </cell>
          <cell r="S852" t="str">
            <v>4320-0032178-000-GBP</v>
          </cell>
          <cell r="T852" t="str">
            <v>4320-0032178-000-GBP-LAHORE</v>
          </cell>
        </row>
        <row r="853">
          <cell r="C853">
            <v>1238442.82</v>
          </cell>
          <cell r="D853">
            <v>0</v>
          </cell>
          <cell r="S853" t="str">
            <v>4320-0032178-000-CHF</v>
          </cell>
          <cell r="T853" t="str">
            <v>4320-0032178-000-CHF-LAHORE</v>
          </cell>
        </row>
        <row r="854">
          <cell r="C854">
            <v>1341394.49</v>
          </cell>
          <cell r="D854">
            <v>0</v>
          </cell>
          <cell r="S854" t="str">
            <v>4320-0030082-000-EUR</v>
          </cell>
          <cell r="T854" t="str">
            <v>4320-0030082-000-EUR-LAHORE</v>
          </cell>
        </row>
        <row r="855">
          <cell r="C855">
            <v>0</v>
          </cell>
          <cell r="D855">
            <v>470299.17</v>
          </cell>
          <cell r="S855" t="str">
            <v>4330-4330000-000-SGD</v>
          </cell>
          <cell r="T855" t="str">
            <v>4330-4330000-000-SGD-KARACHI</v>
          </cell>
        </row>
        <row r="856">
          <cell r="C856">
            <v>700000</v>
          </cell>
          <cell r="D856">
            <v>0</v>
          </cell>
          <cell r="S856" t="str">
            <v>4327-0032884-000-PKR</v>
          </cell>
          <cell r="T856" t="str">
            <v>4327-0032884-000-PKR-LAHORE</v>
          </cell>
        </row>
        <row r="857">
          <cell r="C857">
            <v>0</v>
          </cell>
          <cell r="D857">
            <v>180018345.03999999</v>
          </cell>
          <cell r="S857" t="str">
            <v>4330-4330000-000-USD</v>
          </cell>
          <cell r="T857" t="str">
            <v>4330-4330000-000-USD-KARACHI</v>
          </cell>
        </row>
        <row r="858">
          <cell r="C858">
            <v>3641347.42</v>
          </cell>
          <cell r="D858">
            <v>0</v>
          </cell>
          <cell r="S858" t="str">
            <v>4320-0032178-000-USD</v>
          </cell>
          <cell r="T858" t="str">
            <v>4320-0032178-000-USD-LAHORE</v>
          </cell>
        </row>
        <row r="859">
          <cell r="C859">
            <v>0</v>
          </cell>
          <cell r="D859">
            <v>1998525.29</v>
          </cell>
          <cell r="S859" t="str">
            <v>4331-4331010-010-CHF</v>
          </cell>
          <cell r="T859" t="str">
            <v>4331-4331010-010-CHF-KARACHI</v>
          </cell>
        </row>
        <row r="860">
          <cell r="C860">
            <v>0</v>
          </cell>
          <cell r="D860">
            <v>668984.05000000005</v>
          </cell>
          <cell r="S860" t="str">
            <v>4331-4331010-010-EUR</v>
          </cell>
          <cell r="T860" t="str">
            <v>4331-4331010-010-EUR-KARACHI</v>
          </cell>
        </row>
        <row r="861">
          <cell r="C861">
            <v>0</v>
          </cell>
          <cell r="D861">
            <v>16981895</v>
          </cell>
          <cell r="S861" t="str">
            <v>4331-4331000-000-PKR</v>
          </cell>
          <cell r="T861" t="str">
            <v>4331-4331000-000-PKR-KARACHI</v>
          </cell>
        </row>
        <row r="862">
          <cell r="C862">
            <v>0</v>
          </cell>
          <cell r="D862">
            <v>61807.199999999997</v>
          </cell>
          <cell r="S862" t="str">
            <v>4331-4331010-010-USD</v>
          </cell>
          <cell r="T862" t="str">
            <v>4331-4331010-010-USD-KARACHI</v>
          </cell>
        </row>
        <row r="863">
          <cell r="C863">
            <v>16973208</v>
          </cell>
          <cell r="D863">
            <v>0</v>
          </cell>
          <cell r="S863" t="str">
            <v>4320-0030560-000-USD</v>
          </cell>
          <cell r="T863" t="str">
            <v>4320-0030560-000-USD-LAHORE</v>
          </cell>
        </row>
        <row r="864">
          <cell r="C864">
            <v>1942955.61</v>
          </cell>
          <cell r="D864">
            <v>0</v>
          </cell>
          <cell r="S864" t="str">
            <v>4320-0030082-000-GBP</v>
          </cell>
          <cell r="T864" t="str">
            <v>4320-0030082-000-GBP-LAHORE</v>
          </cell>
        </row>
        <row r="865">
          <cell r="C865">
            <v>1934044.13</v>
          </cell>
          <cell r="D865">
            <v>0</v>
          </cell>
          <cell r="S865" t="str">
            <v>4320-0030082-000-JPY</v>
          </cell>
          <cell r="T865" t="str">
            <v>4320-0030082-000-JPY-LAHORE</v>
          </cell>
        </row>
        <row r="866">
          <cell r="C866">
            <v>16459095</v>
          </cell>
          <cell r="D866">
            <v>0</v>
          </cell>
          <cell r="S866" t="str">
            <v>4320-0030082-000-PKR</v>
          </cell>
          <cell r="T866" t="str">
            <v>4320-0030082-000-PKR-LAHORE</v>
          </cell>
        </row>
        <row r="867">
          <cell r="C867">
            <v>28134162</v>
          </cell>
          <cell r="D867">
            <v>0</v>
          </cell>
          <cell r="S867" t="str">
            <v>4320-0030082-000-USD</v>
          </cell>
          <cell r="T867" t="str">
            <v>4320-0030082-000-USD-LAHORE</v>
          </cell>
        </row>
        <row r="868">
          <cell r="C868">
            <v>4781000</v>
          </cell>
          <cell r="D868">
            <v>0</v>
          </cell>
          <cell r="S868" t="str">
            <v>4328-0030117-000-PKR</v>
          </cell>
          <cell r="T868" t="str">
            <v>4328-0030117-000-PKR-LAHORE</v>
          </cell>
        </row>
        <row r="869">
          <cell r="C869">
            <v>635384.18999999994</v>
          </cell>
          <cell r="D869">
            <v>0</v>
          </cell>
          <cell r="S869" t="str">
            <v>4320-0030542-000-CHF</v>
          </cell>
          <cell r="T869" t="str">
            <v>4320-0030542-000-CHF-LAHORE</v>
          </cell>
        </row>
        <row r="870">
          <cell r="C870">
            <v>0</v>
          </cell>
          <cell r="D870">
            <v>21984576</v>
          </cell>
          <cell r="S870" t="str">
            <v>4331-4331010-010-GBP</v>
          </cell>
          <cell r="T870" t="str">
            <v>4331-4331010-010-GBP-KARACHI</v>
          </cell>
        </row>
        <row r="871">
          <cell r="C871">
            <v>0</v>
          </cell>
          <cell r="D871">
            <v>16459095</v>
          </cell>
          <cell r="S871" t="str">
            <v>4330-4330000-000-PKR</v>
          </cell>
          <cell r="T871" t="str">
            <v>4330-4330000-000-PKR-LAHORE</v>
          </cell>
        </row>
        <row r="872">
          <cell r="C872">
            <v>0</v>
          </cell>
          <cell r="D872">
            <v>21250000</v>
          </cell>
          <cell r="S872" t="str">
            <v>4157-0089000-000-PKR</v>
          </cell>
          <cell r="T872" t="str">
            <v>4157-0089000-000-PKR-LAHORE</v>
          </cell>
        </row>
        <row r="873">
          <cell r="C873">
            <v>7800000</v>
          </cell>
          <cell r="D873">
            <v>0</v>
          </cell>
          <cell r="S873" t="str">
            <v>4327-0089000-000-PKR</v>
          </cell>
          <cell r="T873" t="str">
            <v>4327-0089000-000-PKR-LAHORE</v>
          </cell>
        </row>
        <row r="874">
          <cell r="C874">
            <v>21250000</v>
          </cell>
          <cell r="D874">
            <v>0</v>
          </cell>
          <cell r="S874" t="str">
            <v>4328-0089000-000-PKR</v>
          </cell>
          <cell r="T874" t="str">
            <v>4328-0089000-000-PKR-LAHORE</v>
          </cell>
        </row>
        <row r="875">
          <cell r="C875">
            <v>0</v>
          </cell>
          <cell r="D875">
            <v>13434393</v>
          </cell>
          <cell r="S875" t="str">
            <v>4146-4146000-000-PKR</v>
          </cell>
          <cell r="T875" t="str">
            <v>4146-4146000-000-PKR-LAHORE</v>
          </cell>
        </row>
        <row r="876">
          <cell r="C876">
            <v>0</v>
          </cell>
          <cell r="D876">
            <v>36485100.109999999</v>
          </cell>
          <cell r="S876" t="str">
            <v>4330-4330000-000-CHF</v>
          </cell>
          <cell r="T876" t="str">
            <v>4330-4330000-000-CHF-LAHORE</v>
          </cell>
        </row>
        <row r="877">
          <cell r="C877">
            <v>0</v>
          </cell>
          <cell r="D877">
            <v>208017691.13</v>
          </cell>
          <cell r="S877" t="str">
            <v>4330-4330000-000-EUR</v>
          </cell>
          <cell r="T877" t="str">
            <v>4330-4330000-000-EUR-LAHORE</v>
          </cell>
        </row>
        <row r="878">
          <cell r="C878">
            <v>6297665</v>
          </cell>
          <cell r="D878">
            <v>0</v>
          </cell>
          <cell r="S878" t="str">
            <v>4320-0032812-000-GBP</v>
          </cell>
          <cell r="T878" t="str">
            <v>4320-0032812-000-GBP-LAHORE</v>
          </cell>
        </row>
        <row r="879">
          <cell r="C879">
            <v>0</v>
          </cell>
          <cell r="D879">
            <v>5675663.7300000004</v>
          </cell>
          <cell r="S879" t="str">
            <v>4330-4330000-000-JPY</v>
          </cell>
          <cell r="T879" t="str">
            <v>4330-4330000-000-JPY-LAHORE</v>
          </cell>
        </row>
        <row r="880">
          <cell r="C880">
            <v>75839535.25</v>
          </cell>
          <cell r="D880">
            <v>0</v>
          </cell>
          <cell r="S880" t="str">
            <v>4320-0032921-000-USD</v>
          </cell>
          <cell r="T880" t="str">
            <v>4320-0032921-000-USD-LAHORE</v>
          </cell>
        </row>
        <row r="881">
          <cell r="C881">
            <v>0</v>
          </cell>
          <cell r="D881">
            <v>259403315.41999999</v>
          </cell>
          <cell r="S881" t="str">
            <v>4330-4330000-000-USD</v>
          </cell>
          <cell r="T881" t="str">
            <v>4330-4330000-000-USD-LAHORE</v>
          </cell>
        </row>
        <row r="882">
          <cell r="C882">
            <v>0</v>
          </cell>
          <cell r="D882">
            <v>1129913.6299999999</v>
          </cell>
          <cell r="S882" t="str">
            <v>4331-4331010-010-CHF</v>
          </cell>
          <cell r="T882" t="str">
            <v>4331-4331010-010-CHF-LAHORE</v>
          </cell>
        </row>
        <row r="883">
          <cell r="C883">
            <v>0</v>
          </cell>
          <cell r="D883">
            <v>20452387.510000002</v>
          </cell>
          <cell r="S883" t="str">
            <v>4331-4331010-010-EUR</v>
          </cell>
          <cell r="T883" t="str">
            <v>4331-4331010-010-EUR-LAHORE</v>
          </cell>
        </row>
        <row r="884">
          <cell r="C884">
            <v>0</v>
          </cell>
          <cell r="D884">
            <v>5855958.2300000004</v>
          </cell>
          <cell r="S884" t="str">
            <v>4331-4331010-010-GBP</v>
          </cell>
          <cell r="T884" t="str">
            <v>4331-4331010-010-GBP-LAHORE</v>
          </cell>
        </row>
        <row r="885">
          <cell r="C885">
            <v>0</v>
          </cell>
          <cell r="D885">
            <v>4003232.53</v>
          </cell>
          <cell r="S885" t="str">
            <v>4331-4331010-010-SGD</v>
          </cell>
          <cell r="T885" t="str">
            <v>4331-4331010-010-SGD-LAHORE</v>
          </cell>
        </row>
        <row r="886">
          <cell r="C886">
            <v>0</v>
          </cell>
          <cell r="D886">
            <v>7549093.9699999997</v>
          </cell>
          <cell r="S886" t="str">
            <v>4331-4331010-010-USD</v>
          </cell>
          <cell r="T886" t="str">
            <v>4331-4331010-010-USD-LAHORE</v>
          </cell>
        </row>
        <row r="887">
          <cell r="C887">
            <v>0</v>
          </cell>
          <cell r="D887">
            <v>8971149.75</v>
          </cell>
          <cell r="S887" t="str">
            <v>4330-4330000-000-GBP</v>
          </cell>
          <cell r="T887" t="str">
            <v>4330-4330000-000-GBP-LAHORE</v>
          </cell>
        </row>
        <row r="888">
          <cell r="C888">
            <v>2583898.73</v>
          </cell>
          <cell r="D888">
            <v>0</v>
          </cell>
          <cell r="S888" t="str">
            <v>4321-0032621-010-USD</v>
          </cell>
          <cell r="T888" t="str">
            <v>4321-0032621-010-USD-LAHORE</v>
          </cell>
        </row>
        <row r="889">
          <cell r="C889">
            <v>3827592.12</v>
          </cell>
          <cell r="D889">
            <v>0</v>
          </cell>
          <cell r="S889" t="str">
            <v>4321-0032178-010-USD</v>
          </cell>
          <cell r="T889" t="str">
            <v>4321-0032178-010-USD-LAHORE</v>
          </cell>
        </row>
        <row r="890">
          <cell r="C890">
            <v>1157213.53</v>
          </cell>
          <cell r="D890">
            <v>0</v>
          </cell>
          <cell r="S890" t="str">
            <v>4320-0032238-000-EUR</v>
          </cell>
          <cell r="T890" t="str">
            <v>4320-0032238-000-EUR-LAHORE</v>
          </cell>
        </row>
        <row r="891">
          <cell r="C891">
            <v>6674928.0199999996</v>
          </cell>
          <cell r="D891">
            <v>0</v>
          </cell>
          <cell r="S891" t="str">
            <v>4321-0032238-010-EUR</v>
          </cell>
          <cell r="T891" t="str">
            <v>4321-0032238-010-EUR-LAHORE</v>
          </cell>
        </row>
        <row r="892">
          <cell r="C892">
            <v>959060.54</v>
          </cell>
          <cell r="D892">
            <v>0</v>
          </cell>
          <cell r="S892" t="str">
            <v>4321-0032238-010-USD</v>
          </cell>
          <cell r="T892" t="str">
            <v>4321-0032238-010-USD-LAHORE</v>
          </cell>
        </row>
        <row r="893">
          <cell r="C893">
            <v>28510247.34</v>
          </cell>
          <cell r="D893">
            <v>0</v>
          </cell>
          <cell r="S893" t="str">
            <v>4320-0032430-000-EUR</v>
          </cell>
          <cell r="T893" t="str">
            <v>4320-0032430-000-EUR-LAHORE</v>
          </cell>
        </row>
        <row r="894">
          <cell r="C894">
            <v>19714.95</v>
          </cell>
          <cell r="D894">
            <v>0</v>
          </cell>
          <cell r="S894" t="str">
            <v>4320-0032621-000-JPY</v>
          </cell>
          <cell r="T894" t="str">
            <v>4320-0032621-000-JPY-LAHORE</v>
          </cell>
        </row>
        <row r="895">
          <cell r="C895">
            <v>9453762</v>
          </cell>
          <cell r="D895">
            <v>0</v>
          </cell>
          <cell r="S895" t="str">
            <v>4320-0033106-000-CHF</v>
          </cell>
          <cell r="T895" t="str">
            <v>4320-0033106-000-CHF-LAHORE</v>
          </cell>
        </row>
        <row r="896">
          <cell r="C896">
            <v>3980660.5</v>
          </cell>
          <cell r="D896">
            <v>0</v>
          </cell>
          <cell r="S896" t="str">
            <v>4321-0032621-010-SGD</v>
          </cell>
          <cell r="T896" t="str">
            <v>4321-0032621-010-SGD-LAHORE</v>
          </cell>
        </row>
        <row r="897">
          <cell r="C897">
            <v>4255623.75</v>
          </cell>
          <cell r="D897">
            <v>0</v>
          </cell>
          <cell r="S897" t="str">
            <v>4320-0032966-000-EUR</v>
          </cell>
          <cell r="T897" t="str">
            <v>4320-0032966-000-EUR-LAHORE</v>
          </cell>
        </row>
        <row r="898">
          <cell r="C898">
            <v>153393</v>
          </cell>
          <cell r="D898">
            <v>0</v>
          </cell>
          <cell r="S898" t="str">
            <v>4328-0032621-000-PKR</v>
          </cell>
          <cell r="T898" t="str">
            <v>4328-0032621-000-PKR-LAHORE</v>
          </cell>
        </row>
        <row r="899">
          <cell r="C899">
            <v>33409941.390000001</v>
          </cell>
          <cell r="D899">
            <v>0</v>
          </cell>
          <cell r="S899" t="str">
            <v>4320-0032763-000-USD</v>
          </cell>
          <cell r="T899" t="str">
            <v>4320-0032763-000-USD-LAHORE</v>
          </cell>
        </row>
        <row r="900">
          <cell r="C900">
            <v>1985704.88</v>
          </cell>
          <cell r="D900">
            <v>0</v>
          </cell>
          <cell r="S900" t="str">
            <v>4320-0032778-000-USD</v>
          </cell>
          <cell r="T900" t="str">
            <v>4320-0032778-000-USD-LAHORE</v>
          </cell>
        </row>
        <row r="901">
          <cell r="C901">
            <v>0</v>
          </cell>
          <cell r="D901">
            <v>7191500</v>
          </cell>
          <cell r="S901" t="str">
            <v>4330-4330000-000-PKR</v>
          </cell>
          <cell r="T901" t="str">
            <v>4330-4330000-000-PKR-KARACHI</v>
          </cell>
        </row>
        <row r="902">
          <cell r="C902">
            <v>11172840</v>
          </cell>
          <cell r="D902">
            <v>0</v>
          </cell>
          <cell r="S902" t="str">
            <v>4320-0032812-000-USD</v>
          </cell>
          <cell r="T902" t="str">
            <v>4320-0032812-000-USD-LAHORE</v>
          </cell>
        </row>
        <row r="903">
          <cell r="C903">
            <v>0</v>
          </cell>
          <cell r="D903">
            <v>12203009.210000001</v>
          </cell>
          <cell r="S903" t="str">
            <v>4331-4331000-000-EUR</v>
          </cell>
          <cell r="T903" t="str">
            <v>4331-4331000-000-EUR-KARACHI</v>
          </cell>
        </row>
        <row r="904">
          <cell r="C904">
            <v>5823324.8700000001</v>
          </cell>
          <cell r="D904">
            <v>0</v>
          </cell>
          <cell r="S904" t="str">
            <v>4321-0032178-010-GBP</v>
          </cell>
          <cell r="T904" t="str">
            <v>4321-0032178-010-GBP-LAHORE</v>
          </cell>
        </row>
        <row r="905">
          <cell r="C905">
            <v>4093538.4</v>
          </cell>
          <cell r="D905">
            <v>0</v>
          </cell>
          <cell r="S905" t="str">
            <v>4320-0032621-000-USD</v>
          </cell>
          <cell r="T905" t="str">
            <v>4320-0032621-000-USD-LAHORE</v>
          </cell>
        </row>
        <row r="906">
          <cell r="C906">
            <v>3378073.6000000001</v>
          </cell>
          <cell r="D906">
            <v>0</v>
          </cell>
          <cell r="S906" t="str">
            <v>4320-0016228-000-EUR</v>
          </cell>
          <cell r="T906" t="str">
            <v>4320-0016228-000-EUR-KARACHI</v>
          </cell>
        </row>
        <row r="907">
          <cell r="C907">
            <v>4009608.17</v>
          </cell>
          <cell r="D907">
            <v>0</v>
          </cell>
          <cell r="S907" t="str">
            <v>4320-0017092-000-EUR</v>
          </cell>
          <cell r="T907" t="str">
            <v>4320-0017092-000-EUR-KARACHI</v>
          </cell>
        </row>
        <row r="908">
          <cell r="C908">
            <v>8986063.2300000004</v>
          </cell>
          <cell r="D908">
            <v>0</v>
          </cell>
          <cell r="S908" t="str">
            <v>4320-0015719-000-USD</v>
          </cell>
          <cell r="T908" t="str">
            <v>4320-0015719-000-USD-KARACHI</v>
          </cell>
        </row>
        <row r="909">
          <cell r="C909">
            <v>1366906.35</v>
          </cell>
          <cell r="D909">
            <v>0</v>
          </cell>
          <cell r="S909" t="str">
            <v>4322-0015719-000-EUR</v>
          </cell>
          <cell r="T909" t="str">
            <v>4322-0015719-000-EUR-KARACHI</v>
          </cell>
        </row>
        <row r="910">
          <cell r="C910">
            <v>6867420</v>
          </cell>
          <cell r="D910">
            <v>0</v>
          </cell>
          <cell r="S910" t="str">
            <v>4156-0016012-000-PKR</v>
          </cell>
          <cell r="T910" t="str">
            <v>4156-0016012-000-PKR-KARACHI</v>
          </cell>
        </row>
        <row r="911">
          <cell r="C911">
            <v>9600000</v>
          </cell>
          <cell r="D911">
            <v>0</v>
          </cell>
          <cell r="S911" t="str">
            <v>4327-0016012-000-PKR</v>
          </cell>
          <cell r="T911" t="str">
            <v>4327-0016012-000-PKR-KARACHI</v>
          </cell>
        </row>
        <row r="912">
          <cell r="C912">
            <v>99600000</v>
          </cell>
          <cell r="D912">
            <v>0</v>
          </cell>
          <cell r="S912" t="str">
            <v>4328-0016012-000-PKR</v>
          </cell>
          <cell r="T912" t="str">
            <v>4328-0016012-000-PKR-KARACHI</v>
          </cell>
        </row>
        <row r="913">
          <cell r="C913">
            <v>9502488.9600000009</v>
          </cell>
          <cell r="D913">
            <v>0</v>
          </cell>
          <cell r="S913" t="str">
            <v>4320-0015719-000-DKK</v>
          </cell>
          <cell r="T913" t="str">
            <v>4320-0015719-000-DKK-KARACHI</v>
          </cell>
        </row>
        <row r="914">
          <cell r="C914">
            <v>744877.66</v>
          </cell>
          <cell r="D914">
            <v>0</v>
          </cell>
          <cell r="S914" t="str">
            <v>4320-0016228-000-CHF</v>
          </cell>
          <cell r="T914" t="str">
            <v>4320-0016228-000-CHF-KARACHI</v>
          </cell>
        </row>
        <row r="915">
          <cell r="C915">
            <v>0</v>
          </cell>
          <cell r="D915">
            <v>78946827.480000004</v>
          </cell>
          <cell r="S915" t="str">
            <v>4330-4330000-000-JPY</v>
          </cell>
          <cell r="T915" t="str">
            <v>4330-4330000-000-JPY-KARACHI</v>
          </cell>
        </row>
        <row r="916">
          <cell r="C916">
            <v>920466.72</v>
          </cell>
          <cell r="D916">
            <v>0</v>
          </cell>
          <cell r="S916" t="str">
            <v>4320-0016228-000-GBP</v>
          </cell>
          <cell r="T916" t="str">
            <v>4320-0016228-000-GBP-KARACHI</v>
          </cell>
        </row>
        <row r="917">
          <cell r="C917">
            <v>4941500</v>
          </cell>
          <cell r="D917">
            <v>0</v>
          </cell>
          <cell r="S917" t="str">
            <v>4320-0016228-000-PKR</v>
          </cell>
          <cell r="T917" t="str">
            <v>4320-0016228-000-PKR-KARACHI</v>
          </cell>
        </row>
        <row r="918">
          <cell r="C918">
            <v>470299.17</v>
          </cell>
          <cell r="D918">
            <v>0</v>
          </cell>
          <cell r="S918" t="str">
            <v>4320-0016228-000-SGD</v>
          </cell>
          <cell r="T918" t="str">
            <v>4320-0016228-000-SGD-KARACHI</v>
          </cell>
        </row>
        <row r="919">
          <cell r="C919">
            <v>3612559.52</v>
          </cell>
          <cell r="D919">
            <v>0</v>
          </cell>
          <cell r="S919" t="str">
            <v>4320-0016228-000-USD</v>
          </cell>
          <cell r="T919" t="str">
            <v>4320-0016228-000-USD-KARACHI</v>
          </cell>
        </row>
        <row r="920">
          <cell r="C920">
            <v>61807.199999999997</v>
          </cell>
          <cell r="D920">
            <v>0</v>
          </cell>
          <cell r="S920" t="str">
            <v>4321-0016228-010-USD</v>
          </cell>
          <cell r="T920" t="str">
            <v>4321-0016228-010-USD-KARACHI</v>
          </cell>
        </row>
        <row r="921">
          <cell r="C921">
            <v>3</v>
          </cell>
          <cell r="D921">
            <v>0</v>
          </cell>
          <cell r="S921" t="str">
            <v>4327-0016640-001-PKR</v>
          </cell>
          <cell r="T921" t="str">
            <v>4327-0016640-001-PKR-KARACHI</v>
          </cell>
        </row>
        <row r="922">
          <cell r="C922">
            <v>4050100</v>
          </cell>
          <cell r="D922">
            <v>0</v>
          </cell>
          <cell r="S922" t="str">
            <v>4156-0016228-000-PKR</v>
          </cell>
          <cell r="T922" t="str">
            <v>4156-0016228-000-PKR-KARACHI</v>
          </cell>
        </row>
        <row r="923">
          <cell r="C923">
            <v>302895.09999999998</v>
          </cell>
          <cell r="D923">
            <v>0</v>
          </cell>
          <cell r="S923" t="str">
            <v>4322-0015054-000-USD</v>
          </cell>
          <cell r="T923" t="str">
            <v>4322-0015054-000-USD-KARACHI</v>
          </cell>
        </row>
        <row r="924">
          <cell r="C924">
            <v>21984576</v>
          </cell>
          <cell r="D924">
            <v>0</v>
          </cell>
          <cell r="S924" t="str">
            <v>4321-0010821-010-GBP</v>
          </cell>
          <cell r="T924" t="str">
            <v>4321-0010821-010-GBP-KARACHI</v>
          </cell>
        </row>
        <row r="925">
          <cell r="C925">
            <v>12203009.210000001</v>
          </cell>
          <cell r="D925">
            <v>0</v>
          </cell>
          <cell r="S925" t="str">
            <v>4321-0011600-000-EUR</v>
          </cell>
          <cell r="T925" t="str">
            <v>4321-0011600-000-EUR-KARACHI</v>
          </cell>
        </row>
        <row r="926">
          <cell r="C926">
            <v>16981895</v>
          </cell>
          <cell r="D926">
            <v>0</v>
          </cell>
          <cell r="S926" t="str">
            <v>4321-0011600-000-PKR</v>
          </cell>
          <cell r="T926" t="str">
            <v>4321-0011600-000-PKR-KARACHI</v>
          </cell>
        </row>
        <row r="927">
          <cell r="C927">
            <v>21450791.969999999</v>
          </cell>
          <cell r="D927">
            <v>0</v>
          </cell>
          <cell r="S927" t="str">
            <v>4321-0011600-000-USD</v>
          </cell>
          <cell r="T927" t="str">
            <v>4321-0011600-000-USD-KARACHI</v>
          </cell>
        </row>
        <row r="928">
          <cell r="C928">
            <v>78946827.480000004</v>
          </cell>
          <cell r="D928">
            <v>0</v>
          </cell>
          <cell r="S928" t="str">
            <v>4320-0013330-000-JPY</v>
          </cell>
          <cell r="T928" t="str">
            <v>4320-0013330-000-JPY-KARACHI</v>
          </cell>
        </row>
        <row r="929">
          <cell r="C929">
            <v>44125948.920000002</v>
          </cell>
          <cell r="D929">
            <v>0</v>
          </cell>
          <cell r="S929" t="str">
            <v>4320-0013330-000-USD</v>
          </cell>
          <cell r="T929" t="str">
            <v>4320-0013330-000-USD-KARACHI</v>
          </cell>
        </row>
        <row r="930">
          <cell r="C930">
            <v>16502906.039999999</v>
          </cell>
          <cell r="D930">
            <v>0</v>
          </cell>
          <cell r="S930" t="str">
            <v>4320-0015719-000-EUR</v>
          </cell>
          <cell r="T930" t="str">
            <v>4320-0015719-000-EUR-KARACHI</v>
          </cell>
        </row>
        <row r="931">
          <cell r="C931">
            <v>3973546.26</v>
          </cell>
          <cell r="D931">
            <v>0</v>
          </cell>
          <cell r="S931" t="str">
            <v>4320-0015054-000-USD</v>
          </cell>
          <cell r="T931" t="str">
            <v>4320-0015054-000-USD-KARACHI</v>
          </cell>
        </row>
        <row r="932">
          <cell r="C932">
            <v>7</v>
          </cell>
          <cell r="D932">
            <v>0</v>
          </cell>
          <cell r="S932" t="str">
            <v>4328-0015708-000-PKR</v>
          </cell>
          <cell r="T932" t="str">
            <v>4328-0015708-000-PKR-KARACHI</v>
          </cell>
        </row>
        <row r="933">
          <cell r="C933">
            <v>2250000</v>
          </cell>
          <cell r="D933">
            <v>0</v>
          </cell>
          <cell r="S933" t="str">
            <v>4320-0015062-000-PKR</v>
          </cell>
          <cell r="T933" t="str">
            <v>4320-0015062-000-PKR-KARACHI</v>
          </cell>
        </row>
        <row r="934">
          <cell r="C934">
            <v>401502</v>
          </cell>
          <cell r="D934">
            <v>0</v>
          </cell>
          <cell r="S934" t="str">
            <v>4328-0015062-000-PKR</v>
          </cell>
          <cell r="T934" t="str">
            <v>4328-0015062-000-PKR-KARACHI</v>
          </cell>
        </row>
        <row r="935">
          <cell r="C935">
            <v>1</v>
          </cell>
          <cell r="D935">
            <v>0</v>
          </cell>
          <cell r="S935" t="str">
            <v>4156-0015329-000-PKR</v>
          </cell>
          <cell r="T935" t="str">
            <v>4156-0015329-000-PKR-KARACHI</v>
          </cell>
        </row>
        <row r="936">
          <cell r="C936">
            <v>863000</v>
          </cell>
          <cell r="D936">
            <v>0</v>
          </cell>
          <cell r="S936" t="str">
            <v>4156-0015408-000-PKR</v>
          </cell>
          <cell r="T936" t="str">
            <v>4156-0015408-000-PKR-KARACHI</v>
          </cell>
        </row>
        <row r="937">
          <cell r="C937">
            <v>0</v>
          </cell>
          <cell r="D937">
            <v>21450791.969999999</v>
          </cell>
          <cell r="S937" t="str">
            <v>4331-4331000-000-USD</v>
          </cell>
          <cell r="T937" t="str">
            <v>4331-4331000-000-USD-KARACHI</v>
          </cell>
        </row>
        <row r="938">
          <cell r="C938">
            <v>7</v>
          </cell>
          <cell r="D938">
            <v>0</v>
          </cell>
          <cell r="S938" t="str">
            <v>4327-0015708-000-PKR</v>
          </cell>
          <cell r="T938" t="str">
            <v>4327-0015708-000-PKR-KARACHI</v>
          </cell>
        </row>
        <row r="939">
          <cell r="C939">
            <v>1628233.43</v>
          </cell>
          <cell r="D939">
            <v>0</v>
          </cell>
          <cell r="S939" t="str">
            <v>4320-0014948-000-USD</v>
          </cell>
          <cell r="T939" t="str">
            <v>4320-0014948-000-USD-KARACHI</v>
          </cell>
        </row>
        <row r="940">
          <cell r="C940">
            <v>72290592.569999993</v>
          </cell>
          <cell r="D940">
            <v>0</v>
          </cell>
          <cell r="S940" t="str">
            <v>4146-4146000-000-USD</v>
          </cell>
          <cell r="T940" t="str">
            <v>4146-4146000-000-USD-KARACHI</v>
          </cell>
        </row>
        <row r="941">
          <cell r="C941">
            <v>354000</v>
          </cell>
          <cell r="D941">
            <v>0</v>
          </cell>
          <cell r="S941" t="str">
            <v>4327-0089000-000-PKR</v>
          </cell>
          <cell r="T941" t="str">
            <v>4327-0089000-000-PKR-KARACHI</v>
          </cell>
        </row>
        <row r="942">
          <cell r="C942">
            <v>19231548</v>
          </cell>
          <cell r="D942">
            <v>0</v>
          </cell>
          <cell r="S942" t="str">
            <v>4327-0089000-000-USD</v>
          </cell>
          <cell r="T942" t="str">
            <v>4327-0089000-000-USD-KARACHI</v>
          </cell>
        </row>
        <row r="943">
          <cell r="C943">
            <v>3639004.13</v>
          </cell>
          <cell r="D943">
            <v>0</v>
          </cell>
          <cell r="S943" t="str">
            <v>4328-0089000-000-EUR</v>
          </cell>
          <cell r="T943" t="str">
            <v>4328-0089000-000-EUR-KARACHI</v>
          </cell>
        </row>
        <row r="944">
          <cell r="C944">
            <v>0</v>
          </cell>
          <cell r="D944">
            <v>59.43</v>
          </cell>
          <cell r="S944" t="str">
            <v>4157-0089001-000-USD</v>
          </cell>
          <cell r="T944" t="str">
            <v>4157-0089001-000-USD-KARACHI</v>
          </cell>
        </row>
        <row r="945">
          <cell r="C945">
            <v>162.12</v>
          </cell>
          <cell r="D945">
            <v>0</v>
          </cell>
          <cell r="S945" t="str">
            <v>4327-0089392-000-EUR</v>
          </cell>
          <cell r="T945" t="str">
            <v>4327-0089392-000-EUR-KARACHI</v>
          </cell>
        </row>
        <row r="946">
          <cell r="C946">
            <v>118.86</v>
          </cell>
          <cell r="D946">
            <v>0</v>
          </cell>
          <cell r="S946" t="str">
            <v>4327-0089392-000-USD</v>
          </cell>
          <cell r="T946" t="str">
            <v>4327-0089392-000-USD-KARACHI</v>
          </cell>
        </row>
        <row r="947">
          <cell r="C947">
            <v>1081739.03</v>
          </cell>
          <cell r="D947">
            <v>0</v>
          </cell>
          <cell r="S947" t="str">
            <v>4327-0089000-000-EUR</v>
          </cell>
          <cell r="T947" t="str">
            <v>4327-0089000-000-EUR-KARACHI</v>
          </cell>
        </row>
        <row r="948">
          <cell r="C948">
            <v>0</v>
          </cell>
          <cell r="D948">
            <v>2856536.78</v>
          </cell>
          <cell r="S948" t="str">
            <v>4146-4146000-000-EUR</v>
          </cell>
          <cell r="T948" t="str">
            <v>4146-4146000-000-EUR-KARACHI</v>
          </cell>
        </row>
        <row r="949">
          <cell r="C949">
            <v>8930671.2400000002</v>
          </cell>
          <cell r="D949">
            <v>0</v>
          </cell>
          <cell r="S949" t="str">
            <v>4328-0090754-000-EUR</v>
          </cell>
          <cell r="T949" t="str">
            <v>4328-0090754-000-EUR-KARACHI</v>
          </cell>
        </row>
        <row r="950">
          <cell r="C950">
            <v>0</v>
          </cell>
          <cell r="D950">
            <v>12690693.34</v>
          </cell>
          <cell r="S950" t="str">
            <v>4330-4330000-000-CHF</v>
          </cell>
          <cell r="T950" t="str">
            <v>4330-4330000-000-CHF-KARACHI</v>
          </cell>
        </row>
        <row r="951">
          <cell r="C951">
            <v>0</v>
          </cell>
          <cell r="D951">
            <v>9502488.9600000009</v>
          </cell>
          <cell r="S951" t="str">
            <v>4330-4330000-000-DKK</v>
          </cell>
          <cell r="T951" t="str">
            <v>4330-4330000-000-DKK-KARACHI</v>
          </cell>
        </row>
        <row r="952">
          <cell r="C952">
            <v>0</v>
          </cell>
          <cell r="D952">
            <v>33981328.299999997</v>
          </cell>
          <cell r="S952" t="str">
            <v>4330-4330000-000-EUR</v>
          </cell>
          <cell r="T952" t="str">
            <v>4330-4330000-000-EUR-KARACHI</v>
          </cell>
        </row>
        <row r="953">
          <cell r="C953">
            <v>0</v>
          </cell>
          <cell r="D953">
            <v>1994962.87</v>
          </cell>
          <cell r="S953" t="str">
            <v>4330-4330000-000-GBP</v>
          </cell>
          <cell r="T953" t="str">
            <v>4330-4330000-000-GBP-KARACHI</v>
          </cell>
        </row>
        <row r="954">
          <cell r="C954">
            <v>1074496.1499999999</v>
          </cell>
          <cell r="D954">
            <v>0</v>
          </cell>
          <cell r="S954" t="str">
            <v>4320-0017092-000-GBP</v>
          </cell>
          <cell r="T954" t="str">
            <v>4320-0017092-000-GBP-KARACHI</v>
          </cell>
        </row>
        <row r="955">
          <cell r="C955">
            <v>2</v>
          </cell>
          <cell r="D955">
            <v>0</v>
          </cell>
          <cell r="S955" t="str">
            <v>4156-0015708-000-PKR</v>
          </cell>
          <cell r="T955" t="str">
            <v>4156-0015708-000-PKR-KARACHI</v>
          </cell>
        </row>
        <row r="956">
          <cell r="C956">
            <v>0</v>
          </cell>
          <cell r="D956">
            <v>8930671.2400000002</v>
          </cell>
          <cell r="S956" t="str">
            <v>4157-0090754-000-EUR</v>
          </cell>
          <cell r="T956" t="str">
            <v>4157-0090754-000-EUR-KARACHI</v>
          </cell>
        </row>
        <row r="957">
          <cell r="C957">
            <v>3056178.22</v>
          </cell>
          <cell r="D957">
            <v>0</v>
          </cell>
          <cell r="S957" t="str">
            <v>4320-0017256-000-EUR</v>
          </cell>
          <cell r="T957" t="str">
            <v>4320-0017256-000-EUR-KARACHI</v>
          </cell>
        </row>
        <row r="958">
          <cell r="C958">
            <v>7810332.2000000002</v>
          </cell>
          <cell r="D958">
            <v>0</v>
          </cell>
          <cell r="S958" t="str">
            <v>4320-0017092-000-USD</v>
          </cell>
          <cell r="T958" t="str">
            <v>4320-0017092-000-USD-KARACHI</v>
          </cell>
        </row>
        <row r="959">
          <cell r="C959">
            <v>0</v>
          </cell>
          <cell r="D959">
            <v>123694346</v>
          </cell>
          <cell r="S959" t="str">
            <v>4146-4146000-000-PKR</v>
          </cell>
          <cell r="T959" t="str">
            <v>4146-4146000-000-PKR-KARACHI</v>
          </cell>
        </row>
        <row r="960">
          <cell r="C960">
            <v>0</v>
          </cell>
          <cell r="D960">
            <v>1864368.5</v>
          </cell>
          <cell r="S960" t="str">
            <v>4157-0089000-000-EUR</v>
          </cell>
          <cell r="T960" t="str">
            <v>4157-0089000-000-EUR-KARACHI</v>
          </cell>
        </row>
        <row r="961">
          <cell r="C961">
            <v>1658301</v>
          </cell>
          <cell r="D961">
            <v>0</v>
          </cell>
          <cell r="S961" t="str">
            <v>4327-0017092-000-PKR</v>
          </cell>
          <cell r="T961" t="str">
            <v>4327-0017092-000-PKR-KARACHI</v>
          </cell>
        </row>
        <row r="962">
          <cell r="C962">
            <v>3</v>
          </cell>
          <cell r="D962">
            <v>0</v>
          </cell>
          <cell r="S962" t="str">
            <v>4328-0017092-000-PKR</v>
          </cell>
          <cell r="T962" t="str">
            <v>4328-0017092-000-PKR-KARACHI</v>
          </cell>
        </row>
        <row r="963">
          <cell r="C963">
            <v>668984.05000000005</v>
          </cell>
          <cell r="D963">
            <v>0</v>
          </cell>
          <cell r="S963" t="str">
            <v>4321-0017097-010-EUR</v>
          </cell>
          <cell r="T963" t="str">
            <v>4321-0017097-010-EUR-KARACHI</v>
          </cell>
        </row>
        <row r="964">
          <cell r="C964">
            <v>2734947.53</v>
          </cell>
          <cell r="D964">
            <v>0</v>
          </cell>
          <cell r="S964" t="str">
            <v>4322-0017092-000-EUR</v>
          </cell>
          <cell r="T964" t="str">
            <v>4322-0017092-000-EUR-KARACHI</v>
          </cell>
        </row>
        <row r="965">
          <cell r="C965">
            <v>64184400</v>
          </cell>
          <cell r="D965">
            <v>0</v>
          </cell>
          <cell r="S965" t="str">
            <v>4320-0017256-000-USD</v>
          </cell>
          <cell r="T965" t="str">
            <v>4320-0017256-000-USD-KARACHI</v>
          </cell>
        </row>
        <row r="966">
          <cell r="C966">
            <v>4622703.12</v>
          </cell>
          <cell r="D966">
            <v>0</v>
          </cell>
          <cell r="S966" t="str">
            <v>4320-0017771-000-USD</v>
          </cell>
          <cell r="T966" t="str">
            <v>4320-0017771-000-USD-KARACHI</v>
          </cell>
        </row>
        <row r="967">
          <cell r="C967">
            <v>0</v>
          </cell>
          <cell r="D967">
            <v>91522200</v>
          </cell>
          <cell r="S967" t="str">
            <v>4157-0083003-000-USD</v>
          </cell>
          <cell r="T967" t="str">
            <v>4157-0083003-000-USD-KARACHI</v>
          </cell>
        </row>
        <row r="968">
          <cell r="C968">
            <v>1998525.29</v>
          </cell>
          <cell r="D968">
            <v>0</v>
          </cell>
          <cell r="S968" t="str">
            <v>4321-0017097-010-CHF</v>
          </cell>
          <cell r="T968" t="str">
            <v>4321-0017097-010-CHF-KARACHI</v>
          </cell>
        </row>
        <row r="969">
          <cell r="C969">
            <v>300000</v>
          </cell>
          <cell r="D969">
            <v>0</v>
          </cell>
          <cell r="S969" t="str">
            <v>4156-0060558-000-PKR</v>
          </cell>
          <cell r="T969" t="str">
            <v>4156-0060558-000-PKR-KARACHI</v>
          </cell>
        </row>
        <row r="970">
          <cell r="C970">
            <v>2932708.39</v>
          </cell>
          <cell r="D970">
            <v>0</v>
          </cell>
          <cell r="S970" t="str">
            <v>4320-0017771-000-EUR</v>
          </cell>
          <cell r="T970" t="str">
            <v>4320-0017771-000-EUR-KARACHI</v>
          </cell>
        </row>
        <row r="971">
          <cell r="C971">
            <v>11554598</v>
          </cell>
          <cell r="D971">
            <v>0</v>
          </cell>
          <cell r="S971" t="str">
            <v>4320-0017771-000-CHF</v>
          </cell>
          <cell r="T971" t="str">
            <v>4320-0017771-000-CHF-KARACHI</v>
          </cell>
        </row>
        <row r="972">
          <cell r="C972">
            <v>40771663.259999998</v>
          </cell>
          <cell r="D972">
            <v>0</v>
          </cell>
          <cell r="S972" t="str">
            <v>4320-0017374-000-USD</v>
          </cell>
          <cell r="T972" t="str">
            <v>4320-0017374-000-USD-KARACHI</v>
          </cell>
        </row>
        <row r="973">
          <cell r="C973">
            <v>391217.68</v>
          </cell>
          <cell r="D973">
            <v>0</v>
          </cell>
          <cell r="S973" t="str">
            <v>4322-0017256-000-CHF</v>
          </cell>
          <cell r="T973" t="str">
            <v>4322-0017256-000-CHF-KARACHI</v>
          </cell>
        </row>
        <row r="974">
          <cell r="C974">
            <v>0</v>
          </cell>
          <cell r="D974">
            <v>14000000</v>
          </cell>
          <cell r="S974" t="str">
            <v>2441-0033069-000-PKR</v>
          </cell>
          <cell r="T974" t="str">
            <v>2441-0033069-000-PKR-LAHORE</v>
          </cell>
        </row>
        <row r="975">
          <cell r="C975">
            <v>0</v>
          </cell>
          <cell r="D975">
            <v>1144878.8400000001</v>
          </cell>
          <cell r="S975" t="str">
            <v>2441-0031289-000-PKR</v>
          </cell>
          <cell r="T975" t="str">
            <v>2441-0031289-000-PKR-LAHORE</v>
          </cell>
        </row>
        <row r="976">
          <cell r="C976">
            <v>0</v>
          </cell>
          <cell r="D976">
            <v>1621488.12</v>
          </cell>
          <cell r="S976" t="str">
            <v>2441-0030721-000-USD</v>
          </cell>
          <cell r="T976" t="str">
            <v>2441-0030721-000-USD-LAHORE</v>
          </cell>
        </row>
        <row r="977">
          <cell r="C977">
            <v>0</v>
          </cell>
          <cell r="D977">
            <v>12937096.210000001</v>
          </cell>
          <cell r="S977" t="str">
            <v>2441-0030369-000-USD</v>
          </cell>
          <cell r="T977" t="str">
            <v>2441-0030369-000-USD-LAHORE</v>
          </cell>
        </row>
        <row r="978">
          <cell r="C978">
            <v>0</v>
          </cell>
          <cell r="D978">
            <v>762666.48</v>
          </cell>
          <cell r="S978" t="str">
            <v>2441-0030206-000-PKR</v>
          </cell>
          <cell r="T978" t="str">
            <v>2441-0030206-000-PKR-LAHORE</v>
          </cell>
        </row>
        <row r="979">
          <cell r="C979">
            <v>0</v>
          </cell>
          <cell r="D979">
            <v>1635369.97</v>
          </cell>
          <cell r="S979" t="str">
            <v>2441-0061431-000-PKR</v>
          </cell>
          <cell r="T979" t="str">
            <v>2441-0061431-000-PKR-KARACHI</v>
          </cell>
        </row>
        <row r="980">
          <cell r="C980">
            <v>0</v>
          </cell>
          <cell r="D980">
            <v>610000</v>
          </cell>
          <cell r="S980" t="str">
            <v>2441-0061703-000-PKR</v>
          </cell>
          <cell r="T980" t="str">
            <v>2441-0061703-000-PKR-KARACHI</v>
          </cell>
        </row>
        <row r="981">
          <cell r="C981">
            <v>0</v>
          </cell>
          <cell r="D981">
            <v>370000000</v>
          </cell>
          <cell r="S981" t="str">
            <v>2441-0030560-000-PKR</v>
          </cell>
          <cell r="T981" t="str">
            <v>2441-0030560-000-PKR-LAHORE</v>
          </cell>
        </row>
        <row r="982">
          <cell r="C982">
            <v>0</v>
          </cell>
          <cell r="D982">
            <v>5943000</v>
          </cell>
          <cell r="S982" t="str">
            <v>2441-0061293-000-USD</v>
          </cell>
          <cell r="T982" t="str">
            <v>2441-0061293-000-USD-KARACHI</v>
          </cell>
        </row>
        <row r="983">
          <cell r="C983">
            <v>0</v>
          </cell>
          <cell r="D983">
            <v>1502654.86</v>
          </cell>
          <cell r="S983" t="str">
            <v>2441-0060991-000-USD</v>
          </cell>
          <cell r="T983" t="str">
            <v>2441-0060991-000-USD-KARACHI</v>
          </cell>
        </row>
        <row r="984">
          <cell r="C984">
            <v>0</v>
          </cell>
          <cell r="D984">
            <v>3561852.07</v>
          </cell>
          <cell r="S984" t="str">
            <v>2441-0060971-000-USD</v>
          </cell>
          <cell r="T984" t="str">
            <v>2441-0060971-000-USD-KARACHI</v>
          </cell>
        </row>
        <row r="985">
          <cell r="C985">
            <v>0</v>
          </cell>
          <cell r="D985">
            <v>1645552.52</v>
          </cell>
          <cell r="S985" t="str">
            <v>2441-0060944-000-USD</v>
          </cell>
          <cell r="T985" t="str">
            <v>2441-0060944-000-USD-KARACHI</v>
          </cell>
        </row>
        <row r="986">
          <cell r="C986">
            <v>0</v>
          </cell>
          <cell r="D986">
            <v>330544.90999999997</v>
          </cell>
          <cell r="S986" t="str">
            <v>2441-0060558-000-USD</v>
          </cell>
          <cell r="T986" t="str">
            <v>2441-0060558-000-USD-KARACHI</v>
          </cell>
        </row>
        <row r="987">
          <cell r="C987">
            <v>0</v>
          </cell>
          <cell r="D987">
            <v>9159037.9399999995</v>
          </cell>
          <cell r="S987" t="str">
            <v>2441-0060226-000-PKR</v>
          </cell>
          <cell r="T987" t="str">
            <v>2441-0060226-000-PKR-KARACHI</v>
          </cell>
        </row>
        <row r="988">
          <cell r="C988">
            <v>0</v>
          </cell>
          <cell r="D988">
            <v>178290</v>
          </cell>
          <cell r="S988" t="str">
            <v>2441-0050033-000-USD</v>
          </cell>
          <cell r="T988" t="str">
            <v>2441-0050033-000-USD-KARACHI</v>
          </cell>
        </row>
        <row r="989">
          <cell r="C989">
            <v>0</v>
          </cell>
          <cell r="D989">
            <v>1635810.75</v>
          </cell>
          <cell r="S989" t="str">
            <v>2441-0031617-000-USD</v>
          </cell>
          <cell r="T989" t="str">
            <v>2441-0031617-000-USD-LAHORE</v>
          </cell>
        </row>
        <row r="990">
          <cell r="C990">
            <v>0</v>
          </cell>
          <cell r="D990">
            <v>16343250</v>
          </cell>
          <cell r="S990" t="str">
            <v>2441-0032932-000-USD</v>
          </cell>
          <cell r="T990" t="str">
            <v>2441-0032932-000-USD-LAHORE</v>
          </cell>
        </row>
        <row r="991">
          <cell r="C991">
            <v>0</v>
          </cell>
          <cell r="D991">
            <v>435192.16</v>
          </cell>
          <cell r="S991" t="str">
            <v>2441-0050473-000-PKR</v>
          </cell>
          <cell r="T991" t="str">
            <v>2441-0050473-000-PKR-KARACHI</v>
          </cell>
        </row>
        <row r="992">
          <cell r="C992">
            <v>0</v>
          </cell>
          <cell r="D992">
            <v>3069559.5</v>
          </cell>
          <cell r="S992" t="str">
            <v>2441-0032469-000-USD</v>
          </cell>
          <cell r="T992" t="str">
            <v>2441-0032469-000-USD-LAHORE</v>
          </cell>
        </row>
        <row r="993">
          <cell r="C993">
            <v>0</v>
          </cell>
          <cell r="D993">
            <v>2137139.2400000002</v>
          </cell>
          <cell r="S993" t="str">
            <v>2441-0032025-000-PKR</v>
          </cell>
          <cell r="T993" t="str">
            <v>2441-0032025-000-PKR-KARACHI</v>
          </cell>
        </row>
        <row r="994">
          <cell r="C994">
            <v>0</v>
          </cell>
          <cell r="D994">
            <v>15000000</v>
          </cell>
          <cell r="S994" t="str">
            <v>2441-0032876-000-PKR</v>
          </cell>
          <cell r="T994" t="str">
            <v>2441-0032876-000-PKR-LAHORE</v>
          </cell>
        </row>
        <row r="995">
          <cell r="C995">
            <v>0</v>
          </cell>
          <cell r="D995">
            <v>1810356.66</v>
          </cell>
          <cell r="S995" t="str">
            <v>2441-0032843-000-USD</v>
          </cell>
          <cell r="T995" t="str">
            <v>2441-0032843-000-USD-LAHORE</v>
          </cell>
        </row>
        <row r="996">
          <cell r="C996">
            <v>0</v>
          </cell>
          <cell r="D996">
            <v>195000000</v>
          </cell>
          <cell r="S996" t="str">
            <v>2441-0032812-000-PKR</v>
          </cell>
          <cell r="T996" t="str">
            <v>2441-0032812-000-PKR-LAHORE</v>
          </cell>
        </row>
        <row r="997">
          <cell r="C997">
            <v>0</v>
          </cell>
          <cell r="D997">
            <v>15000000</v>
          </cell>
          <cell r="S997" t="str">
            <v>2441-0032810-000-PKR</v>
          </cell>
          <cell r="T997" t="str">
            <v>2441-0032810-000-PKR-LAHORE</v>
          </cell>
        </row>
        <row r="998">
          <cell r="C998">
            <v>0</v>
          </cell>
          <cell r="D998">
            <v>5000000</v>
          </cell>
          <cell r="S998" t="str">
            <v>2441-0032809-000-PKR</v>
          </cell>
          <cell r="T998" t="str">
            <v>2441-0032809-000-PKR-LAHORE</v>
          </cell>
        </row>
        <row r="999">
          <cell r="C999">
            <v>0</v>
          </cell>
          <cell r="D999">
            <v>10000000</v>
          </cell>
          <cell r="S999" t="str">
            <v>2441-0032808-000-PKR</v>
          </cell>
          <cell r="T999" t="str">
            <v>2441-0032808-000-PKR-LAHORE</v>
          </cell>
        </row>
        <row r="1000">
          <cell r="C1000">
            <v>0</v>
          </cell>
          <cell r="D1000">
            <v>6184939.5300000003</v>
          </cell>
          <cell r="S1000" t="str">
            <v>2441-0032844-000-USD</v>
          </cell>
          <cell r="T1000" t="str">
            <v>2441-0032844-000-USD-LAHORE</v>
          </cell>
        </row>
        <row r="1001">
          <cell r="C1001">
            <v>0</v>
          </cell>
          <cell r="D1001">
            <v>1915005.25</v>
          </cell>
          <cell r="S1001" t="str">
            <v>2441-0032751-000-PKR</v>
          </cell>
          <cell r="T1001" t="str">
            <v>2441-0032751-000-PKR-LAHORE</v>
          </cell>
        </row>
        <row r="1002">
          <cell r="C1002">
            <v>0</v>
          </cell>
          <cell r="D1002">
            <v>300000</v>
          </cell>
          <cell r="S1002" t="str">
            <v>2441-0031643-000-PKR</v>
          </cell>
          <cell r="T1002" t="str">
            <v>2441-0031643-000-PKR-LAHORE</v>
          </cell>
        </row>
        <row r="1003">
          <cell r="C1003">
            <v>0</v>
          </cell>
          <cell r="D1003">
            <v>3859938.68</v>
          </cell>
          <cell r="S1003" t="str">
            <v>2441-0032440-000-PKR</v>
          </cell>
          <cell r="T1003" t="str">
            <v>2441-0032440-000-PKR-LAHORE</v>
          </cell>
        </row>
        <row r="1004">
          <cell r="C1004">
            <v>0</v>
          </cell>
          <cell r="D1004">
            <v>500000</v>
          </cell>
          <cell r="S1004" t="str">
            <v>2441-0032428-000-PKR</v>
          </cell>
          <cell r="T1004" t="str">
            <v>2441-0032428-000-PKR-LAHORE</v>
          </cell>
        </row>
        <row r="1005">
          <cell r="C1005">
            <v>0</v>
          </cell>
          <cell r="D1005">
            <v>3895309.86</v>
          </cell>
          <cell r="S1005" t="str">
            <v>2441-0032372-000-PKR</v>
          </cell>
          <cell r="T1005" t="str">
            <v>2441-0032372-000-PKR-LAHORE</v>
          </cell>
        </row>
        <row r="1006">
          <cell r="C1006">
            <v>0</v>
          </cell>
          <cell r="D1006">
            <v>2978300.57</v>
          </cell>
          <cell r="S1006" t="str">
            <v>2441-0032139-000-USD</v>
          </cell>
          <cell r="T1006" t="str">
            <v>2441-0032139-000-USD-LAHORE</v>
          </cell>
        </row>
        <row r="1007">
          <cell r="C1007">
            <v>0</v>
          </cell>
          <cell r="D1007">
            <v>220533.32</v>
          </cell>
          <cell r="S1007" t="str">
            <v>2441-0032133-000-PKR</v>
          </cell>
          <cell r="T1007" t="str">
            <v>2441-0032133-000-PKR-LAHORE</v>
          </cell>
        </row>
        <row r="1008">
          <cell r="C1008">
            <v>0</v>
          </cell>
          <cell r="D1008">
            <v>24800000</v>
          </cell>
          <cell r="S1008" t="str">
            <v>2441-0032037-000-PKR</v>
          </cell>
          <cell r="T1008" t="str">
            <v>2441-0032037-000-PKR-LAHORE</v>
          </cell>
        </row>
        <row r="1009">
          <cell r="C1009">
            <v>0</v>
          </cell>
          <cell r="D1009">
            <v>4850000</v>
          </cell>
          <cell r="S1009" t="str">
            <v>2441-0031965-000-PKR</v>
          </cell>
          <cell r="T1009" t="str">
            <v>2441-0031965-000-PKR-LAHORE</v>
          </cell>
        </row>
        <row r="1010">
          <cell r="C1010">
            <v>0</v>
          </cell>
          <cell r="D1010">
            <v>10187499.51</v>
          </cell>
          <cell r="S1010" t="str">
            <v>2441-0032756-000-USD</v>
          </cell>
          <cell r="T1010" t="str">
            <v>2441-0032756-000-USD-LAHORE</v>
          </cell>
        </row>
        <row r="1011">
          <cell r="C1011">
            <v>0</v>
          </cell>
          <cell r="D1011">
            <v>360461.97</v>
          </cell>
          <cell r="S1011" t="str">
            <v>2441-0020121-000-USD</v>
          </cell>
          <cell r="T1011" t="str">
            <v>2441-0020121-000-USD-CLIFTON-KHI</v>
          </cell>
        </row>
        <row r="1012">
          <cell r="C1012">
            <v>0</v>
          </cell>
          <cell r="D1012">
            <v>2000000</v>
          </cell>
          <cell r="S1012" t="str">
            <v>2441-0020482-000-PKR</v>
          </cell>
          <cell r="T1012" t="str">
            <v>2441-0020482-000-PKR-CLIFTON-KHI</v>
          </cell>
        </row>
        <row r="1013">
          <cell r="C1013">
            <v>0</v>
          </cell>
          <cell r="D1013">
            <v>3000000</v>
          </cell>
          <cell r="S1013" t="str">
            <v>2441-0020458-000-PKR</v>
          </cell>
          <cell r="T1013" t="str">
            <v>2441-0020458-000-PKR-CLIFTON-KHI</v>
          </cell>
        </row>
        <row r="1014">
          <cell r="C1014">
            <v>0</v>
          </cell>
          <cell r="D1014">
            <v>2693313.23</v>
          </cell>
          <cell r="S1014" t="str">
            <v>2441-0020431-000-GBP</v>
          </cell>
          <cell r="T1014" t="str">
            <v>2441-0020431-000-GBP-CLIFTON-KHI</v>
          </cell>
        </row>
        <row r="1015">
          <cell r="C1015">
            <v>0</v>
          </cell>
          <cell r="D1015">
            <v>7000000</v>
          </cell>
          <cell r="S1015" t="str">
            <v>2441-0020305-000-PKR</v>
          </cell>
          <cell r="T1015" t="str">
            <v>2441-0020305-000-PKR-CLIFTON-KHI</v>
          </cell>
        </row>
        <row r="1016">
          <cell r="C1016">
            <v>0</v>
          </cell>
          <cell r="D1016">
            <v>4493120.17</v>
          </cell>
          <cell r="S1016" t="str">
            <v>2441-0020253-000-USD</v>
          </cell>
          <cell r="T1016" t="str">
            <v>2441-0020253-000-USD-CLIFTON-KHI</v>
          </cell>
        </row>
        <row r="1017">
          <cell r="C1017">
            <v>0</v>
          </cell>
          <cell r="D1017">
            <v>50254669.359999999</v>
          </cell>
          <cell r="S1017" t="str">
            <v>2441-0020235-000-PKR</v>
          </cell>
          <cell r="T1017" t="str">
            <v>2441-0020235-000-PKR-CLIFTON-KHI</v>
          </cell>
        </row>
        <row r="1018">
          <cell r="C1018">
            <v>0</v>
          </cell>
          <cell r="D1018">
            <v>1500000</v>
          </cell>
          <cell r="S1018" t="str">
            <v>2441-0020208-000-PKR</v>
          </cell>
          <cell r="T1018" t="str">
            <v>2441-0020208-000-PKR-CLIFTON-KHI</v>
          </cell>
        </row>
        <row r="1019">
          <cell r="C1019">
            <v>0</v>
          </cell>
          <cell r="D1019">
            <v>1400000</v>
          </cell>
          <cell r="S1019" t="str">
            <v>2441-0020495-000-PKR</v>
          </cell>
          <cell r="T1019" t="str">
            <v>2441-0020495-000-PKR-CLIFTON-KHI</v>
          </cell>
        </row>
        <row r="1020">
          <cell r="C1020">
            <v>0</v>
          </cell>
          <cell r="D1020">
            <v>600000</v>
          </cell>
          <cell r="S1020" t="str">
            <v>2441-0020145-000-PKR</v>
          </cell>
          <cell r="T1020" t="str">
            <v>2441-0020145-000-PKR-CLIFTON-KHI</v>
          </cell>
        </row>
        <row r="1021">
          <cell r="C1021">
            <v>0</v>
          </cell>
          <cell r="D1021">
            <v>2496060</v>
          </cell>
          <cell r="S1021" t="str">
            <v>2441-0020145-000-USD</v>
          </cell>
          <cell r="T1021" t="str">
            <v>2441-0020145-000-USD-CLIFTON-KHI</v>
          </cell>
        </row>
        <row r="1022">
          <cell r="C1022">
            <v>0</v>
          </cell>
          <cell r="D1022">
            <v>300000</v>
          </cell>
          <cell r="S1022" t="str">
            <v>2441-0020121-000-PKR</v>
          </cell>
          <cell r="T1022" t="str">
            <v>2441-0020121-000-PKR-CLIFTON-KHI</v>
          </cell>
        </row>
        <row r="1023">
          <cell r="C1023">
            <v>0</v>
          </cell>
          <cell r="D1023">
            <v>3150000</v>
          </cell>
          <cell r="S1023" t="str">
            <v>2441-0020110-000-PKR</v>
          </cell>
          <cell r="T1023" t="str">
            <v>2441-0020110-000-PKR-CLIFTON-KHI</v>
          </cell>
        </row>
        <row r="1024">
          <cell r="C1024">
            <v>0</v>
          </cell>
          <cell r="D1024">
            <v>1209729.74</v>
          </cell>
          <cell r="S1024" t="str">
            <v>2441-0020039-000-USD</v>
          </cell>
          <cell r="T1024" t="str">
            <v>2441-0020039-000-USD-CLIFTON-KHI</v>
          </cell>
        </row>
        <row r="1025">
          <cell r="C1025">
            <v>0</v>
          </cell>
          <cell r="D1025">
            <v>121950.58</v>
          </cell>
          <cell r="S1025" t="str">
            <v>2441-0020025-000-PKR</v>
          </cell>
          <cell r="T1025" t="str">
            <v>2441-0020025-000-PKR-CLIFTON-KHI</v>
          </cell>
        </row>
        <row r="1026">
          <cell r="C1026">
            <v>0</v>
          </cell>
          <cell r="D1026">
            <v>743985.75</v>
          </cell>
          <cell r="S1026" t="str">
            <v>2441-0020007-000-USD</v>
          </cell>
          <cell r="T1026" t="str">
            <v>2441-0020007-000-USD-CLIFTON-KHI</v>
          </cell>
        </row>
        <row r="1027">
          <cell r="C1027">
            <v>0</v>
          </cell>
          <cell r="D1027">
            <v>102590</v>
          </cell>
          <cell r="S1027" t="str">
            <v>2441-0030000-000-PKR</v>
          </cell>
          <cell r="T1027" t="str">
            <v>2441-0030000-000-PKR-LAHORE</v>
          </cell>
        </row>
        <row r="1028">
          <cell r="C1028">
            <v>0</v>
          </cell>
          <cell r="D1028">
            <v>3029608.28</v>
          </cell>
          <cell r="S1028" t="str">
            <v>2441-0017850-000-USD</v>
          </cell>
          <cell r="T1028" t="str">
            <v>2441-0017850-000-USD-KARACHI</v>
          </cell>
        </row>
        <row r="1029">
          <cell r="C1029">
            <v>0</v>
          </cell>
          <cell r="D1029">
            <v>215068.7</v>
          </cell>
          <cell r="S1029" t="str">
            <v>2441-0020189-000-PKR</v>
          </cell>
          <cell r="T1029" t="str">
            <v>2441-0020189-000-PKR-CLIFTON-KHI</v>
          </cell>
        </row>
        <row r="1030">
          <cell r="C1030">
            <v>0</v>
          </cell>
          <cell r="D1030">
            <v>892475.17</v>
          </cell>
          <cell r="S1030" t="str">
            <v>2441-0017628-000-USD</v>
          </cell>
          <cell r="T1030" t="str">
            <v>2441-0017628-000-USD-KARACHI</v>
          </cell>
        </row>
        <row r="1031">
          <cell r="C1031">
            <v>0</v>
          </cell>
          <cell r="D1031">
            <v>4800000</v>
          </cell>
          <cell r="S1031" t="str">
            <v>2441-0017833-000-PKR</v>
          </cell>
          <cell r="T1031" t="str">
            <v>2441-0017833-000-PKR-KARACHI</v>
          </cell>
        </row>
        <row r="1032">
          <cell r="C1032">
            <v>0</v>
          </cell>
          <cell r="D1032">
            <v>9535950</v>
          </cell>
          <cell r="S1032" t="str">
            <v>2441-0020136-000-PKR</v>
          </cell>
          <cell r="T1032" t="str">
            <v>2441-0020136-000-PKR-CLIFTON-KHI</v>
          </cell>
        </row>
        <row r="1033">
          <cell r="C1033">
            <v>0</v>
          </cell>
          <cell r="D1033">
            <v>1000000</v>
          </cell>
          <cell r="S1033" t="str">
            <v>2441-0017844-000-PKR</v>
          </cell>
          <cell r="T1033" t="str">
            <v>2441-0017844-000-PKR-KARACHI</v>
          </cell>
        </row>
        <row r="1034">
          <cell r="C1034">
            <v>0</v>
          </cell>
          <cell r="D1034">
            <v>12500000</v>
          </cell>
          <cell r="S1034" t="str">
            <v>2441-0020498-000-PKR</v>
          </cell>
          <cell r="T1034" t="str">
            <v>2441-0020498-000-PKR-CLIFTON-KHI</v>
          </cell>
        </row>
        <row r="1035">
          <cell r="C1035">
            <v>0</v>
          </cell>
          <cell r="D1035">
            <v>500000</v>
          </cell>
          <cell r="S1035" t="str">
            <v>2441-0017832-000-PKR</v>
          </cell>
          <cell r="T1035" t="str">
            <v>2441-0017832-000-PKR-KARACHI</v>
          </cell>
        </row>
        <row r="1036">
          <cell r="C1036">
            <v>0</v>
          </cell>
          <cell r="D1036">
            <v>1200000</v>
          </cell>
          <cell r="S1036" t="str">
            <v>2441-0017831-000-PKR</v>
          </cell>
          <cell r="T1036" t="str">
            <v>2441-0017831-000-PKR-KARACHI</v>
          </cell>
        </row>
        <row r="1037">
          <cell r="C1037">
            <v>0</v>
          </cell>
          <cell r="D1037">
            <v>14656658.289999999</v>
          </cell>
          <cell r="S1037" t="str">
            <v>2441-0017744-000-PKR</v>
          </cell>
          <cell r="T1037" t="str">
            <v>2441-0017744-000-PKR-KARACHI</v>
          </cell>
        </row>
        <row r="1038">
          <cell r="C1038">
            <v>0</v>
          </cell>
          <cell r="D1038">
            <v>2705989.34</v>
          </cell>
          <cell r="S1038" t="str">
            <v>2441-0017467-000-USD</v>
          </cell>
          <cell r="T1038" t="str">
            <v>2441-0017467-000-USD-KARACHI</v>
          </cell>
        </row>
        <row r="1039">
          <cell r="C1039">
            <v>0</v>
          </cell>
          <cell r="D1039">
            <v>5000000</v>
          </cell>
          <cell r="S1039" t="str">
            <v>2441-0017402-000-PKR</v>
          </cell>
          <cell r="T1039" t="str">
            <v>2441-0017402-000-PKR-KARACHI</v>
          </cell>
        </row>
        <row r="1040">
          <cell r="C1040">
            <v>0</v>
          </cell>
          <cell r="D1040">
            <v>4000000</v>
          </cell>
          <cell r="S1040" t="str">
            <v>2441-0010830-000-PKR</v>
          </cell>
          <cell r="T1040" t="str">
            <v>2441-0010830-000-PKR-KARACHI</v>
          </cell>
        </row>
        <row r="1041">
          <cell r="C1041">
            <v>0</v>
          </cell>
          <cell r="D1041">
            <v>4159446.27</v>
          </cell>
          <cell r="S1041" t="str">
            <v>2441-0020498-000-USD</v>
          </cell>
          <cell r="T1041" t="str">
            <v>2441-0020498-000-USD-CLIFTON-KHI</v>
          </cell>
        </row>
        <row r="1042">
          <cell r="C1042">
            <v>0</v>
          </cell>
          <cell r="D1042">
            <v>150000000</v>
          </cell>
          <cell r="S1042" t="str">
            <v>2441-0020502-000-PKR</v>
          </cell>
          <cell r="T1042" t="str">
            <v>2441-0020502-000-PKR-CLIFTON-KHI</v>
          </cell>
        </row>
        <row r="1043">
          <cell r="C1043">
            <v>0</v>
          </cell>
          <cell r="D1043">
            <v>10000000</v>
          </cell>
          <cell r="S1043" t="str">
            <v>2441-0017780-000-PKR</v>
          </cell>
          <cell r="T1043" t="str">
            <v>2441-0017780-000-PKR-KARACHI</v>
          </cell>
        </row>
        <row r="1044">
          <cell r="C1044">
            <v>0</v>
          </cell>
          <cell r="D1044">
            <v>20000000</v>
          </cell>
          <cell r="S1044" t="str">
            <v>2441-0020508-000-PKR</v>
          </cell>
          <cell r="T1044" t="str">
            <v>2441-0020508-000-PKR-CLIFTON-KHI</v>
          </cell>
        </row>
        <row r="1045">
          <cell r="C1045">
            <v>0</v>
          </cell>
          <cell r="D1045">
            <v>433118.27</v>
          </cell>
          <cell r="S1045" t="str">
            <v>2441-0015062-000-PKR</v>
          </cell>
          <cell r="T1045" t="str">
            <v>2441-0015062-000-PKR-KARACHI</v>
          </cell>
        </row>
        <row r="1046">
          <cell r="C1046">
            <v>0</v>
          </cell>
          <cell r="D1046">
            <v>889872.99</v>
          </cell>
          <cell r="S1046" t="str">
            <v>2441-0015408-000-PKR</v>
          </cell>
          <cell r="T1046" t="str">
            <v>2441-0015408-000-PKR-KARACHI</v>
          </cell>
        </row>
        <row r="1047">
          <cell r="C1047">
            <v>0</v>
          </cell>
          <cell r="D1047">
            <v>8000000</v>
          </cell>
          <cell r="S1047" t="str">
            <v>2441-0015480-000-PKR</v>
          </cell>
          <cell r="T1047" t="str">
            <v>2441-0015480-000-PKR-KARACHI</v>
          </cell>
        </row>
        <row r="1048">
          <cell r="C1048">
            <v>0</v>
          </cell>
          <cell r="D1048">
            <v>20000000</v>
          </cell>
          <cell r="S1048" t="str">
            <v>2441-0017168-000-PKR</v>
          </cell>
          <cell r="T1048" t="str">
            <v>2441-0017168-000-PKR-KARACHI</v>
          </cell>
        </row>
        <row r="1049">
          <cell r="C1049">
            <v>0</v>
          </cell>
          <cell r="D1049">
            <v>6000000</v>
          </cell>
          <cell r="S1049" t="str">
            <v>2441-0017335-000-PKR</v>
          </cell>
          <cell r="T1049" t="str">
            <v>2441-0017335-000-PKR-KARACHI</v>
          </cell>
        </row>
        <row r="1050">
          <cell r="C1050">
            <v>0</v>
          </cell>
          <cell r="D1050">
            <v>123870</v>
          </cell>
          <cell r="S1050" t="str">
            <v>2119-0020484-400-PKR</v>
          </cell>
          <cell r="T1050" t="str">
            <v>2119-0020484-400-PKR-CLIFTON-KHI</v>
          </cell>
        </row>
        <row r="1051">
          <cell r="C1051">
            <v>0</v>
          </cell>
          <cell r="D1051">
            <v>60000</v>
          </cell>
          <cell r="S1051" t="str">
            <v>2119-0020501-400-PKR</v>
          </cell>
          <cell r="T1051" t="str">
            <v>2119-0020501-400-PKR-CLIFTON-KHI</v>
          </cell>
        </row>
        <row r="1052">
          <cell r="C1052">
            <v>0</v>
          </cell>
          <cell r="D1052">
            <v>8000</v>
          </cell>
          <cell r="S1052" t="str">
            <v>2119-0020467-100-PKR</v>
          </cell>
          <cell r="T1052" t="str">
            <v>2119-0020467-100-PKR-CLIFTON-KHI</v>
          </cell>
        </row>
        <row r="1053">
          <cell r="C1053">
            <v>0</v>
          </cell>
          <cell r="D1053">
            <v>25000</v>
          </cell>
          <cell r="S1053" t="str">
            <v>2119-0020500-400-PKR</v>
          </cell>
          <cell r="T1053" t="str">
            <v>2119-0020500-400-PKR-CLIFTON-KHI</v>
          </cell>
        </row>
        <row r="1054">
          <cell r="C1054">
            <v>0</v>
          </cell>
          <cell r="D1054">
            <v>7810</v>
          </cell>
          <cell r="S1054" t="str">
            <v>2119-0020496-400-PKR</v>
          </cell>
          <cell r="T1054" t="str">
            <v>2119-0020496-400-PKR-CLIFTON-KHI</v>
          </cell>
        </row>
        <row r="1055">
          <cell r="C1055">
            <v>0</v>
          </cell>
          <cell r="D1055">
            <v>849800</v>
          </cell>
          <cell r="S1055" t="str">
            <v>2119-0020493-400-PKR</v>
          </cell>
          <cell r="T1055" t="str">
            <v>2119-0020493-400-PKR-CLIFTON-KHI</v>
          </cell>
        </row>
        <row r="1056">
          <cell r="C1056">
            <v>0</v>
          </cell>
          <cell r="D1056">
            <v>37000</v>
          </cell>
          <cell r="S1056" t="str">
            <v>2119-0020491-400-PKR</v>
          </cell>
          <cell r="T1056" t="str">
            <v>2119-0020491-400-PKR-CLIFTON-KHI</v>
          </cell>
        </row>
        <row r="1057">
          <cell r="C1057">
            <v>0</v>
          </cell>
          <cell r="D1057">
            <v>512000</v>
          </cell>
          <cell r="S1057" t="str">
            <v>2119-0020489-400-PKR</v>
          </cell>
          <cell r="T1057" t="str">
            <v>2119-0020489-400-PKR-CLIFTON-KHI</v>
          </cell>
        </row>
        <row r="1058">
          <cell r="C1058">
            <v>0</v>
          </cell>
          <cell r="D1058">
            <v>332</v>
          </cell>
          <cell r="S1058" t="str">
            <v>2119-0020485-100-PKR</v>
          </cell>
          <cell r="T1058" t="str">
            <v>2119-0020485-100-PKR-CLIFTON-KHI</v>
          </cell>
        </row>
        <row r="1059">
          <cell r="C1059">
            <v>0</v>
          </cell>
          <cell r="D1059">
            <v>24354000</v>
          </cell>
          <cell r="S1059" t="str">
            <v>2119-0020497-400-PKR</v>
          </cell>
          <cell r="T1059" t="str">
            <v>2119-0020497-400-PKR-CLIFTON-KHI</v>
          </cell>
        </row>
        <row r="1060">
          <cell r="C1060">
            <v>0</v>
          </cell>
          <cell r="D1060">
            <v>493980</v>
          </cell>
          <cell r="S1060" t="str">
            <v>2119-0020483-400-PKR</v>
          </cell>
          <cell r="T1060" t="str">
            <v>2119-0020483-400-PKR-CLIFTON-KHI</v>
          </cell>
        </row>
        <row r="1061">
          <cell r="C1061">
            <v>0</v>
          </cell>
          <cell r="D1061">
            <v>600000</v>
          </cell>
          <cell r="S1061" t="str">
            <v>2119-0020482-400-PKR</v>
          </cell>
          <cell r="T1061" t="str">
            <v>2119-0020482-400-PKR-CLIFTON-KHI</v>
          </cell>
        </row>
        <row r="1062">
          <cell r="C1062">
            <v>0</v>
          </cell>
          <cell r="D1062">
            <v>124526</v>
          </cell>
          <cell r="S1062" t="str">
            <v>2119-0020479-400-PKR</v>
          </cell>
          <cell r="T1062" t="str">
            <v>2119-0020479-400-PKR-CLIFTON-KHI</v>
          </cell>
        </row>
        <row r="1063">
          <cell r="C1063">
            <v>0</v>
          </cell>
          <cell r="D1063">
            <v>107222</v>
          </cell>
          <cell r="S1063" t="str">
            <v>2119-0020478-400-PKR</v>
          </cell>
          <cell r="T1063" t="str">
            <v>2119-0020478-400-PKR-CLIFTON-KHI</v>
          </cell>
        </row>
        <row r="1064">
          <cell r="C1064">
            <v>0</v>
          </cell>
          <cell r="D1064">
            <v>5300</v>
          </cell>
          <cell r="S1064" t="str">
            <v>2119-0020477-100-PKR</v>
          </cell>
          <cell r="T1064" t="str">
            <v>2119-0020477-100-PKR-CLIFTON-KHI</v>
          </cell>
        </row>
        <row r="1065">
          <cell r="C1065">
            <v>0</v>
          </cell>
          <cell r="D1065">
            <v>5580.95</v>
          </cell>
          <cell r="S1065" t="str">
            <v>2119-0020475-224-EUR</v>
          </cell>
          <cell r="T1065" t="str">
            <v>2119-0020475-224-EUR-CLIFTON-KHI</v>
          </cell>
        </row>
        <row r="1066">
          <cell r="C1066">
            <v>0</v>
          </cell>
          <cell r="D1066">
            <v>5130</v>
          </cell>
          <cell r="S1066" t="str">
            <v>2119-0020474-400-PKR</v>
          </cell>
          <cell r="T1066" t="str">
            <v>2119-0020474-400-PKR-CLIFTON-KHI</v>
          </cell>
        </row>
        <row r="1067">
          <cell r="C1067">
            <v>0</v>
          </cell>
          <cell r="D1067">
            <v>5300</v>
          </cell>
          <cell r="S1067" t="str">
            <v>2119-0020468-100-PKR</v>
          </cell>
          <cell r="T1067" t="str">
            <v>2119-0020468-100-PKR-CLIFTON-KHI</v>
          </cell>
        </row>
        <row r="1068">
          <cell r="C1068">
            <v>0</v>
          </cell>
          <cell r="D1068">
            <v>6500</v>
          </cell>
          <cell r="S1068" t="str">
            <v>2119-0020466-100-PKR</v>
          </cell>
          <cell r="T1068" t="str">
            <v>2119-0020466-100-PKR-CLIFTON-KHI</v>
          </cell>
        </row>
        <row r="1069">
          <cell r="C1069">
            <v>0</v>
          </cell>
          <cell r="D1069">
            <v>9561762.2599999998</v>
          </cell>
          <cell r="S1069" t="str">
            <v>2119-0020502-400-PKR</v>
          </cell>
          <cell r="T1069" t="str">
            <v>2119-0020502-400-PKR-CLIFTON-KHI</v>
          </cell>
        </row>
        <row r="1070">
          <cell r="C1070">
            <v>0</v>
          </cell>
          <cell r="D1070">
            <v>1909.63</v>
          </cell>
          <cell r="S1070" t="str">
            <v>2119-0010384-000-PKR</v>
          </cell>
          <cell r="T1070" t="str">
            <v>2119-0010384-000-PKR-KARACHI</v>
          </cell>
        </row>
        <row r="1071">
          <cell r="C1071">
            <v>0</v>
          </cell>
          <cell r="D1071">
            <v>72700</v>
          </cell>
          <cell r="S1071" t="str">
            <v>2119-0020472-400-PKR</v>
          </cell>
          <cell r="T1071" t="str">
            <v>2119-0020472-400-PKR-CLIFTON-KHI</v>
          </cell>
        </row>
        <row r="1072">
          <cell r="C1072">
            <v>0</v>
          </cell>
          <cell r="D1072">
            <v>4055.35</v>
          </cell>
          <cell r="S1072" t="str">
            <v>2119-0010096-000-PKR</v>
          </cell>
          <cell r="T1072" t="str">
            <v>2119-0010096-000-PKR-KARACHI</v>
          </cell>
        </row>
        <row r="1073">
          <cell r="C1073">
            <v>0</v>
          </cell>
          <cell r="D1073">
            <v>107825.74</v>
          </cell>
          <cell r="S1073" t="str">
            <v>2119-0010400-000-PKR</v>
          </cell>
          <cell r="T1073" t="str">
            <v>2119-0010400-000-PKR-KARACHI</v>
          </cell>
        </row>
        <row r="1074">
          <cell r="C1074">
            <v>0</v>
          </cell>
          <cell r="D1074">
            <v>40225.519999999997</v>
          </cell>
          <cell r="S1074" t="str">
            <v>2119-0010397-000-PKR</v>
          </cell>
          <cell r="T1074" t="str">
            <v>2119-0010397-000-PKR-KARACHI</v>
          </cell>
        </row>
        <row r="1075">
          <cell r="C1075">
            <v>0</v>
          </cell>
          <cell r="D1075">
            <v>7570</v>
          </cell>
          <cell r="S1075" t="str">
            <v>2119-0020430-400-PKR</v>
          </cell>
          <cell r="T1075" t="str">
            <v>2119-0020430-400-PKR-CLIFTON-KHI</v>
          </cell>
        </row>
        <row r="1076">
          <cell r="C1076">
            <v>0</v>
          </cell>
          <cell r="D1076">
            <v>100761.49</v>
          </cell>
          <cell r="S1076" t="str">
            <v>2119-0010346-000-PKR</v>
          </cell>
          <cell r="T1076" t="str">
            <v>2119-0010346-000-PKR-KARACHI</v>
          </cell>
        </row>
        <row r="1077">
          <cell r="C1077">
            <v>0</v>
          </cell>
          <cell r="D1077">
            <v>350000</v>
          </cell>
          <cell r="S1077" t="str">
            <v>2119-0020460-400-PKR</v>
          </cell>
          <cell r="T1077" t="str">
            <v>2119-0020460-400-PKR-CLIFTON-KHI</v>
          </cell>
        </row>
        <row r="1078">
          <cell r="C1078">
            <v>0</v>
          </cell>
          <cell r="D1078">
            <v>4051.78</v>
          </cell>
          <cell r="S1078" t="str">
            <v>2119-0010309-000-PKR</v>
          </cell>
          <cell r="T1078" t="str">
            <v>2119-0010309-000-PKR-KARACHI</v>
          </cell>
        </row>
        <row r="1079">
          <cell r="C1079">
            <v>0</v>
          </cell>
          <cell r="D1079">
            <v>25.11</v>
          </cell>
          <cell r="S1079" t="str">
            <v>2119-0010252-000-PKR</v>
          </cell>
          <cell r="T1079" t="str">
            <v>2119-0010252-000-PKR-KARACHI</v>
          </cell>
        </row>
        <row r="1080">
          <cell r="C1080">
            <v>0</v>
          </cell>
          <cell r="D1080">
            <v>248.85</v>
          </cell>
          <cell r="S1080" t="str">
            <v>2119-0010251-000-PKR</v>
          </cell>
          <cell r="T1080" t="str">
            <v>2119-0010251-000-PKR-KARACHI</v>
          </cell>
        </row>
        <row r="1081">
          <cell r="C1081">
            <v>0</v>
          </cell>
          <cell r="D1081">
            <v>833.8</v>
          </cell>
          <cell r="S1081" t="str">
            <v>2119-0010336-000-PKR</v>
          </cell>
          <cell r="T1081" t="str">
            <v>2119-0010336-000-PKR-KARACHI</v>
          </cell>
        </row>
        <row r="1082">
          <cell r="C1082">
            <v>0</v>
          </cell>
          <cell r="D1082">
            <v>16499.45</v>
          </cell>
          <cell r="S1082" t="str">
            <v>2119-0010105-000-PKR</v>
          </cell>
          <cell r="T1082" t="str">
            <v>2119-0010105-000-PKR-KARACHI</v>
          </cell>
        </row>
        <row r="1083">
          <cell r="C1083">
            <v>0</v>
          </cell>
          <cell r="D1083">
            <v>991292.4</v>
          </cell>
          <cell r="S1083" t="str">
            <v>2119-0020503-224-USD</v>
          </cell>
          <cell r="T1083" t="str">
            <v>2119-0020503-224-USD-CLIFTON-KHI</v>
          </cell>
        </row>
        <row r="1084">
          <cell r="C1084">
            <v>0</v>
          </cell>
          <cell r="D1084">
            <v>44.95</v>
          </cell>
          <cell r="S1084" t="str">
            <v>2119-0010094-000-PKR</v>
          </cell>
          <cell r="T1084" t="str">
            <v>2119-0010094-000-PKR-KARACHI</v>
          </cell>
        </row>
        <row r="1085">
          <cell r="C1085">
            <v>0</v>
          </cell>
          <cell r="D1085">
            <v>100</v>
          </cell>
          <cell r="S1085" t="str">
            <v>2119-0010092-000-PKR</v>
          </cell>
          <cell r="T1085" t="str">
            <v>2119-0010092-000-PKR-KARACHI</v>
          </cell>
        </row>
        <row r="1086">
          <cell r="C1086">
            <v>0</v>
          </cell>
          <cell r="D1086">
            <v>427512.32000000001</v>
          </cell>
          <cell r="S1086" t="str">
            <v>2119-0010082-000-PKR</v>
          </cell>
          <cell r="T1086" t="str">
            <v>2119-0010082-000-PKR-KARACHI</v>
          </cell>
        </row>
        <row r="1087">
          <cell r="C1087">
            <v>0</v>
          </cell>
          <cell r="D1087">
            <v>1824.08</v>
          </cell>
          <cell r="S1087" t="str">
            <v>2119-0031597-100-PKR</v>
          </cell>
          <cell r="T1087" t="str">
            <v>2119-0031597-100-PKR-CLIFTON-KHI</v>
          </cell>
        </row>
        <row r="1088">
          <cell r="C1088">
            <v>0</v>
          </cell>
          <cell r="D1088">
            <v>164407.54</v>
          </cell>
          <cell r="S1088" t="str">
            <v>2119-0031137-000-PKR</v>
          </cell>
          <cell r="T1088" t="str">
            <v>2119-0031137-000-PKR-CLIFTON-KHI</v>
          </cell>
        </row>
        <row r="1089">
          <cell r="C1089">
            <v>0</v>
          </cell>
          <cell r="D1089">
            <v>299500</v>
          </cell>
          <cell r="S1089" t="str">
            <v>2119-0020507-400-PKR</v>
          </cell>
          <cell r="T1089" t="str">
            <v>2119-0020507-400-PKR-CLIFTON-KHI</v>
          </cell>
        </row>
        <row r="1090">
          <cell r="C1090">
            <v>0</v>
          </cell>
          <cell r="D1090">
            <v>25000</v>
          </cell>
          <cell r="S1090" t="str">
            <v>2119-0020505-400-PKR</v>
          </cell>
          <cell r="T1090" t="str">
            <v>2119-0020505-400-PKR-CLIFTON-KHI</v>
          </cell>
        </row>
        <row r="1091">
          <cell r="C1091">
            <v>0</v>
          </cell>
          <cell r="D1091">
            <v>104248</v>
          </cell>
          <cell r="S1091" t="str">
            <v>2119-0020504-400-PKR</v>
          </cell>
          <cell r="T1091" t="str">
            <v>2119-0020504-400-PKR-CLIFTON-KHI</v>
          </cell>
        </row>
        <row r="1092">
          <cell r="C1092">
            <v>0</v>
          </cell>
          <cell r="D1092">
            <v>221859</v>
          </cell>
          <cell r="S1092" t="str">
            <v>2119-0020503-400-PKR</v>
          </cell>
          <cell r="T1092" t="str">
            <v>2119-0020503-400-PKR-CLIFTON-KHI</v>
          </cell>
        </row>
        <row r="1093">
          <cell r="C1093">
            <v>0</v>
          </cell>
          <cell r="D1093">
            <v>221.79</v>
          </cell>
          <cell r="S1093" t="str">
            <v>2119-0010244-000-PKR</v>
          </cell>
          <cell r="T1093" t="str">
            <v>2119-0010244-000-PKR-KARACHI</v>
          </cell>
        </row>
        <row r="1094">
          <cell r="C1094">
            <v>0</v>
          </cell>
          <cell r="D1094">
            <v>112445</v>
          </cell>
          <cell r="S1094" t="str">
            <v>2119-0020412-400-PKR</v>
          </cell>
          <cell r="T1094" t="str">
            <v>2119-0020412-400-PKR-CLIFTON-KHI</v>
          </cell>
        </row>
        <row r="1095">
          <cell r="C1095">
            <v>0</v>
          </cell>
          <cell r="D1095">
            <v>594300</v>
          </cell>
          <cell r="S1095" t="str">
            <v>2119-0020427-224-USD</v>
          </cell>
          <cell r="T1095" t="str">
            <v>2119-0020427-224-USD-CLIFTON-KHI</v>
          </cell>
        </row>
        <row r="1096">
          <cell r="C1096">
            <v>0</v>
          </cell>
          <cell r="D1096">
            <v>1261500</v>
          </cell>
          <cell r="S1096" t="str">
            <v>2119-0020426-400-PKR</v>
          </cell>
          <cell r="T1096" t="str">
            <v>2119-0020426-400-PKR-CLIFTON-KHI</v>
          </cell>
        </row>
        <row r="1097">
          <cell r="C1097">
            <v>0</v>
          </cell>
          <cell r="D1097">
            <v>1031567</v>
          </cell>
          <cell r="S1097" t="str">
            <v>2119-0020425-400-PKR</v>
          </cell>
          <cell r="T1097" t="str">
            <v>2119-0020425-400-PKR-CLIFTON-KHI</v>
          </cell>
        </row>
        <row r="1098">
          <cell r="C1098">
            <v>0</v>
          </cell>
          <cell r="D1098">
            <v>51667</v>
          </cell>
          <cell r="S1098" t="str">
            <v>2119-0020424-400-PKR</v>
          </cell>
          <cell r="T1098" t="str">
            <v>2119-0020424-400-PKR-CLIFTON-KHI</v>
          </cell>
        </row>
        <row r="1099">
          <cell r="C1099">
            <v>0</v>
          </cell>
          <cell r="D1099">
            <v>3290000</v>
          </cell>
          <cell r="S1099" t="str">
            <v>2119-0020422-400-PKR</v>
          </cell>
          <cell r="T1099" t="str">
            <v>2119-0020422-400-PKR-CLIFTON-KHI</v>
          </cell>
        </row>
        <row r="1100">
          <cell r="C1100">
            <v>0</v>
          </cell>
          <cell r="D1100">
            <v>498122</v>
          </cell>
          <cell r="S1100" t="str">
            <v>2119-0020420-400-PKR</v>
          </cell>
          <cell r="T1100" t="str">
            <v>2119-0020420-400-PKR-CLIFTON-KHI</v>
          </cell>
        </row>
        <row r="1101">
          <cell r="C1101">
            <v>0</v>
          </cell>
          <cell r="D1101">
            <v>85685</v>
          </cell>
          <cell r="S1101" t="str">
            <v>2119-0020419-400-PKR</v>
          </cell>
          <cell r="T1101" t="str">
            <v>2119-0020419-400-PKR-CLIFTON-KHI</v>
          </cell>
        </row>
        <row r="1102">
          <cell r="C1102">
            <v>0</v>
          </cell>
          <cell r="D1102">
            <v>31370</v>
          </cell>
          <cell r="S1102" t="str">
            <v>2119-0020418-400-PKR</v>
          </cell>
          <cell r="T1102" t="str">
            <v>2119-0020418-400-PKR-CLIFTON-KHI</v>
          </cell>
        </row>
        <row r="1103">
          <cell r="C1103">
            <v>0</v>
          </cell>
          <cell r="D1103">
            <v>1075683</v>
          </cell>
          <cell r="S1103" t="str">
            <v>2119-0020434-224-USD</v>
          </cell>
          <cell r="T1103" t="str">
            <v>2119-0020434-224-USD-CLIFTON-KHI</v>
          </cell>
        </row>
        <row r="1104">
          <cell r="C1104">
            <v>0</v>
          </cell>
          <cell r="D1104">
            <v>2000000</v>
          </cell>
          <cell r="S1104" t="str">
            <v>2119-0020413-400-PKR</v>
          </cell>
          <cell r="T1104" t="str">
            <v>2119-0020413-400-PKR-CLIFTON-KHI</v>
          </cell>
        </row>
        <row r="1105">
          <cell r="C1105">
            <v>0</v>
          </cell>
          <cell r="D1105">
            <v>165318.70000000001</v>
          </cell>
          <cell r="S1105" t="str">
            <v>2119-0020429-400-PKR</v>
          </cell>
          <cell r="T1105" t="str">
            <v>2119-0020429-400-PKR-CLIFTON-KHI</v>
          </cell>
        </row>
        <row r="1106">
          <cell r="C1106">
            <v>0</v>
          </cell>
          <cell r="D1106">
            <v>62669</v>
          </cell>
          <cell r="S1106" t="str">
            <v>2119-0020411-400-PKR</v>
          </cell>
          <cell r="T1106" t="str">
            <v>2119-0020411-400-PKR-CLIFTON-KHI</v>
          </cell>
        </row>
        <row r="1107">
          <cell r="C1107">
            <v>0</v>
          </cell>
          <cell r="D1107">
            <v>40000</v>
          </cell>
          <cell r="S1107" t="str">
            <v>2119-0020409-400-PKR</v>
          </cell>
          <cell r="T1107" t="str">
            <v>2119-0020409-400-PKR-CLIFTON-KHI</v>
          </cell>
        </row>
        <row r="1108">
          <cell r="C1108">
            <v>0</v>
          </cell>
          <cell r="D1108">
            <v>49262</v>
          </cell>
          <cell r="S1108" t="str">
            <v>2119-0020407-400-PKR</v>
          </cell>
          <cell r="T1108" t="str">
            <v>2119-0020407-400-PKR-CLIFTON-KHI</v>
          </cell>
        </row>
        <row r="1109">
          <cell r="C1109">
            <v>0</v>
          </cell>
          <cell r="D1109">
            <v>310000</v>
          </cell>
          <cell r="S1109" t="str">
            <v>2119-0020406-400-PKR</v>
          </cell>
          <cell r="T1109" t="str">
            <v>2119-0020406-400-PKR-CLIFTON-KHI</v>
          </cell>
        </row>
        <row r="1110">
          <cell r="C1110">
            <v>0</v>
          </cell>
          <cell r="D1110">
            <v>540</v>
          </cell>
          <cell r="S1110" t="str">
            <v>2119-0020405-400-PKR</v>
          </cell>
          <cell r="T1110" t="str">
            <v>2119-0020405-400-PKR-CLIFTON-KHI</v>
          </cell>
        </row>
        <row r="1111">
          <cell r="C1111">
            <v>0</v>
          </cell>
          <cell r="D1111">
            <v>494729</v>
          </cell>
          <cell r="S1111" t="str">
            <v>2119-0020404-400-PKR</v>
          </cell>
          <cell r="T1111" t="str">
            <v>2119-0020404-400-PKR-CLIFTON-KHI</v>
          </cell>
        </row>
        <row r="1112">
          <cell r="C1112">
            <v>0</v>
          </cell>
          <cell r="D1112">
            <v>425591</v>
          </cell>
          <cell r="S1112" t="str">
            <v>2119-0020403-400-PKR</v>
          </cell>
          <cell r="T1112" t="str">
            <v>2119-0020403-400-PKR-CLIFTON-KHI</v>
          </cell>
        </row>
        <row r="1113">
          <cell r="C1113">
            <v>0</v>
          </cell>
          <cell r="D1113">
            <v>4432.1099999999997</v>
          </cell>
          <cell r="S1113" t="str">
            <v>2119-0020401-400-PKR</v>
          </cell>
          <cell r="T1113" t="str">
            <v>2119-0020401-400-PKR-CLIFTON-KHI</v>
          </cell>
        </row>
        <row r="1114">
          <cell r="C1114">
            <v>0</v>
          </cell>
          <cell r="D1114">
            <v>200005.04</v>
          </cell>
          <cell r="S1114" t="str">
            <v>2119-0020400-400-PKR</v>
          </cell>
          <cell r="T1114" t="str">
            <v>2119-0020400-400-PKR-CLIFTON-KHI</v>
          </cell>
        </row>
        <row r="1115">
          <cell r="C1115">
            <v>0</v>
          </cell>
          <cell r="D1115">
            <v>1692976</v>
          </cell>
          <cell r="S1115" t="str">
            <v>2119-0020417-400-PKR</v>
          </cell>
          <cell r="T1115" t="str">
            <v>2119-0020417-400-PKR-CLIFTON-KHI</v>
          </cell>
        </row>
        <row r="1116">
          <cell r="C1116">
            <v>0</v>
          </cell>
          <cell r="D1116">
            <v>5000</v>
          </cell>
          <cell r="S1116" t="str">
            <v>2119-0020440-400-PKR</v>
          </cell>
          <cell r="T1116" t="str">
            <v>2119-0020440-400-PKR-CLIFTON-KHI</v>
          </cell>
        </row>
        <row r="1117">
          <cell r="C1117">
            <v>0</v>
          </cell>
          <cell r="D1117">
            <v>97402</v>
          </cell>
          <cell r="S1117" t="str">
            <v>2119-0020452-400-PKR</v>
          </cell>
          <cell r="T1117" t="str">
            <v>2119-0020452-400-PKR-CLIFTON-KHI</v>
          </cell>
        </row>
        <row r="1118">
          <cell r="C1118">
            <v>0</v>
          </cell>
          <cell r="D1118">
            <v>45522</v>
          </cell>
          <cell r="S1118" t="str">
            <v>2119-0020450-400-PKR</v>
          </cell>
          <cell r="T1118" t="str">
            <v>2119-0020450-400-PKR-CLIFTON-KHI</v>
          </cell>
        </row>
        <row r="1119">
          <cell r="C1119">
            <v>0</v>
          </cell>
          <cell r="D1119">
            <v>1534174</v>
          </cell>
          <cell r="S1119" t="str">
            <v>2119-0020449-400-PKR</v>
          </cell>
          <cell r="T1119" t="str">
            <v>2119-0020449-400-PKR-CLIFTON-KHI</v>
          </cell>
        </row>
        <row r="1120">
          <cell r="C1120">
            <v>0</v>
          </cell>
          <cell r="D1120">
            <v>50000000</v>
          </cell>
          <cell r="S1120" t="str">
            <v>2119-0020448-400-PKR</v>
          </cell>
          <cell r="T1120" t="str">
            <v>2119-0020448-400-PKR-CLIFTON-KHI</v>
          </cell>
        </row>
        <row r="1121">
          <cell r="C1121">
            <v>0</v>
          </cell>
          <cell r="D1121">
            <v>567999.93000000005</v>
          </cell>
          <cell r="S1121" t="str">
            <v>2119-0020448-100-PKR</v>
          </cell>
          <cell r="T1121" t="str">
            <v>2119-0020448-100-PKR-CLIFTON-KHI</v>
          </cell>
        </row>
        <row r="1122">
          <cell r="C1122">
            <v>0</v>
          </cell>
          <cell r="D1122">
            <v>5650</v>
          </cell>
          <cell r="S1122" t="str">
            <v>2119-0020447-400-PKR</v>
          </cell>
          <cell r="T1122" t="str">
            <v>2119-0020447-400-PKR-CLIFTON-KHI</v>
          </cell>
        </row>
        <row r="1123">
          <cell r="C1123">
            <v>0</v>
          </cell>
          <cell r="D1123">
            <v>850000</v>
          </cell>
          <cell r="S1123" t="str">
            <v>2119-0020446-400-PKR</v>
          </cell>
          <cell r="T1123" t="str">
            <v>2119-0020446-400-PKR-CLIFTON-KHI</v>
          </cell>
        </row>
        <row r="1124">
          <cell r="C1124">
            <v>0</v>
          </cell>
          <cell r="D1124">
            <v>9000500</v>
          </cell>
          <cell r="S1124" t="str">
            <v>2119-0020445-400-PKR</v>
          </cell>
          <cell r="T1124" t="str">
            <v>2119-0020445-400-PKR-CLIFTON-KHI</v>
          </cell>
        </row>
        <row r="1125">
          <cell r="C1125">
            <v>0</v>
          </cell>
          <cell r="D1125">
            <v>396028</v>
          </cell>
          <cell r="S1125" t="str">
            <v>2119-0020444-400-PKR</v>
          </cell>
          <cell r="T1125" t="str">
            <v>2119-0020444-400-PKR-CLIFTON-KHI</v>
          </cell>
        </row>
        <row r="1126">
          <cell r="C1126">
            <v>0</v>
          </cell>
          <cell r="D1126">
            <v>100000</v>
          </cell>
          <cell r="S1126" t="str">
            <v>2119-0020427-400-PKR</v>
          </cell>
          <cell r="T1126" t="str">
            <v>2119-0020427-400-PKR-CLIFTON-KHI</v>
          </cell>
        </row>
        <row r="1127">
          <cell r="C1127">
            <v>0</v>
          </cell>
          <cell r="D1127">
            <v>3600</v>
          </cell>
          <cell r="S1127" t="str">
            <v>2119-0020441-100-PKR</v>
          </cell>
          <cell r="T1127" t="str">
            <v>2119-0020441-100-PKR-CLIFTON-KHI</v>
          </cell>
        </row>
        <row r="1128">
          <cell r="C1128">
            <v>0</v>
          </cell>
          <cell r="D1128">
            <v>112991.84</v>
          </cell>
          <cell r="S1128" t="str">
            <v>2119-0020428-400-PKR</v>
          </cell>
          <cell r="T1128" t="str">
            <v>2119-0020428-400-PKR-CLIFTON-KHI</v>
          </cell>
        </row>
        <row r="1129">
          <cell r="C1129">
            <v>0</v>
          </cell>
          <cell r="D1129">
            <v>107600</v>
          </cell>
          <cell r="S1129" t="str">
            <v>2119-0020439-400-PKR</v>
          </cell>
          <cell r="T1129" t="str">
            <v>2119-0020439-400-PKR-CLIFTON-KHI</v>
          </cell>
        </row>
        <row r="1130">
          <cell r="C1130">
            <v>0</v>
          </cell>
          <cell r="D1130">
            <v>59430</v>
          </cell>
          <cell r="S1130" t="str">
            <v>2119-0020439-224-USD</v>
          </cell>
          <cell r="T1130" t="str">
            <v>2119-0020439-224-USD-CLIFTON-KHI</v>
          </cell>
        </row>
        <row r="1131">
          <cell r="C1131">
            <v>0</v>
          </cell>
          <cell r="D1131">
            <v>2000463.8</v>
          </cell>
          <cell r="S1131" t="str">
            <v>2119-0020437-400-PKR</v>
          </cell>
          <cell r="T1131" t="str">
            <v>2119-0020437-400-PKR-CLIFTON-KHI</v>
          </cell>
        </row>
        <row r="1132">
          <cell r="C1132">
            <v>0</v>
          </cell>
          <cell r="D1132">
            <v>30257619.620000001</v>
          </cell>
          <cell r="S1132" t="str">
            <v>2119-0020436-400-PKR</v>
          </cell>
          <cell r="T1132" t="str">
            <v>2119-0020436-400-PKR-CLIFTON-KHI</v>
          </cell>
        </row>
        <row r="1133">
          <cell r="C1133">
            <v>0</v>
          </cell>
          <cell r="D1133">
            <v>5620</v>
          </cell>
          <cell r="S1133" t="str">
            <v>2119-0020435-400-PKR</v>
          </cell>
          <cell r="T1133" t="str">
            <v>2119-0020435-400-PKR-CLIFTON-KHI</v>
          </cell>
        </row>
        <row r="1134">
          <cell r="C1134">
            <v>0</v>
          </cell>
          <cell r="D1134">
            <v>5892.66</v>
          </cell>
          <cell r="S1134" t="str">
            <v>2119-0010405-000-PKR</v>
          </cell>
          <cell r="T1134" t="str">
            <v>2119-0010405-000-PKR-KARACHI</v>
          </cell>
        </row>
        <row r="1135">
          <cell r="C1135">
            <v>0</v>
          </cell>
          <cell r="D1135">
            <v>180796.42</v>
          </cell>
          <cell r="S1135" t="str">
            <v>2119-0020432-400-PKR</v>
          </cell>
          <cell r="T1135" t="str">
            <v>2119-0020432-400-PKR-CLIFTON-KHI</v>
          </cell>
        </row>
        <row r="1136">
          <cell r="C1136">
            <v>0</v>
          </cell>
          <cell r="D1136">
            <v>27534.44</v>
          </cell>
          <cell r="S1136" t="str">
            <v>2119-0011602-000-PKR</v>
          </cell>
          <cell r="T1136" t="str">
            <v>2119-0011602-000-PKR-KARACHI</v>
          </cell>
        </row>
        <row r="1137">
          <cell r="C1137">
            <v>0</v>
          </cell>
          <cell r="D1137">
            <v>3000000</v>
          </cell>
          <cell r="S1137" t="str">
            <v>2119-0020458-400-PKR</v>
          </cell>
          <cell r="T1137" t="str">
            <v>2119-0020458-400-PKR-CLIFTON-KHI</v>
          </cell>
        </row>
        <row r="1138">
          <cell r="C1138">
            <v>0</v>
          </cell>
          <cell r="D1138">
            <v>80136</v>
          </cell>
          <cell r="S1138" t="str">
            <v>2119-0020443-400-PKR</v>
          </cell>
          <cell r="T1138" t="str">
            <v>2119-0020443-400-PKR-CLIFTON-KHI</v>
          </cell>
        </row>
        <row r="1139">
          <cell r="C1139">
            <v>0</v>
          </cell>
          <cell r="D1139">
            <v>4458.3900000000003</v>
          </cell>
          <cell r="S1139" t="str">
            <v>2119-0013032-000-PKR</v>
          </cell>
          <cell r="T1139" t="str">
            <v>2119-0013032-000-PKR-KARACHI</v>
          </cell>
        </row>
        <row r="1140">
          <cell r="C1140">
            <v>0</v>
          </cell>
          <cell r="D1140">
            <v>2231.23</v>
          </cell>
          <cell r="S1140" t="str">
            <v>2119-0012731-000-PKR</v>
          </cell>
          <cell r="T1140" t="str">
            <v>2119-0012731-000-PKR-KARACHI</v>
          </cell>
        </row>
        <row r="1141">
          <cell r="C1141">
            <v>0</v>
          </cell>
          <cell r="D1141">
            <v>1142.3800000000001</v>
          </cell>
          <cell r="S1141" t="str">
            <v>2119-0013418-000-PKR</v>
          </cell>
          <cell r="T1141" t="str">
            <v>2119-0013418-000-PKR-KARACHI</v>
          </cell>
        </row>
        <row r="1142">
          <cell r="C1142">
            <v>0</v>
          </cell>
          <cell r="D1142">
            <v>228195.05</v>
          </cell>
          <cell r="S1142" t="str">
            <v>2119-0013411-000-PKR</v>
          </cell>
          <cell r="T1142" t="str">
            <v>2119-0013411-000-PKR-KARACHI</v>
          </cell>
        </row>
        <row r="1143">
          <cell r="C1143">
            <v>0</v>
          </cell>
          <cell r="D1143">
            <v>2518.08</v>
          </cell>
          <cell r="S1143" t="str">
            <v>2119-0013402-000-PKR</v>
          </cell>
          <cell r="T1143" t="str">
            <v>2119-0013402-000-PKR-KARACHI</v>
          </cell>
        </row>
        <row r="1144">
          <cell r="C1144">
            <v>0</v>
          </cell>
          <cell r="D1144">
            <v>124952.22</v>
          </cell>
          <cell r="S1144" t="str">
            <v>2119-0013341-000-PKR</v>
          </cell>
          <cell r="T1144" t="str">
            <v>2119-0013341-000-PKR-KARACHI</v>
          </cell>
        </row>
        <row r="1145">
          <cell r="C1145">
            <v>0</v>
          </cell>
          <cell r="D1145">
            <v>3521.8</v>
          </cell>
          <cell r="S1145" t="str">
            <v>2119-0013333-000-PKR</v>
          </cell>
          <cell r="T1145" t="str">
            <v>2119-0013333-000-PKR-KARACHI</v>
          </cell>
        </row>
        <row r="1146">
          <cell r="C1146">
            <v>0</v>
          </cell>
          <cell r="D1146">
            <v>453352.02</v>
          </cell>
          <cell r="S1146" t="str">
            <v>2119-0013283-000-PKR</v>
          </cell>
          <cell r="T1146" t="str">
            <v>2119-0013283-000-PKR-KARACHI</v>
          </cell>
        </row>
        <row r="1147">
          <cell r="C1147">
            <v>0</v>
          </cell>
          <cell r="D1147">
            <v>815220.14</v>
          </cell>
          <cell r="S1147" t="str">
            <v>2119-0013232-000-PKR</v>
          </cell>
          <cell r="T1147" t="str">
            <v>2119-0013232-000-PKR-KARACHI</v>
          </cell>
        </row>
        <row r="1148">
          <cell r="C1148">
            <v>0</v>
          </cell>
          <cell r="D1148">
            <v>5108.6400000000003</v>
          </cell>
          <cell r="S1148" t="str">
            <v>2119-0013149-000-PKR</v>
          </cell>
          <cell r="T1148" t="str">
            <v>2119-0013149-000-PKR-KARACHI</v>
          </cell>
        </row>
        <row r="1149">
          <cell r="C1149">
            <v>0</v>
          </cell>
          <cell r="D1149">
            <v>2622936.98</v>
          </cell>
          <cell r="S1149" t="str">
            <v>2119-0013474-100-PKR</v>
          </cell>
          <cell r="T1149" t="str">
            <v>2119-0013474-100-PKR-KARACHI</v>
          </cell>
        </row>
        <row r="1150">
          <cell r="C1150">
            <v>0</v>
          </cell>
          <cell r="D1150">
            <v>983.22</v>
          </cell>
          <cell r="S1150" t="str">
            <v>2119-0013086-000-PKR</v>
          </cell>
          <cell r="T1150" t="str">
            <v>2119-0013086-000-PKR-KARACHI</v>
          </cell>
        </row>
        <row r="1151">
          <cell r="C1151">
            <v>0</v>
          </cell>
          <cell r="D1151">
            <v>58281.34</v>
          </cell>
          <cell r="S1151" t="str">
            <v>2119-0013490-000-PKR</v>
          </cell>
          <cell r="T1151" t="str">
            <v>2119-0013490-000-PKR-KARACHI</v>
          </cell>
        </row>
        <row r="1152">
          <cell r="C1152">
            <v>0</v>
          </cell>
          <cell r="D1152">
            <v>5611.64</v>
          </cell>
          <cell r="S1152" t="str">
            <v>2119-0013011-000-PKR</v>
          </cell>
          <cell r="T1152" t="str">
            <v>2119-0013011-000-PKR-KARACHI</v>
          </cell>
        </row>
        <row r="1153">
          <cell r="C1153">
            <v>0</v>
          </cell>
          <cell r="D1153">
            <v>13179.68</v>
          </cell>
          <cell r="S1153" t="str">
            <v>2119-0013009-000-PKR</v>
          </cell>
          <cell r="T1153" t="str">
            <v>2119-0013009-000-PKR-KARACHI</v>
          </cell>
        </row>
        <row r="1154">
          <cell r="C1154">
            <v>0</v>
          </cell>
          <cell r="D1154">
            <v>1480.26</v>
          </cell>
          <cell r="S1154" t="str">
            <v>2119-0012970-000-PKR</v>
          </cell>
          <cell r="T1154" t="str">
            <v>2119-0012970-000-PKR-KARACHI</v>
          </cell>
        </row>
        <row r="1155">
          <cell r="C1155">
            <v>0</v>
          </cell>
          <cell r="D1155">
            <v>1820.58</v>
          </cell>
          <cell r="S1155" t="str">
            <v>2119-0012958-000-PKR</v>
          </cell>
          <cell r="T1155" t="str">
            <v>2119-0012958-000-PKR-KARACHI</v>
          </cell>
        </row>
        <row r="1156">
          <cell r="C1156">
            <v>0</v>
          </cell>
          <cell r="D1156">
            <v>55374.93</v>
          </cell>
          <cell r="S1156" t="str">
            <v>2119-0012877-000-PKR</v>
          </cell>
          <cell r="T1156" t="str">
            <v>2119-0012877-000-PKR-KARACHI</v>
          </cell>
        </row>
        <row r="1157">
          <cell r="C1157">
            <v>0</v>
          </cell>
          <cell r="D1157">
            <v>14419.16</v>
          </cell>
          <cell r="S1157" t="str">
            <v>2119-0012828-000-PKR</v>
          </cell>
          <cell r="T1157" t="str">
            <v>2119-0012828-000-PKR-KARACHI</v>
          </cell>
        </row>
        <row r="1158">
          <cell r="C1158">
            <v>0</v>
          </cell>
          <cell r="D1158">
            <v>24473.88</v>
          </cell>
          <cell r="S1158" t="str">
            <v>2119-0012744-000-PKR</v>
          </cell>
          <cell r="T1158" t="str">
            <v>2119-0012744-000-PKR-KARACHI</v>
          </cell>
        </row>
        <row r="1159">
          <cell r="C1159">
            <v>0</v>
          </cell>
          <cell r="D1159">
            <v>432.13</v>
          </cell>
          <cell r="S1159" t="str">
            <v>2119-0012741-000-PKR</v>
          </cell>
          <cell r="T1159" t="str">
            <v>2119-0012741-000-PKR-KARACHI</v>
          </cell>
        </row>
        <row r="1160">
          <cell r="C1160">
            <v>0</v>
          </cell>
          <cell r="D1160">
            <v>6303.85</v>
          </cell>
          <cell r="S1160" t="str">
            <v>2119-0011240-000-PKR</v>
          </cell>
          <cell r="T1160" t="str">
            <v>2119-0011240-000-PKR-KARACHI</v>
          </cell>
        </row>
        <row r="1161">
          <cell r="C1161">
            <v>0</v>
          </cell>
          <cell r="D1161">
            <v>402.89</v>
          </cell>
          <cell r="S1161" t="str">
            <v>2119-0013123-000-PKR</v>
          </cell>
          <cell r="T1161" t="str">
            <v>2119-0013123-000-PKR-KARACHI</v>
          </cell>
        </row>
        <row r="1162">
          <cell r="C1162">
            <v>0</v>
          </cell>
          <cell r="D1162">
            <v>2283.4299999999998</v>
          </cell>
          <cell r="S1162" t="str">
            <v>2119-0014436-000-PKR</v>
          </cell>
          <cell r="T1162" t="str">
            <v>2119-0014436-000-PKR-KARACHI</v>
          </cell>
        </row>
        <row r="1163">
          <cell r="C1163">
            <v>0</v>
          </cell>
          <cell r="D1163">
            <v>2139.56</v>
          </cell>
          <cell r="S1163" t="str">
            <v>2119-0014540-000-PKR</v>
          </cell>
          <cell r="T1163" t="str">
            <v>2119-0014540-000-PKR-KARACHI</v>
          </cell>
        </row>
        <row r="1164">
          <cell r="C1164">
            <v>0</v>
          </cell>
          <cell r="D1164">
            <v>1888.2</v>
          </cell>
          <cell r="S1164" t="str">
            <v>2119-0014539-000-PKR</v>
          </cell>
          <cell r="T1164" t="str">
            <v>2119-0014539-000-PKR-KARACHI</v>
          </cell>
        </row>
        <row r="1165">
          <cell r="C1165">
            <v>0</v>
          </cell>
          <cell r="D1165">
            <v>63618.3</v>
          </cell>
          <cell r="S1165" t="str">
            <v>2119-0014519-000-PKR</v>
          </cell>
          <cell r="T1165" t="str">
            <v>2119-0014519-000-PKR-KARACHI</v>
          </cell>
        </row>
        <row r="1166">
          <cell r="C1166">
            <v>0</v>
          </cell>
          <cell r="D1166">
            <v>10250.69</v>
          </cell>
          <cell r="S1166" t="str">
            <v>2119-0014518-000-PKR</v>
          </cell>
          <cell r="T1166" t="str">
            <v>2119-0014518-000-PKR-KARACHI</v>
          </cell>
        </row>
        <row r="1167">
          <cell r="C1167">
            <v>0</v>
          </cell>
          <cell r="D1167">
            <v>44772.85</v>
          </cell>
          <cell r="S1167" t="str">
            <v>2119-0014513-000-PKR</v>
          </cell>
          <cell r="T1167" t="str">
            <v>2119-0014513-000-PKR-KARACHI</v>
          </cell>
        </row>
        <row r="1168">
          <cell r="C1168">
            <v>0</v>
          </cell>
          <cell r="D1168">
            <v>30011.74</v>
          </cell>
          <cell r="S1168" t="str">
            <v>2119-0014500-000-PKR</v>
          </cell>
          <cell r="T1168" t="str">
            <v>2119-0014500-000-PKR-KARACHI</v>
          </cell>
        </row>
        <row r="1169">
          <cell r="C1169">
            <v>0</v>
          </cell>
          <cell r="D1169">
            <v>244731.86</v>
          </cell>
          <cell r="S1169" t="str">
            <v>2119-0014494-000-PKR</v>
          </cell>
          <cell r="T1169" t="str">
            <v>2119-0014494-000-PKR-KARACHI</v>
          </cell>
        </row>
        <row r="1170">
          <cell r="C1170">
            <v>0</v>
          </cell>
          <cell r="D1170">
            <v>5668.22</v>
          </cell>
          <cell r="S1170" t="str">
            <v>2119-0014473-000-PKR</v>
          </cell>
          <cell r="T1170" t="str">
            <v>2119-0014473-000-PKR-KARACHI</v>
          </cell>
        </row>
        <row r="1171">
          <cell r="C1171">
            <v>0</v>
          </cell>
          <cell r="D1171">
            <v>17098.71</v>
          </cell>
          <cell r="S1171" t="str">
            <v>2119-0014468-000-PKR</v>
          </cell>
          <cell r="T1171" t="str">
            <v>2119-0014468-000-PKR-KARACHI</v>
          </cell>
        </row>
        <row r="1172">
          <cell r="C1172">
            <v>0</v>
          </cell>
          <cell r="D1172">
            <v>87590.98</v>
          </cell>
          <cell r="S1172" t="str">
            <v>2119-0013426-000-PKR</v>
          </cell>
          <cell r="T1172" t="str">
            <v>2119-0013426-000-PKR-KARACHI</v>
          </cell>
        </row>
        <row r="1173">
          <cell r="C1173">
            <v>0</v>
          </cell>
          <cell r="D1173">
            <v>83683.789999999994</v>
          </cell>
          <cell r="S1173" t="str">
            <v>2119-0014438-000-PKR</v>
          </cell>
          <cell r="T1173" t="str">
            <v>2119-0014438-000-PKR-KARACHI</v>
          </cell>
        </row>
        <row r="1174">
          <cell r="C1174">
            <v>0</v>
          </cell>
          <cell r="D1174">
            <v>235199.03</v>
          </cell>
          <cell r="S1174" t="str">
            <v>2119-0012533-000-PKR</v>
          </cell>
          <cell r="T1174" t="str">
            <v>2119-0012533-000-PKR-KARACHI</v>
          </cell>
        </row>
        <row r="1175">
          <cell r="C1175">
            <v>0</v>
          </cell>
          <cell r="D1175">
            <v>163.43</v>
          </cell>
          <cell r="S1175" t="str">
            <v>2119-0014396-227-USD</v>
          </cell>
          <cell r="T1175" t="str">
            <v>2119-0014396-227-USD-KARACHI</v>
          </cell>
        </row>
        <row r="1176">
          <cell r="C1176">
            <v>0</v>
          </cell>
          <cell r="D1176">
            <v>6924.65</v>
          </cell>
          <cell r="S1176" t="str">
            <v>2119-0014396-000-PKR</v>
          </cell>
          <cell r="T1176" t="str">
            <v>2119-0014396-000-PKR-KARACHI</v>
          </cell>
        </row>
        <row r="1177">
          <cell r="C1177">
            <v>0</v>
          </cell>
          <cell r="D1177">
            <v>51139.92</v>
          </cell>
          <cell r="S1177" t="str">
            <v>2119-0014374-000-PKR</v>
          </cell>
          <cell r="T1177" t="str">
            <v>2119-0014374-000-PKR-KARACHI</v>
          </cell>
        </row>
        <row r="1178">
          <cell r="C1178">
            <v>0</v>
          </cell>
          <cell r="D1178">
            <v>5162.08</v>
          </cell>
          <cell r="S1178" t="str">
            <v>2119-0014367-000-PKR</v>
          </cell>
          <cell r="T1178" t="str">
            <v>2119-0014367-000-PKR-KARACHI</v>
          </cell>
        </row>
        <row r="1179">
          <cell r="C1179">
            <v>0</v>
          </cell>
          <cell r="D1179">
            <v>34.9</v>
          </cell>
          <cell r="S1179" t="str">
            <v>2119-0014354-000-PKR</v>
          </cell>
          <cell r="T1179" t="str">
            <v>2119-0014354-000-PKR-KARACHI</v>
          </cell>
        </row>
        <row r="1180">
          <cell r="C1180">
            <v>0</v>
          </cell>
          <cell r="D1180">
            <v>119076</v>
          </cell>
          <cell r="S1180" t="str">
            <v>2119-0013555-000-PKR</v>
          </cell>
          <cell r="T1180" t="str">
            <v>2119-0013555-000-PKR-KARACHI</v>
          </cell>
        </row>
        <row r="1181">
          <cell r="C1181">
            <v>0</v>
          </cell>
          <cell r="D1181">
            <v>15000</v>
          </cell>
          <cell r="S1181" t="str">
            <v>2119-0013539-300-PKR</v>
          </cell>
          <cell r="T1181" t="str">
            <v>2119-0013539-300-PKR-KARACHI</v>
          </cell>
        </row>
        <row r="1182">
          <cell r="C1182">
            <v>0</v>
          </cell>
          <cell r="D1182">
            <v>1678.19</v>
          </cell>
          <cell r="S1182" t="str">
            <v>2119-0013515-000-PKR</v>
          </cell>
          <cell r="T1182" t="str">
            <v>2119-0013515-000-PKR-KARACHI</v>
          </cell>
        </row>
        <row r="1183">
          <cell r="C1183">
            <v>0</v>
          </cell>
          <cell r="D1183">
            <v>1167.1300000000001</v>
          </cell>
          <cell r="S1183" t="str">
            <v>2119-0013491-000-PKR</v>
          </cell>
          <cell r="T1183" t="str">
            <v>2119-0013491-000-PKR-KARACHI</v>
          </cell>
        </row>
        <row r="1184">
          <cell r="C1184">
            <v>0</v>
          </cell>
          <cell r="D1184">
            <v>9123.92</v>
          </cell>
          <cell r="S1184" t="str">
            <v>2119-0014442-000-PKR</v>
          </cell>
          <cell r="T1184" t="str">
            <v>2119-0014442-000-PKR-KARACHI</v>
          </cell>
        </row>
        <row r="1185">
          <cell r="C1185">
            <v>0</v>
          </cell>
          <cell r="D1185">
            <v>1573.93</v>
          </cell>
          <cell r="S1185" t="str">
            <v>2119-0010900-000-PKR</v>
          </cell>
          <cell r="T1185" t="str">
            <v>2119-0010900-000-PKR-KARACHI</v>
          </cell>
        </row>
        <row r="1186">
          <cell r="C1186">
            <v>0</v>
          </cell>
          <cell r="D1186">
            <v>95553.75</v>
          </cell>
          <cell r="S1186" t="str">
            <v>2119-0012738-000-PKR</v>
          </cell>
          <cell r="T1186" t="str">
            <v>2119-0012738-000-PKR-KARACHI</v>
          </cell>
        </row>
        <row r="1187">
          <cell r="C1187">
            <v>0</v>
          </cell>
          <cell r="D1187">
            <v>90437.98</v>
          </cell>
          <cell r="S1187" t="str">
            <v>2119-0011618-000-PKR</v>
          </cell>
          <cell r="T1187" t="str">
            <v>2119-0011618-000-PKR-KARACHI</v>
          </cell>
        </row>
        <row r="1188">
          <cell r="C1188">
            <v>0</v>
          </cell>
          <cell r="D1188">
            <v>350</v>
          </cell>
          <cell r="S1188" t="str">
            <v>2119-0020359-100-PKR</v>
          </cell>
          <cell r="T1188" t="str">
            <v>2119-0020359-100-PKR-CLIFTON-KHI</v>
          </cell>
        </row>
        <row r="1189">
          <cell r="C1189">
            <v>0</v>
          </cell>
          <cell r="D1189">
            <v>56981.13</v>
          </cell>
          <cell r="S1189" t="str">
            <v>2119-0011296-000-PKR</v>
          </cell>
          <cell r="T1189" t="str">
            <v>2119-0011296-000-PKR-KARACHI</v>
          </cell>
        </row>
        <row r="1190">
          <cell r="C1190">
            <v>0</v>
          </cell>
          <cell r="D1190">
            <v>21480</v>
          </cell>
          <cell r="S1190" t="str">
            <v>2119-0020397-400-PKR</v>
          </cell>
          <cell r="T1190" t="str">
            <v>2119-0020397-400-PKR-CLIFTON-KHI</v>
          </cell>
        </row>
        <row r="1191">
          <cell r="C1191">
            <v>0</v>
          </cell>
          <cell r="D1191">
            <v>54918.33</v>
          </cell>
          <cell r="S1191" t="str">
            <v>2119-0011204-000-PKR</v>
          </cell>
          <cell r="T1191" t="str">
            <v>2119-0011204-000-PKR-KARACHI</v>
          </cell>
        </row>
        <row r="1192">
          <cell r="C1192">
            <v>0</v>
          </cell>
          <cell r="D1192">
            <v>2016395.43</v>
          </cell>
          <cell r="S1192" t="str">
            <v>2119-0011165-000-PKR</v>
          </cell>
          <cell r="T1192" t="str">
            <v>2119-0011165-000-PKR-KARACHI</v>
          </cell>
        </row>
        <row r="1193">
          <cell r="C1193">
            <v>0</v>
          </cell>
          <cell r="D1193">
            <v>187.69</v>
          </cell>
          <cell r="S1193" t="str">
            <v>2119-0011162-000-PKR</v>
          </cell>
          <cell r="T1193" t="str">
            <v>2119-0011162-000-PKR-KARACHI</v>
          </cell>
        </row>
        <row r="1194">
          <cell r="C1194">
            <v>0</v>
          </cell>
          <cell r="D1194">
            <v>28875.5</v>
          </cell>
          <cell r="S1194" t="str">
            <v>2119-0011159-000-PKR</v>
          </cell>
          <cell r="T1194" t="str">
            <v>2119-0011159-000-PKR-KARACHI</v>
          </cell>
        </row>
        <row r="1195">
          <cell r="C1195">
            <v>0</v>
          </cell>
          <cell r="D1195">
            <v>29.49</v>
          </cell>
          <cell r="S1195" t="str">
            <v>2119-0011684-000-PKR</v>
          </cell>
          <cell r="T1195" t="str">
            <v>2119-0011684-000-PKR-KARACHI</v>
          </cell>
        </row>
        <row r="1196">
          <cell r="C1196">
            <v>0</v>
          </cell>
          <cell r="D1196">
            <v>6316.53</v>
          </cell>
          <cell r="S1196" t="str">
            <v>2119-0010940-000-PKR</v>
          </cell>
          <cell r="T1196" t="str">
            <v>2119-0010940-000-PKR-KARACHI</v>
          </cell>
        </row>
        <row r="1197">
          <cell r="C1197">
            <v>0</v>
          </cell>
          <cell r="D1197">
            <v>1925.86</v>
          </cell>
          <cell r="S1197" t="str">
            <v>2119-0011686-000-PKR</v>
          </cell>
          <cell r="T1197" t="str">
            <v>2119-0011686-000-PKR-KARACHI</v>
          </cell>
        </row>
        <row r="1198">
          <cell r="C1198">
            <v>0</v>
          </cell>
          <cell r="D1198">
            <v>2199730.2200000002</v>
          </cell>
          <cell r="S1198" t="str">
            <v>2119-0010830-000-PKR</v>
          </cell>
          <cell r="T1198" t="str">
            <v>2119-0010830-000-PKR-KARACHI</v>
          </cell>
        </row>
        <row r="1199">
          <cell r="C1199">
            <v>0</v>
          </cell>
          <cell r="D1199">
            <v>16687685.289999999</v>
          </cell>
          <cell r="S1199" t="str">
            <v>2119-0010821-100-PKR</v>
          </cell>
          <cell r="T1199" t="str">
            <v>2119-0010821-100-PKR-KARACHI</v>
          </cell>
        </row>
        <row r="1200">
          <cell r="C1200">
            <v>0</v>
          </cell>
          <cell r="D1200">
            <v>4361.6400000000003</v>
          </cell>
          <cell r="S1200" t="str">
            <v>2119-0010768-000-PKR</v>
          </cell>
          <cell r="T1200" t="str">
            <v>2119-0010768-000-PKR-KARACHI</v>
          </cell>
        </row>
        <row r="1201">
          <cell r="C1201">
            <v>0</v>
          </cell>
          <cell r="D1201">
            <v>2137</v>
          </cell>
          <cell r="S1201" t="str">
            <v>2119-0010744-000-PKR</v>
          </cell>
          <cell r="T1201" t="str">
            <v>2119-0010744-000-PKR-KARACHI</v>
          </cell>
        </row>
        <row r="1202">
          <cell r="C1202">
            <v>0</v>
          </cell>
          <cell r="D1202">
            <v>2685.94</v>
          </cell>
          <cell r="S1202" t="str">
            <v>2119-0010619-000-PKR</v>
          </cell>
          <cell r="T1202" t="str">
            <v>2119-0010619-000-PKR-KARACHI</v>
          </cell>
        </row>
        <row r="1203">
          <cell r="C1203">
            <v>0</v>
          </cell>
          <cell r="D1203">
            <v>3575.24</v>
          </cell>
          <cell r="S1203" t="str">
            <v>2119-0010586-000-PKR</v>
          </cell>
          <cell r="T1203" t="str">
            <v>2119-0010586-000-PKR-KARACHI</v>
          </cell>
        </row>
        <row r="1204">
          <cell r="C1204">
            <v>0</v>
          </cell>
          <cell r="D1204">
            <v>32157.32</v>
          </cell>
          <cell r="S1204" t="str">
            <v>2119-0010571-000-PKR</v>
          </cell>
          <cell r="T1204" t="str">
            <v>2119-0010571-000-PKR-KARACHI</v>
          </cell>
        </row>
        <row r="1205">
          <cell r="C1205">
            <v>0</v>
          </cell>
          <cell r="D1205">
            <v>194564.53</v>
          </cell>
          <cell r="S1205" t="str">
            <v>2119-0010556-000-PKR</v>
          </cell>
          <cell r="T1205" t="str">
            <v>2119-0010556-000-PKR-KARACHI</v>
          </cell>
        </row>
        <row r="1206">
          <cell r="C1206">
            <v>0</v>
          </cell>
          <cell r="D1206">
            <v>460.84</v>
          </cell>
          <cell r="S1206" t="str">
            <v>2119-0010407-000-PKR</v>
          </cell>
          <cell r="T1206" t="str">
            <v>2119-0010407-000-PKR-KARACHI</v>
          </cell>
        </row>
        <row r="1207">
          <cell r="C1207">
            <v>0</v>
          </cell>
          <cell r="D1207">
            <v>2732.25</v>
          </cell>
          <cell r="S1207" t="str">
            <v>2119-0011156-000-PKR</v>
          </cell>
          <cell r="T1207" t="str">
            <v>2119-0011156-000-PKR-KARACHI</v>
          </cell>
        </row>
        <row r="1208">
          <cell r="C1208">
            <v>0</v>
          </cell>
          <cell r="D1208">
            <v>1308.4100000000001</v>
          </cell>
          <cell r="S1208" t="str">
            <v>2119-0011997-000-PKR</v>
          </cell>
          <cell r="T1208" t="str">
            <v>2119-0011997-000-PKR-KARACHI</v>
          </cell>
        </row>
        <row r="1209">
          <cell r="C1209">
            <v>0</v>
          </cell>
          <cell r="D1209">
            <v>5702.53</v>
          </cell>
          <cell r="S1209" t="str">
            <v>2119-0012422-000-PKR</v>
          </cell>
          <cell r="T1209" t="str">
            <v>2119-0012422-000-PKR-KARACHI</v>
          </cell>
        </row>
        <row r="1210">
          <cell r="C1210">
            <v>0</v>
          </cell>
          <cell r="D1210">
            <v>1195.74</v>
          </cell>
          <cell r="S1210" t="str">
            <v>2119-0012409-000-PKR</v>
          </cell>
          <cell r="T1210" t="str">
            <v>2119-0012409-000-PKR-KARACHI</v>
          </cell>
        </row>
        <row r="1211">
          <cell r="C1211">
            <v>0</v>
          </cell>
          <cell r="D1211">
            <v>13760.58</v>
          </cell>
          <cell r="S1211" t="str">
            <v>2119-0012399-300-PKR</v>
          </cell>
          <cell r="T1211" t="str">
            <v>2119-0012399-300-PKR-KARACHI</v>
          </cell>
        </row>
        <row r="1212">
          <cell r="C1212">
            <v>0</v>
          </cell>
          <cell r="D1212">
            <v>6149.63</v>
          </cell>
          <cell r="S1212" t="str">
            <v>2119-0012384-000-PKR</v>
          </cell>
          <cell r="T1212" t="str">
            <v>2119-0012384-000-PKR-KARACHI</v>
          </cell>
        </row>
        <row r="1213">
          <cell r="C1213">
            <v>0</v>
          </cell>
          <cell r="D1213">
            <v>150988.16</v>
          </cell>
          <cell r="S1213" t="str">
            <v>2119-0012280-000-PKR</v>
          </cell>
          <cell r="T1213" t="str">
            <v>2119-0012280-000-PKR-KARACHI</v>
          </cell>
        </row>
        <row r="1214">
          <cell r="C1214">
            <v>0</v>
          </cell>
          <cell r="D1214">
            <v>45446.68</v>
          </cell>
          <cell r="S1214" t="str">
            <v>2119-0012240-000-PKR</v>
          </cell>
          <cell r="T1214" t="str">
            <v>2119-0012240-000-PKR-KARACHI</v>
          </cell>
        </row>
        <row r="1215">
          <cell r="C1215">
            <v>0</v>
          </cell>
          <cell r="D1215">
            <v>140680.4</v>
          </cell>
          <cell r="S1215" t="str">
            <v>2119-0012225-000-PKR</v>
          </cell>
          <cell r="T1215" t="str">
            <v>2119-0012225-000-PKR-KARACHI</v>
          </cell>
        </row>
        <row r="1216">
          <cell r="C1216">
            <v>0</v>
          </cell>
          <cell r="D1216">
            <v>544.59</v>
          </cell>
          <cell r="S1216" t="str">
            <v>2119-0012203-000-PKR</v>
          </cell>
          <cell r="T1216" t="str">
            <v>2119-0012203-000-PKR-KARACHI</v>
          </cell>
        </row>
        <row r="1217">
          <cell r="C1217">
            <v>0</v>
          </cell>
          <cell r="D1217">
            <v>109187.12</v>
          </cell>
          <cell r="S1217" t="str">
            <v>2119-0012084-000-PKR</v>
          </cell>
          <cell r="T1217" t="str">
            <v>2119-0012084-000-PKR-KARACHI</v>
          </cell>
        </row>
        <row r="1218">
          <cell r="C1218">
            <v>0</v>
          </cell>
          <cell r="D1218">
            <v>3017.85</v>
          </cell>
          <cell r="S1218" t="str">
            <v>2119-0011664-000-PKR</v>
          </cell>
          <cell r="T1218" t="str">
            <v>2119-0011664-000-PKR-KARACHI</v>
          </cell>
        </row>
        <row r="1219">
          <cell r="C1219">
            <v>0</v>
          </cell>
          <cell r="D1219">
            <v>13341.87</v>
          </cell>
          <cell r="S1219" t="str">
            <v>2119-0012063-000-PKR</v>
          </cell>
          <cell r="T1219" t="str">
            <v>2119-0012063-000-PKR-KARACHI</v>
          </cell>
        </row>
        <row r="1220">
          <cell r="C1220">
            <v>0</v>
          </cell>
          <cell r="D1220">
            <v>16361.08</v>
          </cell>
          <cell r="S1220" t="str">
            <v>2119-0010405-225-USD</v>
          </cell>
          <cell r="T1220" t="str">
            <v>2119-0010405-225-USD-KARACHI</v>
          </cell>
        </row>
        <row r="1221">
          <cell r="C1221">
            <v>0</v>
          </cell>
          <cell r="D1221">
            <v>19341.73</v>
          </cell>
          <cell r="S1221" t="str">
            <v>2119-0011993-000-PKR</v>
          </cell>
          <cell r="T1221" t="str">
            <v>2119-0011993-000-PKR-KARACHI</v>
          </cell>
        </row>
        <row r="1222">
          <cell r="C1222">
            <v>0</v>
          </cell>
          <cell r="D1222">
            <v>29719.09</v>
          </cell>
          <cell r="S1222" t="str">
            <v>2119-0011987-000-PKR</v>
          </cell>
          <cell r="T1222" t="str">
            <v>2119-0011987-000-PKR-KARACHI</v>
          </cell>
        </row>
        <row r="1223">
          <cell r="C1223">
            <v>0</v>
          </cell>
          <cell r="D1223">
            <v>37.18</v>
          </cell>
          <cell r="S1223" t="str">
            <v>2119-0011933-000-PKR</v>
          </cell>
          <cell r="T1223" t="str">
            <v>2119-0011933-000-PKR-KARACHI</v>
          </cell>
        </row>
        <row r="1224">
          <cell r="C1224">
            <v>0</v>
          </cell>
          <cell r="D1224">
            <v>5000</v>
          </cell>
          <cell r="S1224" t="str">
            <v>2119-0011931-000-PKR</v>
          </cell>
          <cell r="T1224" t="str">
            <v>2119-0011931-000-PKR-KARACHI</v>
          </cell>
        </row>
        <row r="1225">
          <cell r="C1225">
            <v>0</v>
          </cell>
          <cell r="D1225">
            <v>124.54</v>
          </cell>
          <cell r="S1225" t="str">
            <v>2119-0011930-000-PKR</v>
          </cell>
          <cell r="T1225" t="str">
            <v>2119-0011930-000-PKR-KARACHI</v>
          </cell>
        </row>
        <row r="1226">
          <cell r="C1226">
            <v>0</v>
          </cell>
          <cell r="D1226">
            <v>2636.53</v>
          </cell>
          <cell r="S1226" t="str">
            <v>2119-0011800-000-PKR</v>
          </cell>
          <cell r="T1226" t="str">
            <v>2119-0011800-000-PKR-KARACHI</v>
          </cell>
        </row>
        <row r="1227">
          <cell r="C1227">
            <v>0</v>
          </cell>
          <cell r="D1227">
            <v>5943</v>
          </cell>
          <cell r="S1227" t="str">
            <v>2119-0011799-224-USD</v>
          </cell>
          <cell r="T1227" t="str">
            <v>2119-0011799-224-USD-KARACHI</v>
          </cell>
        </row>
        <row r="1228">
          <cell r="C1228">
            <v>0</v>
          </cell>
          <cell r="D1228">
            <v>421670.59</v>
          </cell>
          <cell r="S1228" t="str">
            <v>2119-0011740-000-PKR</v>
          </cell>
          <cell r="T1228" t="str">
            <v>2119-0011740-000-PKR-KARACHI</v>
          </cell>
        </row>
        <row r="1229">
          <cell r="C1229">
            <v>0</v>
          </cell>
          <cell r="D1229">
            <v>7367.56</v>
          </cell>
          <cell r="S1229" t="str">
            <v>2119-0011689-000-PKR</v>
          </cell>
          <cell r="T1229" t="str">
            <v>2119-0011689-000-PKR-KARACHI</v>
          </cell>
        </row>
        <row r="1230">
          <cell r="C1230">
            <v>0</v>
          </cell>
          <cell r="D1230">
            <v>321.67</v>
          </cell>
          <cell r="S1230" t="str">
            <v>2119-0012064-000-PKR</v>
          </cell>
          <cell r="T1230" t="str">
            <v>2119-0012064-000-PKR-KARACHI</v>
          </cell>
        </row>
        <row r="1231">
          <cell r="C1231">
            <v>0</v>
          </cell>
          <cell r="D1231">
            <v>65717.64</v>
          </cell>
          <cell r="S1231" t="str">
            <v>2119-0020091-000-PKR</v>
          </cell>
          <cell r="T1231" t="str">
            <v>2119-0020091-000-PKR-CLIFTON-KHI</v>
          </cell>
        </row>
        <row r="1232">
          <cell r="C1232">
            <v>0</v>
          </cell>
          <cell r="D1232">
            <v>1505.82</v>
          </cell>
          <cell r="S1232" t="str">
            <v>2119-0020126-100-PKR</v>
          </cell>
          <cell r="T1232" t="str">
            <v>2119-0020126-100-PKR-CLIFTON-KHI</v>
          </cell>
        </row>
        <row r="1233">
          <cell r="C1233">
            <v>0</v>
          </cell>
          <cell r="D1233">
            <v>156838.39999999999</v>
          </cell>
          <cell r="S1233" t="str">
            <v>2119-0020124-100-PKR</v>
          </cell>
          <cell r="T1233" t="str">
            <v>2119-0020124-100-PKR-CLIFTON-KHI</v>
          </cell>
        </row>
        <row r="1234">
          <cell r="C1234">
            <v>0</v>
          </cell>
          <cell r="D1234">
            <v>56755.17</v>
          </cell>
          <cell r="S1234" t="str">
            <v>2119-0020123-100-PKR</v>
          </cell>
          <cell r="T1234" t="str">
            <v>2119-0020123-100-PKR-CLIFTON-KHI</v>
          </cell>
        </row>
        <row r="1235">
          <cell r="C1235">
            <v>0</v>
          </cell>
          <cell r="D1235">
            <v>726662.3</v>
          </cell>
          <cell r="S1235" t="str">
            <v>2119-0020121-000-PKR</v>
          </cell>
          <cell r="T1235" t="str">
            <v>2119-0020121-000-PKR-CLIFTON-KHI</v>
          </cell>
        </row>
        <row r="1236">
          <cell r="C1236">
            <v>0</v>
          </cell>
          <cell r="D1236">
            <v>120219.32</v>
          </cell>
          <cell r="S1236" t="str">
            <v>2119-0020115-000-PKR</v>
          </cell>
          <cell r="T1236" t="str">
            <v>2119-0020115-000-PKR-CLIFTON-KHI</v>
          </cell>
        </row>
        <row r="1237">
          <cell r="C1237">
            <v>0</v>
          </cell>
          <cell r="D1237">
            <v>1560254.05</v>
          </cell>
          <cell r="S1237" t="str">
            <v>2119-0020110-300-PKR</v>
          </cell>
          <cell r="T1237" t="str">
            <v>2119-0020110-300-PKR-CLIFTON-KHI</v>
          </cell>
        </row>
        <row r="1238">
          <cell r="C1238">
            <v>0</v>
          </cell>
          <cell r="D1238">
            <v>11988.1</v>
          </cell>
          <cell r="S1238" t="str">
            <v>2119-0020106-200-PKR</v>
          </cell>
          <cell r="T1238" t="str">
            <v>2119-0020106-200-PKR-CLIFTON-KHI</v>
          </cell>
        </row>
        <row r="1239">
          <cell r="C1239">
            <v>0</v>
          </cell>
          <cell r="D1239">
            <v>105897.78</v>
          </cell>
          <cell r="S1239" t="str">
            <v>2119-0020105-200-PKR</v>
          </cell>
          <cell r="T1239" t="str">
            <v>2119-0020105-200-PKR-CLIFTON-KHI</v>
          </cell>
        </row>
        <row r="1240">
          <cell r="C1240">
            <v>0</v>
          </cell>
          <cell r="D1240">
            <v>417584.01</v>
          </cell>
          <cell r="S1240" t="str">
            <v>2119-0020189-100-PKR</v>
          </cell>
          <cell r="T1240" t="str">
            <v>2119-0020189-100-PKR-CLIFTON-KHI</v>
          </cell>
        </row>
        <row r="1241">
          <cell r="C1241">
            <v>0</v>
          </cell>
          <cell r="D1241">
            <v>1058.1300000000001</v>
          </cell>
          <cell r="S1241" t="str">
            <v>2119-0020102-000-PKR</v>
          </cell>
          <cell r="T1241" t="str">
            <v>2119-0020102-000-PKR-CLIFTON-KHI</v>
          </cell>
        </row>
        <row r="1242">
          <cell r="C1242">
            <v>0</v>
          </cell>
          <cell r="D1242">
            <v>300451.34999999998</v>
          </cell>
          <cell r="S1242" t="str">
            <v>2119-0020130-100-PKR</v>
          </cell>
          <cell r="T1242" t="str">
            <v>2119-0020130-100-PKR-CLIFTON-KHI</v>
          </cell>
        </row>
        <row r="1243">
          <cell r="C1243">
            <v>0</v>
          </cell>
          <cell r="D1243">
            <v>200614.6</v>
          </cell>
          <cell r="S1243" t="str">
            <v>2119-0020090-100-PKR</v>
          </cell>
          <cell r="T1243" t="str">
            <v>2119-0020090-100-PKR-CLIFTON-KHI</v>
          </cell>
        </row>
        <row r="1244">
          <cell r="C1244">
            <v>0</v>
          </cell>
          <cell r="D1244">
            <v>74.75</v>
          </cell>
          <cell r="S1244" t="str">
            <v>2119-0020088-100-PKR</v>
          </cell>
          <cell r="T1244" t="str">
            <v>2119-0020088-100-PKR-CLIFTON-KHI</v>
          </cell>
        </row>
        <row r="1245">
          <cell r="C1245">
            <v>0</v>
          </cell>
          <cell r="D1245">
            <v>2305615.38</v>
          </cell>
          <cell r="S1245" t="str">
            <v>2119-0020086-224-USD</v>
          </cell>
          <cell r="T1245" t="str">
            <v>2119-0020086-224-USD-CLIFTON-KHI</v>
          </cell>
        </row>
        <row r="1246">
          <cell r="C1246">
            <v>0</v>
          </cell>
          <cell r="D1246">
            <v>566.33000000000004</v>
          </cell>
          <cell r="S1246" t="str">
            <v>2119-0020084-200-PKR</v>
          </cell>
          <cell r="T1246" t="str">
            <v>2119-0020084-200-PKR-CLIFTON-KHI</v>
          </cell>
        </row>
        <row r="1247">
          <cell r="C1247">
            <v>0</v>
          </cell>
          <cell r="D1247">
            <v>171269.91</v>
          </cell>
          <cell r="S1247" t="str">
            <v>2119-0020082-100-PKR</v>
          </cell>
          <cell r="T1247" t="str">
            <v>2119-0020082-100-PKR-CLIFTON-KHI</v>
          </cell>
        </row>
        <row r="1248">
          <cell r="C1248">
            <v>0</v>
          </cell>
          <cell r="D1248">
            <v>612.72</v>
          </cell>
          <cell r="S1248" t="str">
            <v>2119-0020080-224-USD</v>
          </cell>
          <cell r="T1248" t="str">
            <v>2119-0020080-224-USD-CLIFTON-KHI</v>
          </cell>
        </row>
        <row r="1249">
          <cell r="C1249">
            <v>0</v>
          </cell>
          <cell r="D1249">
            <v>33731.160000000003</v>
          </cell>
          <cell r="S1249" t="str">
            <v>2119-0020080-000-PKR</v>
          </cell>
          <cell r="T1249" t="str">
            <v>2119-0020080-000-PKR-CLIFTON-KHI</v>
          </cell>
        </row>
        <row r="1250">
          <cell r="C1250">
            <v>0</v>
          </cell>
          <cell r="D1250">
            <v>72.680000000000007</v>
          </cell>
          <cell r="S1250" t="str">
            <v>2119-0020077-000-PKR</v>
          </cell>
          <cell r="T1250" t="str">
            <v>2119-0020077-000-PKR-CLIFTON-KHI</v>
          </cell>
        </row>
        <row r="1251">
          <cell r="C1251">
            <v>0</v>
          </cell>
          <cell r="D1251">
            <v>3552976.76</v>
          </cell>
          <cell r="S1251" t="str">
            <v>2119-0020075-200-PKR</v>
          </cell>
          <cell r="T1251" t="str">
            <v>2119-0020075-200-PKR-CLIFTON-KHI</v>
          </cell>
        </row>
        <row r="1252">
          <cell r="C1252">
            <v>0</v>
          </cell>
          <cell r="D1252">
            <v>3375.18</v>
          </cell>
          <cell r="S1252" t="str">
            <v>2119-0020102-100-PKR</v>
          </cell>
          <cell r="T1252" t="str">
            <v>2119-0020102-100-PKR-CLIFTON-KHI</v>
          </cell>
        </row>
        <row r="1253">
          <cell r="C1253">
            <v>0</v>
          </cell>
          <cell r="D1253">
            <v>57.58</v>
          </cell>
          <cell r="S1253" t="str">
            <v>2119-0020164-100-PKR</v>
          </cell>
          <cell r="T1253" t="str">
            <v>2119-0020164-100-PKR-CLIFTON-KHI</v>
          </cell>
        </row>
        <row r="1254">
          <cell r="C1254">
            <v>0</v>
          </cell>
          <cell r="D1254">
            <v>13175</v>
          </cell>
          <cell r="S1254" t="str">
            <v>2119-0020362-100-PKR</v>
          </cell>
          <cell r="T1254" t="str">
            <v>2119-0020362-100-PKR-CLIFTON-KHI</v>
          </cell>
        </row>
        <row r="1255">
          <cell r="C1255">
            <v>0</v>
          </cell>
          <cell r="D1255">
            <v>707373.75</v>
          </cell>
          <cell r="S1255" t="str">
            <v>2119-0020187-100-PKR</v>
          </cell>
          <cell r="T1255" t="str">
            <v>2119-0020187-100-PKR-CLIFTON-KHI</v>
          </cell>
        </row>
        <row r="1256">
          <cell r="C1256">
            <v>0</v>
          </cell>
          <cell r="D1256">
            <v>2549</v>
          </cell>
          <cell r="S1256" t="str">
            <v>2119-0020183-000-PKR</v>
          </cell>
          <cell r="T1256" t="str">
            <v>2119-0020183-000-PKR-CLIFTON-KHI</v>
          </cell>
        </row>
        <row r="1257">
          <cell r="C1257">
            <v>0</v>
          </cell>
          <cell r="D1257">
            <v>2885.27</v>
          </cell>
          <cell r="S1257" t="str">
            <v>2119-0020179-000-PKR</v>
          </cell>
          <cell r="T1257" t="str">
            <v>2119-0020179-000-PKR-CLIFTON-KHI</v>
          </cell>
        </row>
        <row r="1258">
          <cell r="C1258">
            <v>0</v>
          </cell>
          <cell r="D1258">
            <v>2503.63</v>
          </cell>
          <cell r="S1258" t="str">
            <v>2119-0020178-000-PKR</v>
          </cell>
          <cell r="T1258" t="str">
            <v>2119-0020178-000-PKR-CLIFTON-KHI</v>
          </cell>
        </row>
        <row r="1259">
          <cell r="C1259">
            <v>0</v>
          </cell>
          <cell r="D1259">
            <v>11723.35</v>
          </cell>
          <cell r="S1259" t="str">
            <v>2119-0020177-000-PKR</v>
          </cell>
          <cell r="T1259" t="str">
            <v>2119-0020177-000-PKR-CLIFTON-KHI</v>
          </cell>
        </row>
        <row r="1260">
          <cell r="C1260">
            <v>0</v>
          </cell>
          <cell r="D1260">
            <v>448.11</v>
          </cell>
          <cell r="S1260" t="str">
            <v>2119-0020176-000-PKR</v>
          </cell>
          <cell r="T1260" t="str">
            <v>2119-0020176-000-PKR-CLIFTON-KHI</v>
          </cell>
        </row>
        <row r="1261">
          <cell r="C1261">
            <v>0</v>
          </cell>
          <cell r="D1261">
            <v>2075.92</v>
          </cell>
          <cell r="S1261" t="str">
            <v>2119-0020174-100-PKR</v>
          </cell>
          <cell r="T1261" t="str">
            <v>2119-0020174-100-PKR-CLIFTON-KHI</v>
          </cell>
        </row>
        <row r="1262">
          <cell r="C1262">
            <v>0</v>
          </cell>
          <cell r="D1262">
            <v>3203.04</v>
          </cell>
          <cell r="S1262" t="str">
            <v>2119-0020171-100-PKR</v>
          </cell>
          <cell r="T1262" t="str">
            <v>2119-0020171-100-PKR-CLIFTON-KHI</v>
          </cell>
        </row>
        <row r="1263">
          <cell r="C1263">
            <v>0</v>
          </cell>
          <cell r="D1263">
            <v>371889.75</v>
          </cell>
          <cell r="S1263" t="str">
            <v>2119-0020128-000-PKR</v>
          </cell>
          <cell r="T1263" t="str">
            <v>2119-0020128-000-PKR-CLIFTON-KHI</v>
          </cell>
        </row>
        <row r="1264">
          <cell r="C1264">
            <v>0</v>
          </cell>
          <cell r="D1264">
            <v>4380.21</v>
          </cell>
          <cell r="S1264" t="str">
            <v>2119-0020169-100-PKR</v>
          </cell>
          <cell r="T1264" t="str">
            <v>2119-0020169-100-PKR-CLIFTON-KHI</v>
          </cell>
        </row>
        <row r="1265">
          <cell r="C1265">
            <v>0</v>
          </cell>
          <cell r="D1265">
            <v>0.03</v>
          </cell>
          <cell r="S1265" t="str">
            <v>2119-0020128-100-PKR</v>
          </cell>
          <cell r="T1265" t="str">
            <v>2119-0020128-100-PKR-CLIFTON-KHI</v>
          </cell>
        </row>
        <row r="1266">
          <cell r="C1266">
            <v>0</v>
          </cell>
          <cell r="D1266">
            <v>154744.07</v>
          </cell>
          <cell r="S1266" t="str">
            <v>2119-0020163-000-PKR</v>
          </cell>
          <cell r="T1266" t="str">
            <v>2119-0020163-000-PKR-CLIFTON-KHI</v>
          </cell>
        </row>
        <row r="1267">
          <cell r="C1267">
            <v>0</v>
          </cell>
          <cell r="D1267">
            <v>2023.84</v>
          </cell>
          <cell r="S1267" t="str">
            <v>2119-0020151-100-PKR</v>
          </cell>
          <cell r="T1267" t="str">
            <v>2119-0020151-100-PKR-CLIFTON-KHI</v>
          </cell>
        </row>
        <row r="1268">
          <cell r="C1268">
            <v>0</v>
          </cell>
          <cell r="D1268">
            <v>40399.160000000003</v>
          </cell>
          <cell r="S1268" t="str">
            <v>2119-0020150-100-PKR</v>
          </cell>
          <cell r="T1268" t="str">
            <v>2119-0020150-100-PKR-CLIFTON-KHI</v>
          </cell>
        </row>
        <row r="1269">
          <cell r="C1269">
            <v>0</v>
          </cell>
          <cell r="D1269">
            <v>50401.21</v>
          </cell>
          <cell r="S1269" t="str">
            <v>2119-0020145-100-PKR</v>
          </cell>
          <cell r="T1269" t="str">
            <v>2119-0020145-100-PKR-CLIFTON-KHI</v>
          </cell>
        </row>
        <row r="1270">
          <cell r="C1270">
            <v>0</v>
          </cell>
          <cell r="D1270">
            <v>28450.71</v>
          </cell>
          <cell r="S1270" t="str">
            <v>2119-0020144-300-PKR</v>
          </cell>
          <cell r="T1270" t="str">
            <v>2119-0020144-300-PKR-CLIFTON-KHI</v>
          </cell>
        </row>
        <row r="1271">
          <cell r="C1271">
            <v>0</v>
          </cell>
          <cell r="D1271">
            <v>76245.850000000006</v>
          </cell>
          <cell r="S1271" t="str">
            <v>2119-0020136-100-PKR</v>
          </cell>
          <cell r="T1271" t="str">
            <v>2119-0020136-100-PKR-CLIFTON-KHI</v>
          </cell>
        </row>
        <row r="1272">
          <cell r="C1272">
            <v>0</v>
          </cell>
          <cell r="D1272">
            <v>1284348.75</v>
          </cell>
          <cell r="S1272" t="str">
            <v>2119-0020135-000-PKR</v>
          </cell>
          <cell r="T1272" t="str">
            <v>2119-0020135-000-PKR-CLIFTON-KHI</v>
          </cell>
        </row>
        <row r="1273">
          <cell r="C1273">
            <v>0</v>
          </cell>
          <cell r="D1273">
            <v>796.39</v>
          </cell>
          <cell r="S1273" t="str">
            <v>2119-0020131-000-PKR</v>
          </cell>
          <cell r="T1273" t="str">
            <v>2119-0020131-000-PKR-CLIFTON-KHI</v>
          </cell>
        </row>
        <row r="1274">
          <cell r="C1274">
            <v>0</v>
          </cell>
          <cell r="D1274">
            <v>21</v>
          </cell>
          <cell r="S1274" t="str">
            <v>2119-0020070-000-PKR</v>
          </cell>
          <cell r="T1274" t="str">
            <v>2119-0020070-000-PKR-CLIFTON-KHI</v>
          </cell>
        </row>
        <row r="1275">
          <cell r="C1275">
            <v>0</v>
          </cell>
          <cell r="D1275">
            <v>7481.4</v>
          </cell>
          <cell r="S1275" t="str">
            <v>2119-0020170-000-PKR</v>
          </cell>
          <cell r="T1275" t="str">
            <v>2119-0020170-000-PKR-CLIFTON-KHI</v>
          </cell>
        </row>
        <row r="1276">
          <cell r="C1276">
            <v>0</v>
          </cell>
          <cell r="D1276">
            <v>0.72</v>
          </cell>
          <cell r="S1276" t="str">
            <v>2119-0020022-200-PKR</v>
          </cell>
          <cell r="T1276" t="str">
            <v>2119-0020022-200-PKR-CLIFTON-KHI</v>
          </cell>
        </row>
        <row r="1277">
          <cell r="C1277">
            <v>0</v>
          </cell>
          <cell r="D1277">
            <v>0.66</v>
          </cell>
          <cell r="S1277" t="str">
            <v>2119-0020074-100-PKR</v>
          </cell>
          <cell r="T1277" t="str">
            <v>2119-0020074-100-PKR-CLIFTON-KHI</v>
          </cell>
        </row>
        <row r="1278">
          <cell r="C1278">
            <v>0</v>
          </cell>
          <cell r="D1278">
            <v>81487.19</v>
          </cell>
          <cell r="S1278" t="str">
            <v>2119-0020036-100-PKR</v>
          </cell>
          <cell r="T1278" t="str">
            <v>2119-0020036-100-PKR-CLIFTON-KHI</v>
          </cell>
        </row>
        <row r="1279">
          <cell r="C1279">
            <v>0</v>
          </cell>
          <cell r="D1279">
            <v>369.36</v>
          </cell>
          <cell r="S1279" t="str">
            <v>2119-0020035-000-PKR</v>
          </cell>
          <cell r="T1279" t="str">
            <v>2119-0020035-000-PKR-CLIFTON-KHI</v>
          </cell>
        </row>
        <row r="1280">
          <cell r="C1280">
            <v>0</v>
          </cell>
          <cell r="D1280">
            <v>16.149999999999999</v>
          </cell>
          <cell r="S1280" t="str">
            <v>2119-0020033-100-PKR</v>
          </cell>
          <cell r="T1280" t="str">
            <v>2119-0020033-100-PKR-CLIFTON-KHI</v>
          </cell>
        </row>
        <row r="1281">
          <cell r="C1281">
            <v>0</v>
          </cell>
          <cell r="D1281">
            <v>35.200000000000003</v>
          </cell>
          <cell r="S1281" t="str">
            <v>2119-0020032-100-PKR</v>
          </cell>
          <cell r="T1281" t="str">
            <v>2119-0020032-100-PKR-CLIFTON-KHI</v>
          </cell>
        </row>
        <row r="1282">
          <cell r="C1282">
            <v>0</v>
          </cell>
          <cell r="D1282">
            <v>19.489999999999998</v>
          </cell>
          <cell r="S1282" t="str">
            <v>2119-0020031-100-PKR</v>
          </cell>
          <cell r="T1282" t="str">
            <v>2119-0020031-100-PKR-CLIFTON-KHI</v>
          </cell>
        </row>
        <row r="1283">
          <cell r="C1283">
            <v>0</v>
          </cell>
          <cell r="D1283">
            <v>8803.39</v>
          </cell>
          <cell r="S1283" t="str">
            <v>2119-0020030-000-PKR</v>
          </cell>
          <cell r="T1283" t="str">
            <v>2119-0020030-000-PKR-CLIFTON-KHI</v>
          </cell>
        </row>
        <row r="1284">
          <cell r="C1284">
            <v>0</v>
          </cell>
          <cell r="D1284">
            <v>109493.89</v>
          </cell>
          <cell r="S1284" t="str">
            <v>2119-0020029-000-PKR</v>
          </cell>
          <cell r="T1284" t="str">
            <v>2119-0020029-000-PKR-CLIFTON-KHI</v>
          </cell>
        </row>
        <row r="1285">
          <cell r="C1285">
            <v>0</v>
          </cell>
          <cell r="D1285">
            <v>181661.73</v>
          </cell>
          <cell r="S1285" t="str">
            <v>2119-0020028-000-PKR</v>
          </cell>
          <cell r="T1285" t="str">
            <v>2119-0020028-000-PKR-CLIFTON-KHI</v>
          </cell>
        </row>
        <row r="1286">
          <cell r="C1286">
            <v>0</v>
          </cell>
          <cell r="D1286">
            <v>3175.34</v>
          </cell>
          <cell r="S1286" t="str">
            <v>2119-0020037-224-USD</v>
          </cell>
          <cell r="T1286" t="str">
            <v>2119-0020037-224-USD-CLIFTON-KHI</v>
          </cell>
        </row>
        <row r="1287">
          <cell r="C1287">
            <v>0</v>
          </cell>
          <cell r="D1287">
            <v>31267.919999999998</v>
          </cell>
          <cell r="S1287" t="str">
            <v>2119-0020023-100-PKR</v>
          </cell>
          <cell r="T1287" t="str">
            <v>2119-0020023-100-PKR-CLIFTON-KHI</v>
          </cell>
        </row>
        <row r="1288">
          <cell r="C1288">
            <v>0</v>
          </cell>
          <cell r="D1288">
            <v>505.54</v>
          </cell>
          <cell r="S1288" t="str">
            <v>2119-0020038-000-PKR</v>
          </cell>
          <cell r="T1288" t="str">
            <v>2119-0020038-000-PKR-CLIFTON-KHI</v>
          </cell>
        </row>
        <row r="1289">
          <cell r="C1289">
            <v>0</v>
          </cell>
          <cell r="D1289">
            <v>50123.38</v>
          </cell>
          <cell r="S1289" t="str">
            <v>2119-0020019-000-PKR</v>
          </cell>
          <cell r="T1289" t="str">
            <v>2119-0020019-000-PKR-CLIFTON-KHI</v>
          </cell>
        </row>
        <row r="1290">
          <cell r="C1290">
            <v>0</v>
          </cell>
          <cell r="D1290">
            <v>4953.6899999999996</v>
          </cell>
          <cell r="S1290" t="str">
            <v>2119-0020016-100-PKR</v>
          </cell>
          <cell r="T1290" t="str">
            <v>2119-0020016-100-PKR-CLIFTON-KHI</v>
          </cell>
        </row>
        <row r="1291">
          <cell r="C1291">
            <v>0</v>
          </cell>
          <cell r="D1291">
            <v>129.56</v>
          </cell>
          <cell r="S1291" t="str">
            <v>2119-0020014-100-PKR</v>
          </cell>
          <cell r="T1291" t="str">
            <v>2119-0020014-100-PKR-CLIFTON-KHI</v>
          </cell>
        </row>
        <row r="1292">
          <cell r="C1292">
            <v>0</v>
          </cell>
          <cell r="D1292">
            <v>0.16</v>
          </cell>
          <cell r="S1292" t="str">
            <v>2119-0020011-100-PKR</v>
          </cell>
          <cell r="T1292" t="str">
            <v>2119-0020011-100-PKR-CLIFTON-KHI</v>
          </cell>
        </row>
        <row r="1293">
          <cell r="C1293">
            <v>0</v>
          </cell>
          <cell r="D1293">
            <v>29931.33</v>
          </cell>
          <cell r="S1293" t="str">
            <v>2119-0020009-224-USD</v>
          </cell>
          <cell r="T1293" t="str">
            <v>2119-0020009-224-USD-CLIFTON-KHI</v>
          </cell>
        </row>
        <row r="1294">
          <cell r="C1294">
            <v>0</v>
          </cell>
          <cell r="D1294">
            <v>159716.46</v>
          </cell>
          <cell r="S1294" t="str">
            <v>2119-0020009-100-PKR</v>
          </cell>
          <cell r="T1294" t="str">
            <v>2119-0020009-100-PKR-CLIFTON-KHI</v>
          </cell>
        </row>
        <row r="1295">
          <cell r="C1295">
            <v>0</v>
          </cell>
          <cell r="D1295">
            <v>1175064.55</v>
          </cell>
          <cell r="S1295" t="str">
            <v>2119-0020007-100-PKR</v>
          </cell>
          <cell r="T1295" t="str">
            <v>2119-0020007-100-PKR-CLIFTON-KHI</v>
          </cell>
        </row>
        <row r="1296">
          <cell r="C1296">
            <v>0</v>
          </cell>
          <cell r="D1296">
            <v>23608.16</v>
          </cell>
          <cell r="S1296" t="str">
            <v>2119-0017580-000-PKR</v>
          </cell>
          <cell r="T1296" t="str">
            <v>2119-0017580-000-PKR-CLIFTON-KHI</v>
          </cell>
        </row>
        <row r="1297">
          <cell r="C1297">
            <v>0</v>
          </cell>
          <cell r="D1297">
            <v>1468654.51</v>
          </cell>
          <cell r="S1297" t="str">
            <v>2119-0014592-000-PKR</v>
          </cell>
          <cell r="T1297" t="str">
            <v>2119-0014592-000-PKR-KARACHI</v>
          </cell>
        </row>
        <row r="1298">
          <cell r="C1298">
            <v>0</v>
          </cell>
          <cell r="D1298">
            <v>4.53</v>
          </cell>
          <cell r="S1298" t="str">
            <v>2119-0020025-100-PKR</v>
          </cell>
          <cell r="T1298" t="str">
            <v>2119-0020025-100-PKR-CLIFTON-KHI</v>
          </cell>
        </row>
        <row r="1299">
          <cell r="C1299">
            <v>0</v>
          </cell>
          <cell r="D1299">
            <v>8384.9599999999991</v>
          </cell>
          <cell r="S1299" t="str">
            <v>2119-0020053-200-PKR</v>
          </cell>
          <cell r="T1299" t="str">
            <v>2119-0020053-200-PKR-CLIFTON-KHI</v>
          </cell>
        </row>
        <row r="1300">
          <cell r="C1300">
            <v>0</v>
          </cell>
          <cell r="D1300">
            <v>676.93</v>
          </cell>
          <cell r="S1300" t="str">
            <v>2119-0020189-200-PKR</v>
          </cell>
          <cell r="T1300" t="str">
            <v>2119-0020189-200-PKR-CLIFTON-KHI</v>
          </cell>
        </row>
        <row r="1301">
          <cell r="C1301">
            <v>0</v>
          </cell>
          <cell r="D1301">
            <v>248.05</v>
          </cell>
          <cell r="S1301" t="str">
            <v>2119-0020069-100-PKR</v>
          </cell>
          <cell r="T1301" t="str">
            <v>2119-0020069-100-PKR-CLIFTON-KHI</v>
          </cell>
        </row>
        <row r="1302">
          <cell r="C1302">
            <v>0</v>
          </cell>
          <cell r="D1302">
            <v>13.85</v>
          </cell>
          <cell r="S1302" t="str">
            <v>2119-0020068-300-PKR</v>
          </cell>
          <cell r="T1302" t="str">
            <v>2119-0020068-300-PKR-CLIFTON-KHI</v>
          </cell>
        </row>
        <row r="1303">
          <cell r="C1303">
            <v>0</v>
          </cell>
          <cell r="D1303">
            <v>67.67</v>
          </cell>
          <cell r="S1303" t="str">
            <v>2119-0020064-200-PKR</v>
          </cell>
          <cell r="T1303" t="str">
            <v>2119-0020064-200-PKR-CLIFTON-KHI</v>
          </cell>
        </row>
        <row r="1304">
          <cell r="C1304">
            <v>0</v>
          </cell>
          <cell r="D1304">
            <v>6019.83</v>
          </cell>
          <cell r="S1304" t="str">
            <v>2119-0020063-000-PKR</v>
          </cell>
          <cell r="T1304" t="str">
            <v>2119-0020063-000-PKR-CLIFTON-KHI</v>
          </cell>
        </row>
        <row r="1305">
          <cell r="C1305">
            <v>0</v>
          </cell>
          <cell r="D1305">
            <v>36137.25</v>
          </cell>
          <cell r="S1305" t="str">
            <v>2119-0020062-000-PKR</v>
          </cell>
          <cell r="T1305" t="str">
            <v>2119-0020062-000-PKR-CLIFTON-KHI</v>
          </cell>
        </row>
        <row r="1306">
          <cell r="C1306">
            <v>0</v>
          </cell>
          <cell r="D1306">
            <v>38.630000000000003</v>
          </cell>
          <cell r="S1306" t="str">
            <v>2119-0020061-224-USD</v>
          </cell>
          <cell r="T1306" t="str">
            <v>2119-0020061-224-USD-CLIFTON-KHI</v>
          </cell>
        </row>
        <row r="1307">
          <cell r="C1307">
            <v>0</v>
          </cell>
          <cell r="D1307">
            <v>943.88</v>
          </cell>
          <cell r="S1307" t="str">
            <v>2119-0020061-100-PKR</v>
          </cell>
          <cell r="T1307" t="str">
            <v>2119-0020061-100-PKR-CLIFTON-KHI</v>
          </cell>
        </row>
        <row r="1308">
          <cell r="C1308">
            <v>0</v>
          </cell>
          <cell r="D1308">
            <v>332.81</v>
          </cell>
          <cell r="S1308" t="str">
            <v>2119-0020060-224-USD</v>
          </cell>
          <cell r="T1308" t="str">
            <v>2119-0020060-224-USD-CLIFTON-KHI</v>
          </cell>
        </row>
        <row r="1309">
          <cell r="C1309">
            <v>0</v>
          </cell>
          <cell r="D1309">
            <v>42858.75</v>
          </cell>
          <cell r="S1309" t="str">
            <v>2119-0020037-000-PKR</v>
          </cell>
          <cell r="T1309" t="str">
            <v>2119-0020037-000-PKR-CLIFTON-KHI</v>
          </cell>
        </row>
        <row r="1310">
          <cell r="C1310">
            <v>0</v>
          </cell>
          <cell r="D1310">
            <v>230.69</v>
          </cell>
          <cell r="S1310" t="str">
            <v>2119-0020054-200-PKR</v>
          </cell>
          <cell r="T1310" t="str">
            <v>2119-0020054-200-PKR-CLIFTON-KHI</v>
          </cell>
        </row>
        <row r="1311">
          <cell r="C1311">
            <v>0</v>
          </cell>
          <cell r="D1311">
            <v>8918.66</v>
          </cell>
          <cell r="S1311" t="str">
            <v>2119-0020073-224-USD</v>
          </cell>
          <cell r="T1311" t="str">
            <v>2119-0020073-224-USD-CLIFTON-KHI</v>
          </cell>
        </row>
        <row r="1312">
          <cell r="C1312">
            <v>0</v>
          </cell>
          <cell r="D1312">
            <v>1147.82</v>
          </cell>
          <cell r="S1312" t="str">
            <v>2119-0020051-200-PKR</v>
          </cell>
          <cell r="T1312" t="str">
            <v>2119-0020051-200-PKR-CLIFTON-KHI</v>
          </cell>
        </row>
        <row r="1313">
          <cell r="C1313">
            <v>0</v>
          </cell>
          <cell r="D1313">
            <v>417.66</v>
          </cell>
          <cell r="S1313" t="str">
            <v>2119-0020051-100-PKR</v>
          </cell>
          <cell r="T1313" t="str">
            <v>2119-0020051-100-PKR-CLIFTON-KHI</v>
          </cell>
        </row>
        <row r="1314">
          <cell r="C1314">
            <v>0</v>
          </cell>
          <cell r="D1314">
            <v>107.57</v>
          </cell>
          <cell r="S1314" t="str">
            <v>2119-0020051-000-USD</v>
          </cell>
          <cell r="T1314" t="str">
            <v>2119-0020051-000-USD-CLIFTON-KHI</v>
          </cell>
        </row>
        <row r="1315">
          <cell r="C1315">
            <v>0</v>
          </cell>
          <cell r="D1315">
            <v>1196.8699999999999</v>
          </cell>
          <cell r="S1315" t="str">
            <v>2119-0020050-100-PKR</v>
          </cell>
          <cell r="T1315" t="str">
            <v>2119-0020050-100-PKR-CLIFTON-KHI</v>
          </cell>
        </row>
        <row r="1316">
          <cell r="C1316">
            <v>0</v>
          </cell>
          <cell r="D1316">
            <v>143907.92000000001</v>
          </cell>
          <cell r="S1316" t="str">
            <v>2119-0020047-000-PKR</v>
          </cell>
          <cell r="T1316" t="str">
            <v>2119-0020047-000-PKR-CLIFTON-KHI</v>
          </cell>
        </row>
        <row r="1317">
          <cell r="C1317">
            <v>0</v>
          </cell>
          <cell r="D1317">
            <v>214.72</v>
          </cell>
          <cell r="S1317" t="str">
            <v>2119-0020044-000-PKR</v>
          </cell>
          <cell r="T1317" t="str">
            <v>2119-0020044-000-PKR-CLIFTON-KHI</v>
          </cell>
        </row>
        <row r="1318">
          <cell r="C1318">
            <v>0</v>
          </cell>
          <cell r="D1318">
            <v>3926.12</v>
          </cell>
          <cell r="S1318" t="str">
            <v>2119-0020042-100-PKR</v>
          </cell>
          <cell r="T1318" t="str">
            <v>2119-0020042-100-PKR-CLIFTON-KHI</v>
          </cell>
        </row>
        <row r="1319">
          <cell r="C1319">
            <v>0</v>
          </cell>
          <cell r="D1319">
            <v>1241592.6499999999</v>
          </cell>
          <cell r="S1319" t="str">
            <v>2119-0020039-100-PKR</v>
          </cell>
          <cell r="T1319" t="str">
            <v>2119-0020039-100-PKR-CLIFTON-KHI</v>
          </cell>
        </row>
        <row r="1320">
          <cell r="C1320">
            <v>0</v>
          </cell>
          <cell r="D1320">
            <v>139011.97</v>
          </cell>
          <cell r="S1320" t="str">
            <v>2119-0020038-100-PKR</v>
          </cell>
          <cell r="T1320" t="str">
            <v>2119-0020038-100-PKR-CLIFTON-KHI</v>
          </cell>
        </row>
        <row r="1321">
          <cell r="C1321">
            <v>0</v>
          </cell>
          <cell r="D1321">
            <v>8010.47</v>
          </cell>
          <cell r="S1321" t="str">
            <v>2119-0020055-000-PKR</v>
          </cell>
          <cell r="T1321" t="str">
            <v>2119-0020055-000-PKR-CLIFTON-KHI</v>
          </cell>
        </row>
        <row r="1322">
          <cell r="C1322">
            <v>0</v>
          </cell>
          <cell r="D1322">
            <v>49471.24</v>
          </cell>
          <cell r="S1322" t="str">
            <v>2119-0020317-100-PKR</v>
          </cell>
          <cell r="T1322" t="str">
            <v>2119-0020317-100-PKR-CLIFTON-KHI</v>
          </cell>
        </row>
        <row r="1323">
          <cell r="C1323">
            <v>0</v>
          </cell>
          <cell r="D1323">
            <v>8796.0300000000007</v>
          </cell>
          <cell r="S1323" t="str">
            <v>2119-0020347-100-PKR</v>
          </cell>
          <cell r="T1323" t="str">
            <v>2119-0020347-100-PKR-CLIFTON-KHI</v>
          </cell>
        </row>
        <row r="1324">
          <cell r="C1324">
            <v>0</v>
          </cell>
          <cell r="D1324">
            <v>9943.4599999999991</v>
          </cell>
          <cell r="S1324" t="str">
            <v>2119-0020346-100-PKR</v>
          </cell>
          <cell r="T1324" t="str">
            <v>2119-0020346-100-PKR-CLIFTON-KHI</v>
          </cell>
        </row>
        <row r="1325">
          <cell r="C1325">
            <v>0</v>
          </cell>
          <cell r="D1325">
            <v>6766.91</v>
          </cell>
          <cell r="S1325" t="str">
            <v>2119-0020345-100-PKR</v>
          </cell>
          <cell r="T1325" t="str">
            <v>2119-0020345-100-PKR-CLIFTON-KHI</v>
          </cell>
        </row>
        <row r="1326">
          <cell r="C1326">
            <v>0</v>
          </cell>
          <cell r="D1326">
            <v>503.01</v>
          </cell>
          <cell r="S1326" t="str">
            <v>2119-0020342-100-PKR</v>
          </cell>
          <cell r="T1326" t="str">
            <v>2119-0020342-100-PKR-CLIFTON-KHI</v>
          </cell>
        </row>
        <row r="1327">
          <cell r="C1327">
            <v>0</v>
          </cell>
          <cell r="D1327">
            <v>476.76</v>
          </cell>
          <cell r="S1327" t="str">
            <v>2119-0020340-100-PKR</v>
          </cell>
          <cell r="T1327" t="str">
            <v>2119-0020340-100-PKR-CLIFTON-KHI</v>
          </cell>
        </row>
        <row r="1328">
          <cell r="C1328">
            <v>0</v>
          </cell>
          <cell r="D1328">
            <v>1330.39</v>
          </cell>
          <cell r="S1328" t="str">
            <v>2119-0020339-100-PKR</v>
          </cell>
          <cell r="T1328" t="str">
            <v>2119-0020339-100-PKR-CLIFTON-KHI</v>
          </cell>
        </row>
        <row r="1329">
          <cell r="C1329">
            <v>0</v>
          </cell>
          <cell r="D1329">
            <v>2064888.91</v>
          </cell>
          <cell r="S1329" t="str">
            <v>2119-0020338-400-PKR</v>
          </cell>
          <cell r="T1329" t="str">
            <v>2119-0020338-400-PKR-CLIFTON-KHI</v>
          </cell>
        </row>
        <row r="1330">
          <cell r="C1330">
            <v>0</v>
          </cell>
          <cell r="D1330">
            <v>22.55</v>
          </cell>
          <cell r="S1330" t="str">
            <v>2119-0020338-100-PKR</v>
          </cell>
          <cell r="T1330" t="str">
            <v>2119-0020338-100-PKR-CLIFTON-KHI</v>
          </cell>
        </row>
        <row r="1331">
          <cell r="C1331">
            <v>0</v>
          </cell>
          <cell r="D1331">
            <v>136.97999999999999</v>
          </cell>
          <cell r="S1331" t="str">
            <v>2119-0020189-000-PKR</v>
          </cell>
          <cell r="T1331" t="str">
            <v>2119-0020189-000-PKR-CLIFTON-KHI</v>
          </cell>
        </row>
        <row r="1332">
          <cell r="C1332">
            <v>0</v>
          </cell>
          <cell r="D1332">
            <v>12000.26</v>
          </cell>
          <cell r="S1332" t="str">
            <v>2119-0020334-100-PKR</v>
          </cell>
          <cell r="T1332" t="str">
            <v>2119-0020334-100-PKR-CLIFTON-KHI</v>
          </cell>
        </row>
        <row r="1333">
          <cell r="C1333">
            <v>0</v>
          </cell>
          <cell r="D1333">
            <v>64667.81</v>
          </cell>
          <cell r="S1333" t="str">
            <v>2119-0020352-100-PKR</v>
          </cell>
          <cell r="T1333" t="str">
            <v>2119-0020352-100-PKR-CLIFTON-KHI</v>
          </cell>
        </row>
        <row r="1334">
          <cell r="C1334">
            <v>0</v>
          </cell>
          <cell r="D1334">
            <v>1138330</v>
          </cell>
          <cell r="S1334" t="str">
            <v>2119-0020313-400-PKR</v>
          </cell>
          <cell r="T1334" t="str">
            <v>2119-0020313-400-PKR-CLIFTON-KHI</v>
          </cell>
        </row>
        <row r="1335">
          <cell r="C1335">
            <v>0</v>
          </cell>
          <cell r="D1335">
            <v>274599.92</v>
          </cell>
          <cell r="S1335" t="str">
            <v>2119-0020312-100-PKR</v>
          </cell>
          <cell r="T1335" t="str">
            <v>2119-0020312-100-PKR-CLIFTON-KHI</v>
          </cell>
        </row>
        <row r="1336">
          <cell r="C1336">
            <v>0</v>
          </cell>
          <cell r="D1336">
            <v>2189.8000000000002</v>
          </cell>
          <cell r="S1336" t="str">
            <v>2119-0020310-100-PKR</v>
          </cell>
          <cell r="T1336" t="str">
            <v>2119-0020310-100-PKR-CLIFTON-KHI</v>
          </cell>
        </row>
        <row r="1337">
          <cell r="C1337">
            <v>0</v>
          </cell>
          <cell r="D1337">
            <v>440.93</v>
          </cell>
          <cell r="S1337" t="str">
            <v>2119-0020308-100-PKR</v>
          </cell>
          <cell r="T1337" t="str">
            <v>2119-0020308-100-PKR-CLIFTON-KHI</v>
          </cell>
        </row>
        <row r="1338">
          <cell r="C1338">
            <v>0</v>
          </cell>
          <cell r="D1338">
            <v>782</v>
          </cell>
          <cell r="S1338" t="str">
            <v>2119-0020303-100-PKR</v>
          </cell>
          <cell r="T1338" t="str">
            <v>2119-0020303-100-PKR-CLIFTON-KHI</v>
          </cell>
        </row>
        <row r="1339">
          <cell r="C1339">
            <v>0</v>
          </cell>
          <cell r="D1339">
            <v>5350904.47</v>
          </cell>
          <cell r="S1339" t="str">
            <v>2119-0020294-100-PKR</v>
          </cell>
          <cell r="T1339" t="str">
            <v>2119-0020294-100-PKR-CLIFTON-KHI</v>
          </cell>
        </row>
        <row r="1340">
          <cell r="C1340">
            <v>0</v>
          </cell>
          <cell r="D1340">
            <v>1048.05</v>
          </cell>
          <cell r="S1340" t="str">
            <v>2119-0020289-100-PKR</v>
          </cell>
          <cell r="T1340" t="str">
            <v>2119-0020289-100-PKR-CLIFTON-KHI</v>
          </cell>
        </row>
        <row r="1341">
          <cell r="C1341">
            <v>0</v>
          </cell>
          <cell r="D1341">
            <v>12257.1</v>
          </cell>
          <cell r="S1341" t="str">
            <v>2119-0020288-100-PKR</v>
          </cell>
          <cell r="T1341" t="str">
            <v>2119-0020288-100-PKR-CLIFTON-KHI</v>
          </cell>
        </row>
        <row r="1342">
          <cell r="C1342">
            <v>0</v>
          </cell>
          <cell r="D1342">
            <v>7457.69</v>
          </cell>
          <cell r="S1342" t="str">
            <v>2119-0020287-100-PKR</v>
          </cell>
          <cell r="T1342" t="str">
            <v>2119-0020287-100-PKR-CLIFTON-KHI</v>
          </cell>
        </row>
        <row r="1343">
          <cell r="C1343">
            <v>0</v>
          </cell>
          <cell r="D1343">
            <v>58617.78</v>
          </cell>
          <cell r="S1343" t="str">
            <v>2119-0020335-100-PKR</v>
          </cell>
          <cell r="T1343" t="str">
            <v>2119-0020335-100-PKR-CLIFTON-KHI</v>
          </cell>
        </row>
        <row r="1344">
          <cell r="C1344">
            <v>0</v>
          </cell>
          <cell r="D1344">
            <v>92178</v>
          </cell>
          <cell r="S1344" t="str">
            <v>2119-0020370-400-PKR</v>
          </cell>
          <cell r="T1344" t="str">
            <v>2119-0020370-400-PKR-CLIFTON-KHI</v>
          </cell>
        </row>
        <row r="1345">
          <cell r="C1345">
            <v>0</v>
          </cell>
          <cell r="D1345">
            <v>329276</v>
          </cell>
          <cell r="S1345" t="str">
            <v>2119-0020393-400-PKR</v>
          </cell>
          <cell r="T1345" t="str">
            <v>2119-0020393-400-PKR-CLIFTON-KHI</v>
          </cell>
        </row>
        <row r="1346">
          <cell r="C1346">
            <v>0</v>
          </cell>
          <cell r="D1346">
            <v>300</v>
          </cell>
          <cell r="S1346" t="str">
            <v>2119-0020392-400-PKR</v>
          </cell>
          <cell r="T1346" t="str">
            <v>2119-0020392-400-PKR-CLIFTON-KHI</v>
          </cell>
        </row>
        <row r="1347">
          <cell r="C1347">
            <v>0</v>
          </cell>
          <cell r="D1347">
            <v>25000</v>
          </cell>
          <cell r="S1347" t="str">
            <v>2119-0020390-400-PKR</v>
          </cell>
          <cell r="T1347" t="str">
            <v>2119-0020390-400-PKR-CLIFTON-KHI</v>
          </cell>
        </row>
        <row r="1348">
          <cell r="C1348">
            <v>0</v>
          </cell>
          <cell r="D1348">
            <v>6559.7</v>
          </cell>
          <cell r="S1348" t="str">
            <v>2119-0020389-400-PKR</v>
          </cell>
          <cell r="T1348" t="str">
            <v>2119-0020389-400-PKR-CLIFTON-KHI</v>
          </cell>
        </row>
        <row r="1349">
          <cell r="C1349">
            <v>0</v>
          </cell>
          <cell r="D1349">
            <v>5395</v>
          </cell>
          <cell r="S1349" t="str">
            <v>2119-0020388-400-PKR</v>
          </cell>
          <cell r="T1349" t="str">
            <v>2119-0020388-400-PKR-CLIFTON-KHI</v>
          </cell>
        </row>
        <row r="1350">
          <cell r="C1350">
            <v>0</v>
          </cell>
          <cell r="D1350">
            <v>640</v>
          </cell>
          <cell r="S1350" t="str">
            <v>2119-0020387-400-PKR</v>
          </cell>
          <cell r="T1350" t="str">
            <v>2119-0020387-400-PKR-CLIFTON-KHI</v>
          </cell>
        </row>
        <row r="1351">
          <cell r="C1351">
            <v>0</v>
          </cell>
          <cell r="D1351">
            <v>745</v>
          </cell>
          <cell r="S1351" t="str">
            <v>2119-0020385-400-PKR</v>
          </cell>
          <cell r="T1351" t="str">
            <v>2119-0020385-400-PKR-CLIFTON-KHI</v>
          </cell>
        </row>
        <row r="1352">
          <cell r="C1352">
            <v>0</v>
          </cell>
          <cell r="D1352">
            <v>2220</v>
          </cell>
          <cell r="S1352" t="str">
            <v>2119-0020383-400-PKR</v>
          </cell>
          <cell r="T1352" t="str">
            <v>2119-0020383-400-PKR-CLIFTON-KHI</v>
          </cell>
        </row>
        <row r="1353">
          <cell r="C1353">
            <v>0</v>
          </cell>
          <cell r="D1353">
            <v>315482</v>
          </cell>
          <cell r="S1353" t="str">
            <v>2119-0020381-400-PKR</v>
          </cell>
          <cell r="T1353" t="str">
            <v>2119-0020381-400-PKR-CLIFTON-KHI</v>
          </cell>
        </row>
        <row r="1354">
          <cell r="C1354">
            <v>0</v>
          </cell>
          <cell r="D1354">
            <v>1328928.28</v>
          </cell>
          <cell r="S1354" t="str">
            <v>2119-0020349-100-PKR</v>
          </cell>
          <cell r="T1354" t="str">
            <v>2119-0020349-100-PKR-CLIFTON-KHI</v>
          </cell>
        </row>
        <row r="1355">
          <cell r="C1355">
            <v>0</v>
          </cell>
          <cell r="D1355">
            <v>652163.01</v>
          </cell>
          <cell r="S1355" t="str">
            <v>2119-0020373-100-PKR</v>
          </cell>
          <cell r="T1355" t="str">
            <v>2119-0020373-100-PKR-CLIFTON-KHI</v>
          </cell>
        </row>
        <row r="1356">
          <cell r="C1356">
            <v>0</v>
          </cell>
          <cell r="D1356">
            <v>48697</v>
          </cell>
          <cell r="S1356" t="str">
            <v>2119-0020351-100-PKR</v>
          </cell>
          <cell r="T1356" t="str">
            <v>2119-0020351-100-PKR-CLIFTON-KHI</v>
          </cell>
        </row>
        <row r="1357">
          <cell r="C1357">
            <v>0</v>
          </cell>
          <cell r="D1357">
            <v>125000</v>
          </cell>
          <cell r="S1357" t="str">
            <v>2119-0020369-400-PKR</v>
          </cell>
          <cell r="T1357" t="str">
            <v>2119-0020369-400-PKR-CLIFTON-KHI</v>
          </cell>
        </row>
        <row r="1358">
          <cell r="C1358">
            <v>0</v>
          </cell>
          <cell r="D1358">
            <v>13416.63</v>
          </cell>
          <cell r="S1358" t="str">
            <v>2119-0020369-100-PKR</v>
          </cell>
          <cell r="T1358" t="str">
            <v>2119-0020369-100-PKR-CLIFTON-KHI</v>
          </cell>
        </row>
        <row r="1359">
          <cell r="C1359">
            <v>0</v>
          </cell>
          <cell r="D1359">
            <v>2003.7</v>
          </cell>
          <cell r="S1359" t="str">
            <v>2119-0020368-100-PKR</v>
          </cell>
          <cell r="T1359" t="str">
            <v>2119-0020368-100-PKR-CLIFTON-KHI</v>
          </cell>
        </row>
        <row r="1360">
          <cell r="C1360">
            <v>0</v>
          </cell>
          <cell r="D1360">
            <v>15674</v>
          </cell>
          <cell r="S1360" t="str">
            <v>2119-0020365-100-PKR</v>
          </cell>
          <cell r="T1360" t="str">
            <v>2119-0020365-100-PKR-CLIFTON-KHI</v>
          </cell>
        </row>
        <row r="1361">
          <cell r="C1361">
            <v>0</v>
          </cell>
          <cell r="D1361">
            <v>7824</v>
          </cell>
          <cell r="S1361" t="str">
            <v>2119-0020363-100-PKR</v>
          </cell>
          <cell r="T1361" t="str">
            <v>2119-0020363-100-PKR-CLIFTON-KHI</v>
          </cell>
        </row>
        <row r="1362">
          <cell r="C1362">
            <v>0</v>
          </cell>
          <cell r="D1362">
            <v>50725</v>
          </cell>
          <cell r="S1362" t="str">
            <v>2119-0020361-100-PKR</v>
          </cell>
          <cell r="T1362" t="str">
            <v>2119-0020361-100-PKR-CLIFTON-KHI</v>
          </cell>
        </row>
        <row r="1363">
          <cell r="C1363">
            <v>0</v>
          </cell>
          <cell r="D1363">
            <v>808784.33</v>
          </cell>
          <cell r="S1363" t="str">
            <v>2119-0020356-400-PKR</v>
          </cell>
          <cell r="T1363" t="str">
            <v>2119-0020356-400-PKR-CLIFTON-KHI</v>
          </cell>
        </row>
        <row r="1364">
          <cell r="C1364">
            <v>0</v>
          </cell>
          <cell r="D1364">
            <v>2725.88</v>
          </cell>
          <cell r="S1364" t="str">
            <v>2119-0020356-100-PKR</v>
          </cell>
          <cell r="T1364" t="str">
            <v>2119-0020356-100-PKR-CLIFTON-KHI</v>
          </cell>
        </row>
        <row r="1365">
          <cell r="C1365">
            <v>0</v>
          </cell>
          <cell r="D1365">
            <v>4527</v>
          </cell>
          <cell r="S1365" t="str">
            <v>2119-0020280-000-PKR</v>
          </cell>
          <cell r="T1365" t="str">
            <v>2119-0020280-000-PKR-CLIFTON-KHI</v>
          </cell>
        </row>
        <row r="1366">
          <cell r="C1366">
            <v>0</v>
          </cell>
          <cell r="D1366">
            <v>14311</v>
          </cell>
          <cell r="S1366" t="str">
            <v>2119-0020380-100-PKR</v>
          </cell>
          <cell r="T1366" t="str">
            <v>2119-0020380-100-PKR-CLIFTON-KHI</v>
          </cell>
        </row>
        <row r="1367">
          <cell r="C1367">
            <v>0</v>
          </cell>
          <cell r="D1367">
            <v>247357.88</v>
          </cell>
          <cell r="S1367" t="str">
            <v>2119-0020208-300-PKR</v>
          </cell>
          <cell r="T1367" t="str">
            <v>2119-0020208-300-PKR-CLIFTON-KHI</v>
          </cell>
        </row>
        <row r="1368">
          <cell r="C1368">
            <v>0</v>
          </cell>
          <cell r="D1368">
            <v>301490.42</v>
          </cell>
          <cell r="S1368" t="str">
            <v>2119-0020286-100-PKR</v>
          </cell>
          <cell r="T1368" t="str">
            <v>2119-0020286-100-PKR-CLIFTON-KHI</v>
          </cell>
        </row>
        <row r="1369">
          <cell r="C1369">
            <v>0</v>
          </cell>
          <cell r="D1369">
            <v>1428591.08</v>
          </cell>
          <cell r="S1369" t="str">
            <v>2119-0020223-100-PKR</v>
          </cell>
          <cell r="T1369" t="str">
            <v>2119-0020223-100-PKR-CLIFTON-KHI</v>
          </cell>
        </row>
        <row r="1370">
          <cell r="C1370">
            <v>0</v>
          </cell>
          <cell r="D1370">
            <v>2001050</v>
          </cell>
          <cell r="S1370" t="str">
            <v>2119-0020220-400-PKR</v>
          </cell>
          <cell r="T1370" t="str">
            <v>2119-0020220-400-PKR-CLIFTON-KHI</v>
          </cell>
        </row>
        <row r="1371">
          <cell r="C1371">
            <v>0</v>
          </cell>
          <cell r="D1371">
            <v>318544.8</v>
          </cell>
          <cell r="S1371" t="str">
            <v>2119-0020220-224-USD</v>
          </cell>
          <cell r="T1371" t="str">
            <v>2119-0020220-224-USD-CLIFTON-KHI</v>
          </cell>
        </row>
        <row r="1372">
          <cell r="C1372">
            <v>0</v>
          </cell>
          <cell r="D1372">
            <v>564.9</v>
          </cell>
          <cell r="S1372" t="str">
            <v>2119-0020220-100-PKR</v>
          </cell>
          <cell r="T1372" t="str">
            <v>2119-0020220-100-PKR-CLIFTON-KHI</v>
          </cell>
        </row>
        <row r="1373">
          <cell r="C1373">
            <v>0</v>
          </cell>
          <cell r="D1373">
            <v>10548.7</v>
          </cell>
          <cell r="S1373" t="str">
            <v>2119-0020217-100-PKR</v>
          </cell>
          <cell r="T1373" t="str">
            <v>2119-0020217-100-PKR-CLIFTON-KHI</v>
          </cell>
        </row>
        <row r="1374">
          <cell r="C1374">
            <v>0</v>
          </cell>
          <cell r="D1374">
            <v>30714.7</v>
          </cell>
          <cell r="S1374" t="str">
            <v>2119-0020215-100-PKR</v>
          </cell>
          <cell r="T1374" t="str">
            <v>2119-0020215-100-PKR-CLIFTON-KHI</v>
          </cell>
        </row>
        <row r="1375">
          <cell r="C1375">
            <v>0</v>
          </cell>
          <cell r="D1375">
            <v>737.38</v>
          </cell>
          <cell r="S1375" t="str">
            <v>2119-0020214-000-PKR</v>
          </cell>
          <cell r="T1375" t="str">
            <v>2119-0020214-000-PKR-CLIFTON-KHI</v>
          </cell>
        </row>
        <row r="1376">
          <cell r="C1376">
            <v>0</v>
          </cell>
          <cell r="D1376">
            <v>13494.91</v>
          </cell>
          <cell r="S1376" t="str">
            <v>2119-0020213-000-PKR</v>
          </cell>
          <cell r="T1376" t="str">
            <v>2119-0020213-000-PKR-CLIFTON-KHI</v>
          </cell>
        </row>
        <row r="1377">
          <cell r="C1377">
            <v>0</v>
          </cell>
          <cell r="D1377">
            <v>877166.81</v>
          </cell>
          <cell r="S1377" t="str">
            <v>2119-0020225-200-PKR</v>
          </cell>
          <cell r="T1377" t="str">
            <v>2119-0020225-200-PKR-CLIFTON-KHI</v>
          </cell>
        </row>
        <row r="1378">
          <cell r="C1378">
            <v>0</v>
          </cell>
          <cell r="D1378">
            <v>5000</v>
          </cell>
          <cell r="S1378" t="str">
            <v>2119-0020210-000-PKR</v>
          </cell>
          <cell r="T1378" t="str">
            <v>2119-0020210-000-PKR-CLIFTON-KHI</v>
          </cell>
        </row>
        <row r="1379">
          <cell r="C1379">
            <v>0</v>
          </cell>
          <cell r="D1379">
            <v>14643.72</v>
          </cell>
          <cell r="S1379" t="str">
            <v>2119-0020230-100-PKR</v>
          </cell>
          <cell r="T1379" t="str">
            <v>2119-0020230-100-PKR-CLIFTON-KHI</v>
          </cell>
        </row>
        <row r="1380">
          <cell r="C1380">
            <v>0</v>
          </cell>
          <cell r="D1380">
            <v>337847.66</v>
          </cell>
          <cell r="S1380" t="str">
            <v>2119-0020207-200-PKR</v>
          </cell>
          <cell r="T1380" t="str">
            <v>2119-0020207-200-PKR-CLIFTON-KHI</v>
          </cell>
        </row>
        <row r="1381">
          <cell r="C1381">
            <v>0</v>
          </cell>
          <cell r="D1381">
            <v>39263.1</v>
          </cell>
          <cell r="S1381" t="str">
            <v>2119-0020204-100-PKR</v>
          </cell>
          <cell r="T1381" t="str">
            <v>2119-0020204-100-PKR-CLIFTON-KHI</v>
          </cell>
        </row>
        <row r="1382">
          <cell r="C1382">
            <v>0</v>
          </cell>
          <cell r="D1382">
            <v>432594.99</v>
          </cell>
          <cell r="S1382" t="str">
            <v>2119-0020203-200-PKR</v>
          </cell>
          <cell r="T1382" t="str">
            <v>2119-0020203-200-PKR-CLIFTON-KHI</v>
          </cell>
        </row>
        <row r="1383">
          <cell r="C1383">
            <v>0</v>
          </cell>
          <cell r="D1383">
            <v>119952.94</v>
          </cell>
          <cell r="S1383" t="str">
            <v>2119-0020201-000-PKR</v>
          </cell>
          <cell r="T1383" t="str">
            <v>2119-0020201-000-PKR-CLIFTON-KHI</v>
          </cell>
        </row>
        <row r="1384">
          <cell r="C1384">
            <v>0</v>
          </cell>
          <cell r="D1384">
            <v>27368</v>
          </cell>
          <cell r="S1384" t="str">
            <v>2119-0020198-000-PKR</v>
          </cell>
          <cell r="T1384" t="str">
            <v>2119-0020198-000-PKR-CLIFTON-KHI</v>
          </cell>
        </row>
        <row r="1385">
          <cell r="C1385">
            <v>0</v>
          </cell>
          <cell r="D1385">
            <v>930.18</v>
          </cell>
          <cell r="S1385" t="str">
            <v>2119-0020197-100-PKR</v>
          </cell>
          <cell r="T1385" t="str">
            <v>2119-0020197-100-PKR-CLIFTON-KHI</v>
          </cell>
        </row>
        <row r="1386">
          <cell r="C1386">
            <v>0</v>
          </cell>
          <cell r="D1386">
            <v>6939.06</v>
          </cell>
          <cell r="S1386" t="str">
            <v>2119-0020195-000-PKR</v>
          </cell>
          <cell r="T1386" t="str">
            <v>2119-0020195-000-PKR-CLIFTON-KHI</v>
          </cell>
        </row>
        <row r="1387">
          <cell r="C1387">
            <v>0</v>
          </cell>
          <cell r="D1387">
            <v>977.52</v>
          </cell>
          <cell r="S1387" t="str">
            <v>2119-0020191-100-PKR</v>
          </cell>
          <cell r="T1387" t="str">
            <v>2119-0020191-100-PKR-CLIFTON-KHI</v>
          </cell>
        </row>
        <row r="1388">
          <cell r="C1388">
            <v>0</v>
          </cell>
          <cell r="D1388">
            <v>35390.39</v>
          </cell>
          <cell r="S1388" t="str">
            <v>2119-0020190-100-PKR</v>
          </cell>
          <cell r="T1388" t="str">
            <v>2119-0020190-100-PKR-CLIFTON-KHI</v>
          </cell>
        </row>
        <row r="1389">
          <cell r="C1389">
            <v>0</v>
          </cell>
          <cell r="D1389">
            <v>4626584.1100000003</v>
          </cell>
          <cell r="S1389" t="str">
            <v>2119-0020212-300-PKR</v>
          </cell>
          <cell r="T1389" t="str">
            <v>2119-0020212-300-PKR-CLIFTON-KHI</v>
          </cell>
        </row>
        <row r="1390">
          <cell r="C1390">
            <v>0</v>
          </cell>
          <cell r="D1390">
            <v>100.94</v>
          </cell>
          <cell r="S1390" t="str">
            <v>2119-0020242-100-PKR</v>
          </cell>
          <cell r="T1390" t="str">
            <v>2119-0020242-100-PKR-CLIFTON-KHI</v>
          </cell>
        </row>
        <row r="1391">
          <cell r="C1391">
            <v>0</v>
          </cell>
          <cell r="D1391">
            <v>25000</v>
          </cell>
          <cell r="S1391" t="str">
            <v>2119-0020395-400-PKR</v>
          </cell>
          <cell r="T1391" t="str">
            <v>2119-0020395-400-PKR-CLIFTON-KHI</v>
          </cell>
        </row>
        <row r="1392">
          <cell r="C1392">
            <v>0</v>
          </cell>
          <cell r="D1392">
            <v>5745.26</v>
          </cell>
          <cell r="S1392" t="str">
            <v>2119-0020278-100-PKR</v>
          </cell>
          <cell r="T1392" t="str">
            <v>2119-0020278-100-PKR-CLIFTON-KHI</v>
          </cell>
        </row>
        <row r="1393">
          <cell r="C1393">
            <v>0</v>
          </cell>
          <cell r="D1393">
            <v>1216828.7</v>
          </cell>
          <cell r="S1393" t="str">
            <v>2119-0020269-000-PKR</v>
          </cell>
          <cell r="T1393" t="str">
            <v>2119-0020269-000-PKR-CLIFTON-KHI</v>
          </cell>
        </row>
        <row r="1394">
          <cell r="C1394">
            <v>0</v>
          </cell>
          <cell r="D1394">
            <v>52</v>
          </cell>
          <cell r="S1394" t="str">
            <v>2119-0020267-100-PKR</v>
          </cell>
          <cell r="T1394" t="str">
            <v>2119-0020267-100-PKR-CLIFTON-KHI</v>
          </cell>
        </row>
        <row r="1395">
          <cell r="C1395">
            <v>0</v>
          </cell>
          <cell r="D1395">
            <v>5543211.0999999996</v>
          </cell>
          <cell r="S1395" t="str">
            <v>2119-0020263-100-PKR</v>
          </cell>
          <cell r="T1395" t="str">
            <v>2119-0020263-100-PKR-CLIFTON-KHI</v>
          </cell>
        </row>
        <row r="1396">
          <cell r="C1396">
            <v>0</v>
          </cell>
          <cell r="D1396">
            <v>524099.16</v>
          </cell>
          <cell r="S1396" t="str">
            <v>2119-0020255-100-PKR</v>
          </cell>
          <cell r="T1396" t="str">
            <v>2119-0020255-100-PKR-CLIFTON-KHI</v>
          </cell>
        </row>
        <row r="1397">
          <cell r="C1397">
            <v>0</v>
          </cell>
          <cell r="D1397">
            <v>701315.13</v>
          </cell>
          <cell r="S1397" t="str">
            <v>2119-0020253-100-PKR</v>
          </cell>
          <cell r="T1397" t="str">
            <v>2119-0020253-100-PKR-CLIFTON-KHI</v>
          </cell>
        </row>
        <row r="1398">
          <cell r="C1398">
            <v>0</v>
          </cell>
          <cell r="D1398">
            <v>1541916.35</v>
          </cell>
          <cell r="S1398" t="str">
            <v>2119-0020252-000-PKR</v>
          </cell>
          <cell r="T1398" t="str">
            <v>2119-0020252-000-PKR-CLIFTON-KHI</v>
          </cell>
        </row>
        <row r="1399">
          <cell r="C1399">
            <v>0</v>
          </cell>
          <cell r="D1399">
            <v>718.53</v>
          </cell>
          <cell r="S1399" t="str">
            <v>2119-0020251-000-PKR</v>
          </cell>
          <cell r="T1399" t="str">
            <v>2119-0020251-000-PKR-CLIFTON-KHI</v>
          </cell>
        </row>
        <row r="1400">
          <cell r="C1400">
            <v>0</v>
          </cell>
          <cell r="D1400">
            <v>646.4</v>
          </cell>
          <cell r="S1400" t="str">
            <v>2119-0020224-100-PKR</v>
          </cell>
          <cell r="T1400" t="str">
            <v>2119-0020224-100-PKR-CLIFTON-KHI</v>
          </cell>
        </row>
        <row r="1401">
          <cell r="C1401">
            <v>0</v>
          </cell>
          <cell r="D1401">
            <v>23090.05</v>
          </cell>
          <cell r="S1401" t="str">
            <v>2119-0020244-100-PKR</v>
          </cell>
          <cell r="T1401" t="str">
            <v>2119-0020244-100-PKR-CLIFTON-KHI</v>
          </cell>
        </row>
        <row r="1402">
          <cell r="C1402">
            <v>0</v>
          </cell>
          <cell r="D1402">
            <v>100219.22</v>
          </cell>
          <cell r="S1402" t="str">
            <v>2119-0020282-000-PKR</v>
          </cell>
          <cell r="T1402" t="str">
            <v>2119-0020282-000-PKR-CLIFTON-KHI</v>
          </cell>
        </row>
        <row r="1403">
          <cell r="C1403">
            <v>0</v>
          </cell>
          <cell r="D1403">
            <v>47321.3</v>
          </cell>
          <cell r="S1403" t="str">
            <v>2119-0020241-100-PKR</v>
          </cell>
          <cell r="T1403" t="str">
            <v>2119-0020241-100-PKR-CLIFTON-KHI</v>
          </cell>
        </row>
        <row r="1404">
          <cell r="C1404">
            <v>0</v>
          </cell>
          <cell r="D1404">
            <v>2183.2199999999998</v>
          </cell>
          <cell r="S1404" t="str">
            <v>2119-0020239-100-PKR</v>
          </cell>
          <cell r="T1404" t="str">
            <v>2119-0020239-100-PKR-CLIFTON-KHI</v>
          </cell>
        </row>
        <row r="1405">
          <cell r="C1405">
            <v>0</v>
          </cell>
          <cell r="D1405">
            <v>100994.41</v>
          </cell>
          <cell r="S1405" t="str">
            <v>2119-0020238-000-PKR</v>
          </cell>
          <cell r="T1405" t="str">
            <v>2119-0020238-000-PKR-CLIFTON-KHI</v>
          </cell>
        </row>
        <row r="1406">
          <cell r="C1406">
            <v>0</v>
          </cell>
          <cell r="D1406">
            <v>100000</v>
          </cell>
          <cell r="S1406" t="str">
            <v>2119-0020234-400-PKR</v>
          </cell>
          <cell r="T1406" t="str">
            <v>2119-0020234-400-PKR-CLIFTON-KHI</v>
          </cell>
        </row>
        <row r="1407">
          <cell r="C1407">
            <v>0</v>
          </cell>
          <cell r="D1407">
            <v>11875.83</v>
          </cell>
          <cell r="S1407" t="str">
            <v>2119-0020234-000-PKR</v>
          </cell>
          <cell r="T1407" t="str">
            <v>2119-0020234-000-PKR-CLIFTON-KHI</v>
          </cell>
        </row>
        <row r="1408">
          <cell r="C1408">
            <v>0</v>
          </cell>
          <cell r="D1408">
            <v>120378</v>
          </cell>
          <cell r="S1408" t="str">
            <v>2119-0020233-400-PKR</v>
          </cell>
          <cell r="T1408" t="str">
            <v>2119-0020233-400-PKR-CLIFTON-KHI</v>
          </cell>
        </row>
        <row r="1409">
          <cell r="C1409">
            <v>0</v>
          </cell>
          <cell r="D1409">
            <v>102986.46</v>
          </cell>
          <cell r="S1409" t="str">
            <v>2119-0020233-000-PKR</v>
          </cell>
          <cell r="T1409" t="str">
            <v>2119-0020233-000-PKR-CLIFTON-KHI</v>
          </cell>
        </row>
        <row r="1410">
          <cell r="C1410">
            <v>0</v>
          </cell>
          <cell r="D1410">
            <v>1809</v>
          </cell>
          <cell r="S1410" t="str">
            <v>2119-0020232-000-PKR</v>
          </cell>
          <cell r="T1410" t="str">
            <v>2119-0020232-000-PKR-CLIFTON-KHI</v>
          </cell>
        </row>
        <row r="1411">
          <cell r="C1411">
            <v>0</v>
          </cell>
          <cell r="D1411">
            <v>761487.4</v>
          </cell>
          <cell r="S1411" t="str">
            <v>2119-0020231-100-PKR</v>
          </cell>
          <cell r="T1411" t="str">
            <v>2119-0020231-100-PKR-CLIFTON-KHI</v>
          </cell>
        </row>
        <row r="1412">
          <cell r="C1412">
            <v>0</v>
          </cell>
          <cell r="D1412">
            <v>949466.66</v>
          </cell>
          <cell r="S1412" t="str">
            <v>2119-0020246-200-PKR</v>
          </cell>
          <cell r="T1412" t="str">
            <v>2119-0020246-200-PKR-CLIFTON-KHI</v>
          </cell>
        </row>
        <row r="1413">
          <cell r="C1413">
            <v>0</v>
          </cell>
          <cell r="D1413">
            <v>610581.05000000005</v>
          </cell>
          <cell r="S1413" t="str">
            <v>2119-0031767-100-PKR</v>
          </cell>
          <cell r="T1413" t="str">
            <v>2119-0031767-100-PKR-LAHORE</v>
          </cell>
        </row>
        <row r="1414">
          <cell r="C1414">
            <v>0</v>
          </cell>
          <cell r="D1414">
            <v>6304.91</v>
          </cell>
          <cell r="S1414" t="str">
            <v>2119-0031740-100-PKR</v>
          </cell>
          <cell r="T1414" t="str">
            <v>2119-0031740-100-PKR-LAHORE</v>
          </cell>
        </row>
        <row r="1415">
          <cell r="C1415">
            <v>0</v>
          </cell>
          <cell r="D1415">
            <v>949.96</v>
          </cell>
          <cell r="S1415" t="str">
            <v>2119-0031789-000-PKR</v>
          </cell>
          <cell r="T1415" t="str">
            <v>2119-0031789-000-PKR-LAHORE</v>
          </cell>
        </row>
        <row r="1416">
          <cell r="C1416">
            <v>0</v>
          </cell>
          <cell r="D1416">
            <v>5778337.1299999999</v>
          </cell>
          <cell r="S1416" t="str">
            <v>2119-0031787-240-PKR</v>
          </cell>
          <cell r="T1416" t="str">
            <v>2119-0031787-240-PKR-LAHORE</v>
          </cell>
        </row>
        <row r="1417">
          <cell r="C1417">
            <v>0</v>
          </cell>
          <cell r="D1417">
            <v>4303872.8899999997</v>
          </cell>
          <cell r="S1417" t="str">
            <v>2119-0031787-200-PKR</v>
          </cell>
          <cell r="T1417" t="str">
            <v>2119-0031787-200-PKR-LAHORE</v>
          </cell>
        </row>
        <row r="1418">
          <cell r="C1418">
            <v>0</v>
          </cell>
          <cell r="D1418">
            <v>10040.5</v>
          </cell>
          <cell r="S1418" t="str">
            <v>2119-0031786-000-PKR</v>
          </cell>
          <cell r="T1418" t="str">
            <v>2119-0031786-000-PKR-LAHORE</v>
          </cell>
        </row>
        <row r="1419">
          <cell r="C1419">
            <v>0</v>
          </cell>
          <cell r="D1419">
            <v>484.22</v>
          </cell>
          <cell r="S1419" t="str">
            <v>2119-0031784-200-PKR</v>
          </cell>
          <cell r="T1419" t="str">
            <v>2119-0031784-200-PKR-LAHORE</v>
          </cell>
        </row>
        <row r="1420">
          <cell r="C1420">
            <v>0</v>
          </cell>
          <cell r="D1420">
            <v>37.5</v>
          </cell>
          <cell r="S1420" t="str">
            <v>2119-0031783-000-PKR</v>
          </cell>
          <cell r="T1420" t="str">
            <v>2119-0031783-000-PKR-LAHORE</v>
          </cell>
        </row>
        <row r="1421">
          <cell r="C1421">
            <v>0</v>
          </cell>
          <cell r="D1421">
            <v>237.51</v>
          </cell>
          <cell r="S1421" t="str">
            <v>2119-0031781-000-PKR</v>
          </cell>
          <cell r="T1421" t="str">
            <v>2119-0031781-000-PKR-LAHORE</v>
          </cell>
        </row>
        <row r="1422">
          <cell r="C1422">
            <v>0</v>
          </cell>
          <cell r="D1422">
            <v>2421.21</v>
          </cell>
          <cell r="S1422" t="str">
            <v>2119-0031797-000-PKR</v>
          </cell>
          <cell r="T1422" t="str">
            <v>2119-0031797-000-PKR-LAHORE</v>
          </cell>
        </row>
        <row r="1423">
          <cell r="C1423">
            <v>0</v>
          </cell>
          <cell r="D1423">
            <v>972.6</v>
          </cell>
          <cell r="S1423" t="str">
            <v>2119-0031771-100-PKR</v>
          </cell>
          <cell r="T1423" t="str">
            <v>2119-0031771-100-PKR-LAHORE</v>
          </cell>
        </row>
        <row r="1424">
          <cell r="C1424">
            <v>0</v>
          </cell>
          <cell r="D1424">
            <v>371.01</v>
          </cell>
          <cell r="S1424" t="str">
            <v>2119-0031799-100-PKR</v>
          </cell>
          <cell r="T1424" t="str">
            <v>2119-0031799-100-PKR-LAHORE</v>
          </cell>
        </row>
        <row r="1425">
          <cell r="C1425">
            <v>0</v>
          </cell>
          <cell r="D1425">
            <v>47.7</v>
          </cell>
          <cell r="S1425" t="str">
            <v>2119-0031766-000-PKR</v>
          </cell>
          <cell r="T1425" t="str">
            <v>2119-0031766-000-PKR-LAHORE</v>
          </cell>
        </row>
        <row r="1426">
          <cell r="C1426">
            <v>0</v>
          </cell>
          <cell r="D1426">
            <v>3018.04</v>
          </cell>
          <cell r="S1426" t="str">
            <v>2119-0031765-000-PKR</v>
          </cell>
          <cell r="T1426" t="str">
            <v>2119-0031765-000-PKR-LAHORE</v>
          </cell>
        </row>
        <row r="1427">
          <cell r="C1427">
            <v>0</v>
          </cell>
          <cell r="D1427">
            <v>905223.14</v>
          </cell>
          <cell r="S1427" t="str">
            <v>2119-0031758-100-PKR</v>
          </cell>
          <cell r="T1427" t="str">
            <v>2119-0031758-100-PKR-LAHORE</v>
          </cell>
        </row>
        <row r="1428">
          <cell r="C1428">
            <v>0</v>
          </cell>
          <cell r="D1428">
            <v>1057.3699999999999</v>
          </cell>
          <cell r="S1428" t="str">
            <v>2119-0031755-100-PKR</v>
          </cell>
          <cell r="T1428" t="str">
            <v>2119-0031755-100-PKR-LAHORE</v>
          </cell>
        </row>
        <row r="1429">
          <cell r="C1429">
            <v>0</v>
          </cell>
          <cell r="D1429">
            <v>20.21</v>
          </cell>
          <cell r="S1429" t="str">
            <v>2119-0031750-000-PKR</v>
          </cell>
          <cell r="T1429" t="str">
            <v>2119-0031750-000-PKR-LAHORE</v>
          </cell>
        </row>
        <row r="1430">
          <cell r="C1430">
            <v>0</v>
          </cell>
          <cell r="D1430">
            <v>410.92</v>
          </cell>
          <cell r="S1430" t="str">
            <v>2119-0031749-000-PKR</v>
          </cell>
          <cell r="T1430" t="str">
            <v>2119-0031749-000-PKR-LAHORE</v>
          </cell>
        </row>
        <row r="1431">
          <cell r="C1431">
            <v>0</v>
          </cell>
          <cell r="D1431">
            <v>20.81</v>
          </cell>
          <cell r="S1431" t="str">
            <v>2119-0031746-000-PKR</v>
          </cell>
          <cell r="T1431" t="str">
            <v>2119-0031746-000-PKR-LAHORE</v>
          </cell>
        </row>
        <row r="1432">
          <cell r="C1432">
            <v>0</v>
          </cell>
          <cell r="D1432">
            <v>493208.84</v>
          </cell>
          <cell r="S1432" t="str">
            <v>2119-0031745-200-PKR</v>
          </cell>
          <cell r="T1432" t="str">
            <v>2119-0031745-200-PKR-LAHORE</v>
          </cell>
        </row>
        <row r="1433">
          <cell r="C1433">
            <v>0</v>
          </cell>
          <cell r="D1433">
            <v>10922.67</v>
          </cell>
          <cell r="S1433" t="str">
            <v>2119-0031888-240-PKR</v>
          </cell>
          <cell r="T1433" t="str">
            <v>2119-0031888-240-PKR-LAHORE</v>
          </cell>
        </row>
        <row r="1434">
          <cell r="C1434">
            <v>0</v>
          </cell>
          <cell r="D1434">
            <v>3393.85</v>
          </cell>
          <cell r="S1434" t="str">
            <v>2119-0031778-100-PKR</v>
          </cell>
          <cell r="T1434" t="str">
            <v>2119-0031778-100-PKR-LAHORE</v>
          </cell>
        </row>
        <row r="1435">
          <cell r="C1435">
            <v>0</v>
          </cell>
          <cell r="D1435">
            <v>50004.69</v>
          </cell>
          <cell r="S1435" t="str">
            <v>2119-0031839-000-PKR</v>
          </cell>
          <cell r="T1435" t="str">
            <v>2119-0031839-000-PKR-LAHORE</v>
          </cell>
        </row>
        <row r="1436">
          <cell r="C1436">
            <v>0</v>
          </cell>
          <cell r="D1436">
            <v>1420</v>
          </cell>
          <cell r="S1436" t="str">
            <v>2119-0032171-000-PKR</v>
          </cell>
          <cell r="T1436" t="str">
            <v>2119-0032171-000-PKR-LAHORE</v>
          </cell>
        </row>
        <row r="1437">
          <cell r="C1437">
            <v>0</v>
          </cell>
          <cell r="D1437">
            <v>155759.85999999999</v>
          </cell>
          <cell r="S1437" t="str">
            <v>2119-0031886-000-PKR</v>
          </cell>
          <cell r="T1437" t="str">
            <v>2119-0031886-000-PKR-LAHORE</v>
          </cell>
        </row>
        <row r="1438">
          <cell r="C1438">
            <v>0</v>
          </cell>
          <cell r="D1438">
            <v>784.5</v>
          </cell>
          <cell r="S1438" t="str">
            <v>2119-0031884-000-PKR</v>
          </cell>
          <cell r="T1438" t="str">
            <v>2119-0031884-000-PKR-LAHORE</v>
          </cell>
        </row>
        <row r="1439">
          <cell r="C1439">
            <v>0</v>
          </cell>
          <cell r="D1439">
            <v>575.41</v>
          </cell>
          <cell r="S1439" t="str">
            <v>2119-0031867-000-PKR</v>
          </cell>
          <cell r="T1439" t="str">
            <v>2119-0031867-000-PKR-LAHORE</v>
          </cell>
        </row>
        <row r="1440">
          <cell r="C1440">
            <v>0</v>
          </cell>
          <cell r="D1440">
            <v>1000</v>
          </cell>
          <cell r="S1440" t="str">
            <v>2119-0031856-000-PKR</v>
          </cell>
          <cell r="T1440" t="str">
            <v>2119-0031856-000-PKR-LAHORE</v>
          </cell>
        </row>
        <row r="1441">
          <cell r="C1441">
            <v>0</v>
          </cell>
          <cell r="D1441">
            <v>1672.26</v>
          </cell>
          <cell r="S1441" t="str">
            <v>2119-0031853-000-PKR</v>
          </cell>
          <cell r="T1441" t="str">
            <v>2119-0031853-000-PKR-LAHORE</v>
          </cell>
        </row>
        <row r="1442">
          <cell r="C1442">
            <v>0</v>
          </cell>
          <cell r="D1442">
            <v>12739.83</v>
          </cell>
          <cell r="S1442" t="str">
            <v>2119-0031851-100-PKR</v>
          </cell>
          <cell r="T1442" t="str">
            <v>2119-0031851-100-PKR-LAHORE</v>
          </cell>
        </row>
        <row r="1443">
          <cell r="C1443">
            <v>0</v>
          </cell>
          <cell r="D1443">
            <v>5652.6</v>
          </cell>
          <cell r="S1443" t="str">
            <v>2119-0031847-000-PKR</v>
          </cell>
          <cell r="T1443" t="str">
            <v>2119-0031847-000-PKR-LAHORE</v>
          </cell>
        </row>
        <row r="1444">
          <cell r="C1444">
            <v>0</v>
          </cell>
          <cell r="D1444">
            <v>1165.5</v>
          </cell>
          <cell r="S1444" t="str">
            <v>2119-0031791-000-PKR</v>
          </cell>
          <cell r="T1444" t="str">
            <v>2119-0031791-000-PKR-LAHORE</v>
          </cell>
        </row>
        <row r="1445">
          <cell r="C1445">
            <v>0</v>
          </cell>
          <cell r="D1445">
            <v>1978.17</v>
          </cell>
          <cell r="S1445" t="str">
            <v>2119-0031840-100-PKR</v>
          </cell>
          <cell r="T1445" t="str">
            <v>2119-0031840-100-PKR-LAHORE</v>
          </cell>
        </row>
        <row r="1446">
          <cell r="C1446">
            <v>0</v>
          </cell>
          <cell r="D1446">
            <v>237736.77</v>
          </cell>
          <cell r="S1446" t="str">
            <v>2119-0031739-300-PKR</v>
          </cell>
          <cell r="T1446" t="str">
            <v>2119-0031739-300-PKR-LAHORE</v>
          </cell>
        </row>
        <row r="1447">
          <cell r="C1447">
            <v>0</v>
          </cell>
          <cell r="D1447">
            <v>101864.5</v>
          </cell>
          <cell r="S1447" t="str">
            <v>2119-0031838-000-PKR</v>
          </cell>
          <cell r="T1447" t="str">
            <v>2119-0031838-000-PKR-LAHORE</v>
          </cell>
        </row>
        <row r="1448">
          <cell r="C1448">
            <v>0</v>
          </cell>
          <cell r="D1448">
            <v>1681.2</v>
          </cell>
          <cell r="S1448" t="str">
            <v>2119-0031835-000-PKR</v>
          </cell>
          <cell r="T1448" t="str">
            <v>2119-0031835-000-PKR-LAHORE</v>
          </cell>
        </row>
        <row r="1449">
          <cell r="C1449">
            <v>0</v>
          </cell>
          <cell r="D1449">
            <v>5807.44</v>
          </cell>
          <cell r="S1449" t="str">
            <v>2119-0031834-000-PKR</v>
          </cell>
          <cell r="T1449" t="str">
            <v>2119-0031834-000-PKR-LAHORE</v>
          </cell>
        </row>
        <row r="1450">
          <cell r="C1450">
            <v>0</v>
          </cell>
          <cell r="D1450">
            <v>11670.32</v>
          </cell>
          <cell r="S1450" t="str">
            <v>2119-0031832-100-PKR</v>
          </cell>
          <cell r="T1450" t="str">
            <v>2119-0031832-100-PKR-LAHORE</v>
          </cell>
        </row>
        <row r="1451">
          <cell r="C1451">
            <v>0</v>
          </cell>
          <cell r="D1451">
            <v>28047.439999999999</v>
          </cell>
          <cell r="S1451" t="str">
            <v>2119-0031821-100-PKR</v>
          </cell>
          <cell r="T1451" t="str">
            <v>2119-0031821-100-PKR-LAHORE</v>
          </cell>
        </row>
        <row r="1452">
          <cell r="C1452">
            <v>0</v>
          </cell>
          <cell r="D1452">
            <v>719.94</v>
          </cell>
          <cell r="S1452" t="str">
            <v>2119-0031812-000-PKR</v>
          </cell>
          <cell r="T1452" t="str">
            <v>2119-0031812-000-PKR-LAHORE</v>
          </cell>
        </row>
        <row r="1453">
          <cell r="C1453">
            <v>0</v>
          </cell>
          <cell r="D1453">
            <v>5660.18</v>
          </cell>
          <cell r="S1453" t="str">
            <v>2119-0031811-000-PKR</v>
          </cell>
          <cell r="T1453" t="str">
            <v>2119-0031811-000-PKR-LAHORE</v>
          </cell>
        </row>
        <row r="1454">
          <cell r="C1454">
            <v>0</v>
          </cell>
          <cell r="D1454">
            <v>644.95000000000005</v>
          </cell>
          <cell r="S1454" t="str">
            <v>2119-0031809-000-PKR</v>
          </cell>
          <cell r="T1454" t="str">
            <v>2119-0031809-000-PKR-LAHORE</v>
          </cell>
        </row>
        <row r="1455">
          <cell r="C1455">
            <v>0</v>
          </cell>
          <cell r="D1455">
            <v>1296.44</v>
          </cell>
          <cell r="S1455" t="str">
            <v>2119-0031808-300-PKR</v>
          </cell>
          <cell r="T1455" t="str">
            <v>2119-0031808-300-PKR-LAHORE</v>
          </cell>
        </row>
        <row r="1456">
          <cell r="C1456">
            <v>0</v>
          </cell>
          <cell r="D1456">
            <v>12169.32</v>
          </cell>
          <cell r="S1456" t="str">
            <v>2119-0031845-000-PKR</v>
          </cell>
          <cell r="T1456" t="str">
            <v>2119-0031845-000-PKR-LAHORE</v>
          </cell>
        </row>
        <row r="1457">
          <cell r="C1457">
            <v>0</v>
          </cell>
          <cell r="D1457">
            <v>1424.96</v>
          </cell>
          <cell r="S1457" t="str">
            <v>2119-0031630-000-PKR</v>
          </cell>
          <cell r="T1457" t="str">
            <v>2119-0031630-000-PKR-LAHORE</v>
          </cell>
        </row>
        <row r="1458">
          <cell r="C1458">
            <v>0</v>
          </cell>
          <cell r="D1458">
            <v>0.52</v>
          </cell>
          <cell r="S1458" t="str">
            <v>2119-0031742-100-PKR</v>
          </cell>
          <cell r="T1458" t="str">
            <v>2119-0031742-100-PKR-LAHORE</v>
          </cell>
        </row>
        <row r="1459">
          <cell r="C1459">
            <v>0</v>
          </cell>
          <cell r="D1459">
            <v>675.24</v>
          </cell>
          <cell r="S1459" t="str">
            <v>2119-0031661-000-PKR</v>
          </cell>
          <cell r="T1459" t="str">
            <v>2119-0031661-000-PKR-LAHORE</v>
          </cell>
        </row>
        <row r="1460">
          <cell r="C1460">
            <v>0</v>
          </cell>
          <cell r="D1460">
            <v>617635.16</v>
          </cell>
          <cell r="S1460" t="str">
            <v>2119-0031659-100-PKR</v>
          </cell>
          <cell r="T1460" t="str">
            <v>2119-0031659-100-PKR-LAHORE</v>
          </cell>
        </row>
        <row r="1461">
          <cell r="C1461">
            <v>0</v>
          </cell>
          <cell r="D1461">
            <v>3041.81</v>
          </cell>
          <cell r="S1461" t="str">
            <v>2119-0031656-100-PKR</v>
          </cell>
          <cell r="T1461" t="str">
            <v>2119-0031656-100-PKR-LAHORE</v>
          </cell>
        </row>
        <row r="1462">
          <cell r="C1462">
            <v>0</v>
          </cell>
          <cell r="D1462">
            <v>65108.01</v>
          </cell>
          <cell r="S1462" t="str">
            <v>2119-0031649-000-PKR</v>
          </cell>
          <cell r="T1462" t="str">
            <v>2119-0031649-000-PKR-LAHORE</v>
          </cell>
        </row>
        <row r="1463">
          <cell r="C1463">
            <v>0</v>
          </cell>
          <cell r="D1463">
            <v>34822.160000000003</v>
          </cell>
          <cell r="S1463" t="str">
            <v>2119-0031643-200-PKR</v>
          </cell>
          <cell r="T1463" t="str">
            <v>2119-0031643-200-PKR-LAHORE</v>
          </cell>
        </row>
        <row r="1464">
          <cell r="C1464">
            <v>0</v>
          </cell>
          <cell r="D1464">
            <v>1242.26</v>
          </cell>
          <cell r="S1464" t="str">
            <v>2119-0031641-000-PKR</v>
          </cell>
          <cell r="T1464" t="str">
            <v>2119-0031641-000-PKR-LAHORE</v>
          </cell>
        </row>
        <row r="1465">
          <cell r="C1465">
            <v>0</v>
          </cell>
          <cell r="D1465">
            <v>357.3</v>
          </cell>
          <cell r="S1465" t="str">
            <v>2119-0031635-100-PKR</v>
          </cell>
          <cell r="T1465" t="str">
            <v>2119-0031635-100-PKR-LAHORE</v>
          </cell>
        </row>
        <row r="1466">
          <cell r="C1466">
            <v>0</v>
          </cell>
          <cell r="D1466">
            <v>751.49</v>
          </cell>
          <cell r="S1466" t="str">
            <v>2119-0031663-100-PKR</v>
          </cell>
          <cell r="T1466" t="str">
            <v>2119-0031663-100-PKR-LAHORE</v>
          </cell>
        </row>
        <row r="1467">
          <cell r="C1467">
            <v>0</v>
          </cell>
          <cell r="D1467">
            <v>2030.55</v>
          </cell>
          <cell r="S1467" t="str">
            <v>2119-0031632-000-PKR</v>
          </cell>
          <cell r="T1467" t="str">
            <v>2119-0031632-000-PKR-LAHORE</v>
          </cell>
        </row>
        <row r="1468">
          <cell r="C1468">
            <v>0</v>
          </cell>
          <cell r="D1468">
            <v>1219.75</v>
          </cell>
          <cell r="S1468" t="str">
            <v>2119-0031666-200-PKR</v>
          </cell>
          <cell r="T1468" t="str">
            <v>2119-0031666-200-PKR-LAHORE</v>
          </cell>
        </row>
        <row r="1469">
          <cell r="C1469">
            <v>0</v>
          </cell>
          <cell r="D1469">
            <v>2570.5</v>
          </cell>
          <cell r="S1469" t="str">
            <v>2119-0031628-000-PKR</v>
          </cell>
          <cell r="T1469" t="str">
            <v>2119-0031628-000-PKR-LAHORE</v>
          </cell>
        </row>
        <row r="1470">
          <cell r="C1470">
            <v>0</v>
          </cell>
          <cell r="D1470">
            <v>3896.53</v>
          </cell>
          <cell r="S1470" t="str">
            <v>2119-0031626-000-PKR</v>
          </cell>
          <cell r="T1470" t="str">
            <v>2119-0031626-000-PKR-LAHORE</v>
          </cell>
        </row>
        <row r="1471">
          <cell r="C1471">
            <v>0</v>
          </cell>
          <cell r="D1471">
            <v>2349.62</v>
          </cell>
          <cell r="S1471" t="str">
            <v>2119-0031623-200-PKR</v>
          </cell>
          <cell r="T1471" t="str">
            <v>2119-0031623-200-PKR-LAHORE</v>
          </cell>
        </row>
        <row r="1472">
          <cell r="C1472">
            <v>0</v>
          </cell>
          <cell r="D1472">
            <v>4453.55</v>
          </cell>
          <cell r="S1472" t="str">
            <v>2119-0031622-000-PKR</v>
          </cell>
          <cell r="T1472" t="str">
            <v>2119-0031622-000-PKR-LAHORE</v>
          </cell>
        </row>
        <row r="1473">
          <cell r="C1473">
            <v>0</v>
          </cell>
          <cell r="D1473">
            <v>576104.47</v>
          </cell>
          <cell r="S1473" t="str">
            <v>2119-0031620-300-PKR</v>
          </cell>
          <cell r="T1473" t="str">
            <v>2119-0031620-300-PKR-LAHORE</v>
          </cell>
        </row>
        <row r="1474">
          <cell r="C1474">
            <v>0</v>
          </cell>
          <cell r="D1474">
            <v>20590.919999999998</v>
          </cell>
          <cell r="S1474" t="str">
            <v>2119-0031619-000-PKR</v>
          </cell>
          <cell r="T1474" t="str">
            <v>2119-0031619-000-PKR-LAHORE</v>
          </cell>
        </row>
        <row r="1475">
          <cell r="C1475">
            <v>0</v>
          </cell>
          <cell r="D1475">
            <v>114739.64</v>
          </cell>
          <cell r="S1475" t="str">
            <v>2119-0031617-400-PKR</v>
          </cell>
          <cell r="T1475" t="str">
            <v>2119-0031617-400-PKR-LAHORE</v>
          </cell>
        </row>
        <row r="1476">
          <cell r="C1476">
            <v>0</v>
          </cell>
          <cell r="D1476">
            <v>5959.64</v>
          </cell>
          <cell r="S1476" t="str">
            <v>2119-0031617-224-USD</v>
          </cell>
          <cell r="T1476" t="str">
            <v>2119-0031617-224-USD-LAHORE</v>
          </cell>
        </row>
        <row r="1477">
          <cell r="C1477">
            <v>0</v>
          </cell>
          <cell r="D1477">
            <v>151608.16</v>
          </cell>
          <cell r="S1477" t="str">
            <v>2119-0031617-100-PKR</v>
          </cell>
          <cell r="T1477" t="str">
            <v>2119-0031617-100-PKR-LAHORE</v>
          </cell>
        </row>
        <row r="1478">
          <cell r="C1478">
            <v>0</v>
          </cell>
          <cell r="D1478">
            <v>3372.73</v>
          </cell>
          <cell r="S1478" t="str">
            <v>2119-0031633-000-PKR</v>
          </cell>
          <cell r="T1478" t="str">
            <v>2119-0031633-000-PKR-LAHORE</v>
          </cell>
        </row>
        <row r="1479">
          <cell r="C1479">
            <v>0</v>
          </cell>
          <cell r="D1479">
            <v>194.85</v>
          </cell>
          <cell r="S1479" t="str">
            <v>2119-0031701-000-PKR</v>
          </cell>
          <cell r="T1479" t="str">
            <v>2119-0031701-000-PKR-LAHORE</v>
          </cell>
        </row>
        <row r="1480">
          <cell r="C1480">
            <v>0</v>
          </cell>
          <cell r="D1480">
            <v>0.99</v>
          </cell>
          <cell r="S1480" t="str">
            <v>2119-0031731-200-PKR</v>
          </cell>
          <cell r="T1480" t="str">
            <v>2119-0031731-200-PKR-LAHORE</v>
          </cell>
        </row>
        <row r="1481">
          <cell r="C1481">
            <v>0</v>
          </cell>
          <cell r="D1481">
            <v>300.36</v>
          </cell>
          <cell r="S1481" t="str">
            <v>2119-0031726-000-PKR</v>
          </cell>
          <cell r="T1481" t="str">
            <v>2119-0031726-000-PKR-LAHORE</v>
          </cell>
        </row>
        <row r="1482">
          <cell r="C1482">
            <v>0</v>
          </cell>
          <cell r="D1482">
            <v>3407.01</v>
          </cell>
          <cell r="S1482" t="str">
            <v>2119-0031720-100-PKR</v>
          </cell>
          <cell r="T1482" t="str">
            <v>2119-0031720-100-PKR-LAHORE</v>
          </cell>
        </row>
        <row r="1483">
          <cell r="C1483">
            <v>0</v>
          </cell>
          <cell r="D1483">
            <v>207212.58</v>
          </cell>
          <cell r="S1483" t="str">
            <v>2119-0031710-100-PKR</v>
          </cell>
          <cell r="T1483" t="str">
            <v>2119-0031710-100-PKR-LAHORE</v>
          </cell>
        </row>
        <row r="1484">
          <cell r="C1484">
            <v>0</v>
          </cell>
          <cell r="D1484">
            <v>311.43</v>
          </cell>
          <cell r="S1484" t="str">
            <v>2119-0031710-000-PKR</v>
          </cell>
          <cell r="T1484" t="str">
            <v>2119-0031710-000-PKR-LAHORE</v>
          </cell>
        </row>
        <row r="1485">
          <cell r="C1485">
            <v>0</v>
          </cell>
          <cell r="D1485">
            <v>3797.27</v>
          </cell>
          <cell r="S1485" t="str">
            <v>2119-0031709-100-PKR</v>
          </cell>
          <cell r="T1485" t="str">
            <v>2119-0031709-100-PKR-LAHORE</v>
          </cell>
        </row>
        <row r="1486">
          <cell r="C1486">
            <v>0</v>
          </cell>
          <cell r="D1486">
            <v>945.01</v>
          </cell>
          <cell r="S1486" t="str">
            <v>2119-0031708-000-PKR</v>
          </cell>
          <cell r="T1486" t="str">
            <v>2119-0031708-000-PKR-LAHORE</v>
          </cell>
        </row>
        <row r="1487">
          <cell r="C1487">
            <v>0</v>
          </cell>
          <cell r="D1487">
            <v>5289.81</v>
          </cell>
          <cell r="S1487" t="str">
            <v>2119-0031706-100-PKR</v>
          </cell>
          <cell r="T1487" t="str">
            <v>2119-0031706-100-PKR-LAHORE</v>
          </cell>
        </row>
        <row r="1488">
          <cell r="C1488">
            <v>0</v>
          </cell>
          <cell r="D1488">
            <v>624.5</v>
          </cell>
          <cell r="S1488" t="str">
            <v>2119-0031662-000-PKR</v>
          </cell>
          <cell r="T1488" t="str">
            <v>2119-0031662-000-PKR-LAHORE</v>
          </cell>
        </row>
        <row r="1489">
          <cell r="C1489">
            <v>0</v>
          </cell>
          <cell r="D1489">
            <v>405.1</v>
          </cell>
          <cell r="S1489" t="str">
            <v>2119-0031703-000-PKR</v>
          </cell>
          <cell r="T1489" t="str">
            <v>2119-0031703-000-PKR-LAHORE</v>
          </cell>
        </row>
        <row r="1490">
          <cell r="C1490">
            <v>0</v>
          </cell>
          <cell r="D1490">
            <v>179904.88</v>
          </cell>
          <cell r="S1490" t="str">
            <v>2119-0031889-000-PKR</v>
          </cell>
          <cell r="T1490" t="str">
            <v>2119-0031889-000-PKR-LAHORE</v>
          </cell>
        </row>
        <row r="1491">
          <cell r="C1491">
            <v>0</v>
          </cell>
          <cell r="D1491">
            <v>1494.72</v>
          </cell>
          <cell r="S1491" t="str">
            <v>2119-0031698-000-PKR</v>
          </cell>
          <cell r="T1491" t="str">
            <v>2119-0031698-000-PKR-LAHORE</v>
          </cell>
        </row>
        <row r="1492">
          <cell r="C1492">
            <v>0</v>
          </cell>
          <cell r="D1492">
            <v>0.14000000000000001</v>
          </cell>
          <cell r="S1492" t="str">
            <v>2119-0031697-100-PKR</v>
          </cell>
          <cell r="T1492" t="str">
            <v>2119-0031697-100-PKR-LAHORE</v>
          </cell>
        </row>
        <row r="1493">
          <cell r="C1493">
            <v>0</v>
          </cell>
          <cell r="D1493">
            <v>1254.3900000000001</v>
          </cell>
          <cell r="S1493" t="str">
            <v>2119-0031694-100-PKR</v>
          </cell>
          <cell r="T1493" t="str">
            <v>2119-0031694-100-PKR-LAHORE</v>
          </cell>
        </row>
        <row r="1494">
          <cell r="C1494">
            <v>0</v>
          </cell>
          <cell r="D1494">
            <v>1209.56</v>
          </cell>
          <cell r="S1494" t="str">
            <v>2119-0031690-000-PKR</v>
          </cell>
          <cell r="T1494" t="str">
            <v>2119-0031690-000-PKR-LAHORE</v>
          </cell>
        </row>
        <row r="1495">
          <cell r="C1495">
            <v>0</v>
          </cell>
          <cell r="D1495">
            <v>0.38</v>
          </cell>
          <cell r="S1495" t="str">
            <v>2119-0031688-100-PKR</v>
          </cell>
          <cell r="T1495" t="str">
            <v>2119-0031688-100-PKR-LAHORE</v>
          </cell>
        </row>
        <row r="1496">
          <cell r="C1496">
            <v>0</v>
          </cell>
          <cell r="D1496">
            <v>62605.79</v>
          </cell>
          <cell r="S1496" t="str">
            <v>2119-0031687-100-PKR</v>
          </cell>
          <cell r="T1496" t="str">
            <v>2119-0031687-100-PKR-LAHORE</v>
          </cell>
        </row>
        <row r="1497">
          <cell r="C1497">
            <v>0</v>
          </cell>
          <cell r="D1497">
            <v>1247.8</v>
          </cell>
          <cell r="S1497" t="str">
            <v>2119-0031684-100-PKR</v>
          </cell>
          <cell r="T1497" t="str">
            <v>2119-0031684-100-PKR-LAHORE</v>
          </cell>
        </row>
        <row r="1498">
          <cell r="C1498">
            <v>0</v>
          </cell>
          <cell r="D1498">
            <v>95330.42</v>
          </cell>
          <cell r="S1498" t="str">
            <v>2119-0031681-000-PKR</v>
          </cell>
          <cell r="T1498" t="str">
            <v>2119-0031681-000-PKR-LAHORE</v>
          </cell>
        </row>
        <row r="1499">
          <cell r="C1499">
            <v>0</v>
          </cell>
          <cell r="D1499">
            <v>10007</v>
          </cell>
          <cell r="S1499" t="str">
            <v>2119-0031678-200-PKR</v>
          </cell>
          <cell r="T1499" t="str">
            <v>2119-0031678-200-PKR-LAHORE</v>
          </cell>
        </row>
        <row r="1500">
          <cell r="C1500">
            <v>0</v>
          </cell>
          <cell r="D1500">
            <v>26836.36</v>
          </cell>
          <cell r="S1500" t="str">
            <v>2119-0031705-100-PKR</v>
          </cell>
          <cell r="T1500" t="str">
            <v>2119-0031705-100-PKR-LAHORE</v>
          </cell>
        </row>
        <row r="1501">
          <cell r="C1501">
            <v>0</v>
          </cell>
          <cell r="D1501">
            <v>3781686.35</v>
          </cell>
          <cell r="S1501" t="str">
            <v>2119-0032065-200-PKR</v>
          </cell>
          <cell r="T1501" t="str">
            <v>2119-0032065-200-PKR-LAHORE</v>
          </cell>
        </row>
        <row r="1502">
          <cell r="C1502">
            <v>0</v>
          </cell>
          <cell r="D1502">
            <v>537.5</v>
          </cell>
          <cell r="S1502" t="str">
            <v>2119-0032026-000-PKR</v>
          </cell>
          <cell r="T1502" t="str">
            <v>2119-0032026-000-PKR-LAHORE</v>
          </cell>
        </row>
        <row r="1503">
          <cell r="C1503">
            <v>0</v>
          </cell>
          <cell r="D1503">
            <v>14565.08</v>
          </cell>
          <cell r="S1503" t="str">
            <v>2119-0032098-100-PKR</v>
          </cell>
          <cell r="T1503" t="str">
            <v>2119-0032098-100-PKR-LAHORE</v>
          </cell>
        </row>
        <row r="1504">
          <cell r="C1504">
            <v>0</v>
          </cell>
          <cell r="D1504">
            <v>6554.16</v>
          </cell>
          <cell r="S1504" t="str">
            <v>2119-0032095-000-PKR</v>
          </cell>
          <cell r="T1504" t="str">
            <v>2119-0032095-000-PKR-LAHORE</v>
          </cell>
        </row>
        <row r="1505">
          <cell r="C1505">
            <v>0</v>
          </cell>
          <cell r="D1505">
            <v>3693.16</v>
          </cell>
          <cell r="S1505" t="str">
            <v>2119-0032092-000-PKR</v>
          </cell>
          <cell r="T1505" t="str">
            <v>2119-0032092-000-PKR-LAHORE</v>
          </cell>
        </row>
        <row r="1506">
          <cell r="C1506">
            <v>0</v>
          </cell>
          <cell r="D1506">
            <v>509629.16</v>
          </cell>
          <cell r="S1506" t="str">
            <v>2119-0032089-100-PKR</v>
          </cell>
          <cell r="T1506" t="str">
            <v>2119-0032089-100-PKR-LAHORE</v>
          </cell>
        </row>
        <row r="1507">
          <cell r="C1507">
            <v>0</v>
          </cell>
          <cell r="D1507">
            <v>191.73</v>
          </cell>
          <cell r="S1507" t="str">
            <v>2119-0032087-000-PKR</v>
          </cell>
          <cell r="T1507" t="str">
            <v>2119-0032087-000-PKR-LAHORE</v>
          </cell>
        </row>
        <row r="1508">
          <cell r="C1508">
            <v>0</v>
          </cell>
          <cell r="D1508">
            <v>63258.16</v>
          </cell>
          <cell r="S1508" t="str">
            <v>2119-0032076-000-PKR</v>
          </cell>
          <cell r="T1508" t="str">
            <v>2119-0032076-000-PKR-LAHORE</v>
          </cell>
        </row>
        <row r="1509">
          <cell r="C1509">
            <v>0</v>
          </cell>
          <cell r="D1509">
            <v>57488.12</v>
          </cell>
          <cell r="S1509" t="str">
            <v>2119-0032072-200-PKR</v>
          </cell>
          <cell r="T1509" t="str">
            <v>2119-0032072-200-PKR-LAHORE</v>
          </cell>
        </row>
        <row r="1510">
          <cell r="C1510">
            <v>0</v>
          </cell>
          <cell r="D1510">
            <v>29.5</v>
          </cell>
          <cell r="S1510" t="str">
            <v>2119-0032103-000-PKR</v>
          </cell>
          <cell r="T1510" t="str">
            <v>2119-0032103-000-PKR-LAHORE</v>
          </cell>
        </row>
        <row r="1511">
          <cell r="C1511">
            <v>0</v>
          </cell>
          <cell r="D1511">
            <v>1644025.65</v>
          </cell>
          <cell r="S1511" t="str">
            <v>2119-0032066-200-PKR</v>
          </cell>
          <cell r="T1511" t="str">
            <v>2119-0032066-200-PKR-LAHORE</v>
          </cell>
        </row>
        <row r="1512">
          <cell r="C1512">
            <v>0</v>
          </cell>
          <cell r="D1512">
            <v>729.85</v>
          </cell>
          <cell r="S1512" t="str">
            <v>2119-0032104-000-PKR</v>
          </cell>
          <cell r="T1512" t="str">
            <v>2119-0032104-000-PKR-LAHORE</v>
          </cell>
        </row>
        <row r="1513">
          <cell r="C1513">
            <v>0</v>
          </cell>
          <cell r="D1513">
            <v>759.14</v>
          </cell>
          <cell r="S1513" t="str">
            <v>2119-0032064-000-PKR</v>
          </cell>
          <cell r="T1513" t="str">
            <v>2119-0032064-000-PKR-LAHORE</v>
          </cell>
        </row>
        <row r="1514">
          <cell r="C1514">
            <v>0</v>
          </cell>
          <cell r="D1514">
            <v>59823.34</v>
          </cell>
          <cell r="S1514" t="str">
            <v>2119-0032060-200-PKR</v>
          </cell>
          <cell r="T1514" t="str">
            <v>2119-0032060-200-PKR-LAHORE</v>
          </cell>
        </row>
        <row r="1515">
          <cell r="C1515">
            <v>0</v>
          </cell>
          <cell r="D1515">
            <v>18444.57</v>
          </cell>
          <cell r="S1515" t="str">
            <v>2119-0032057-200-PKR</v>
          </cell>
          <cell r="T1515" t="str">
            <v>2119-0032057-200-PKR-LAHORE</v>
          </cell>
        </row>
        <row r="1516">
          <cell r="C1516">
            <v>0</v>
          </cell>
          <cell r="D1516">
            <v>39089.449999999997</v>
          </cell>
          <cell r="S1516" t="str">
            <v>2119-0032055-100-PKR</v>
          </cell>
          <cell r="T1516" t="str">
            <v>2119-0032055-100-PKR-LAHORE</v>
          </cell>
        </row>
        <row r="1517">
          <cell r="C1517">
            <v>0</v>
          </cell>
          <cell r="D1517">
            <v>16.66</v>
          </cell>
          <cell r="S1517" t="str">
            <v>2119-0032046-000-PKR</v>
          </cell>
          <cell r="T1517" t="str">
            <v>2119-0032046-000-PKR-LAHORE</v>
          </cell>
        </row>
        <row r="1518">
          <cell r="C1518">
            <v>0</v>
          </cell>
          <cell r="D1518">
            <v>18168105.640000001</v>
          </cell>
          <cell r="S1518" t="str">
            <v>2119-0032037-300-PKR</v>
          </cell>
          <cell r="T1518" t="str">
            <v>2119-0032037-300-PKR-LAHORE</v>
          </cell>
        </row>
        <row r="1519">
          <cell r="C1519">
            <v>0</v>
          </cell>
          <cell r="D1519">
            <v>27372.05</v>
          </cell>
          <cell r="S1519" t="str">
            <v>2119-0032034-000-PKR</v>
          </cell>
          <cell r="T1519" t="str">
            <v>2119-0032034-000-PKR-LAHORE</v>
          </cell>
        </row>
        <row r="1520">
          <cell r="C1520">
            <v>0</v>
          </cell>
          <cell r="D1520">
            <v>1215.3800000000001</v>
          </cell>
          <cell r="S1520" t="str">
            <v>2119-0032031-000-PKR</v>
          </cell>
          <cell r="T1520" t="str">
            <v>2119-0032031-000-PKR-LAHORE</v>
          </cell>
        </row>
        <row r="1521">
          <cell r="C1521">
            <v>0</v>
          </cell>
          <cell r="D1521">
            <v>0.19</v>
          </cell>
          <cell r="S1521" t="str">
            <v>2119-0031888-200-PKR</v>
          </cell>
          <cell r="T1521" t="str">
            <v>2119-0031888-200-PKR-LAHORE</v>
          </cell>
        </row>
        <row r="1522">
          <cell r="C1522">
            <v>0</v>
          </cell>
          <cell r="D1522">
            <v>1584.5</v>
          </cell>
          <cell r="S1522" t="str">
            <v>2119-0032068-000-PKR</v>
          </cell>
          <cell r="T1522" t="str">
            <v>2119-0032068-000-PKR-LAHORE</v>
          </cell>
        </row>
        <row r="1523">
          <cell r="C1523">
            <v>0</v>
          </cell>
          <cell r="D1523">
            <v>1703.06</v>
          </cell>
          <cell r="S1523" t="str">
            <v>2119-0032132-100-PKR</v>
          </cell>
          <cell r="T1523" t="str">
            <v>2119-0032132-100-PKR-LAHORE</v>
          </cell>
        </row>
        <row r="1524">
          <cell r="C1524">
            <v>0</v>
          </cell>
          <cell r="D1524">
            <v>5277.78</v>
          </cell>
          <cell r="S1524" t="str">
            <v>2119-0031037-225-EUR</v>
          </cell>
          <cell r="T1524" t="str">
            <v>2119-0031037-225-EUR-LAHORE</v>
          </cell>
        </row>
        <row r="1525">
          <cell r="C1525">
            <v>0</v>
          </cell>
          <cell r="D1525">
            <v>1311.75</v>
          </cell>
          <cell r="S1525" t="str">
            <v>2119-0032151-100-PKR</v>
          </cell>
          <cell r="T1525" t="str">
            <v>2119-0032151-100-PKR-LAHORE</v>
          </cell>
        </row>
        <row r="1526">
          <cell r="C1526">
            <v>0</v>
          </cell>
          <cell r="D1526">
            <v>117.73</v>
          </cell>
          <cell r="S1526" t="str">
            <v>2119-0032151-000-PKR</v>
          </cell>
          <cell r="T1526" t="str">
            <v>2119-0032151-000-PKR-LAHORE</v>
          </cell>
        </row>
        <row r="1527">
          <cell r="C1527">
            <v>0</v>
          </cell>
          <cell r="D1527">
            <v>807.88</v>
          </cell>
          <cell r="S1527" t="str">
            <v>2119-0032149-000-PKR</v>
          </cell>
          <cell r="T1527" t="str">
            <v>2119-0032149-000-PKR-LAHORE</v>
          </cell>
        </row>
        <row r="1528">
          <cell r="C1528">
            <v>0</v>
          </cell>
          <cell r="D1528">
            <v>7517.48</v>
          </cell>
          <cell r="S1528" t="str">
            <v>2119-0032144-100-PKR</v>
          </cell>
          <cell r="T1528" t="str">
            <v>2119-0032144-100-PKR-LAHORE</v>
          </cell>
        </row>
        <row r="1529">
          <cell r="C1529">
            <v>0</v>
          </cell>
          <cell r="D1529">
            <v>338.5</v>
          </cell>
          <cell r="S1529" t="str">
            <v>2119-0032143-000-PKR</v>
          </cell>
          <cell r="T1529" t="str">
            <v>2119-0032143-000-PKR-LAHORE</v>
          </cell>
        </row>
        <row r="1530">
          <cell r="C1530">
            <v>0</v>
          </cell>
          <cell r="D1530">
            <v>1077458.99</v>
          </cell>
          <cell r="S1530" t="str">
            <v>2119-0032140-000-PKR</v>
          </cell>
          <cell r="T1530" t="str">
            <v>2119-0032140-000-PKR-LAHORE</v>
          </cell>
        </row>
        <row r="1531">
          <cell r="C1531">
            <v>0</v>
          </cell>
          <cell r="D1531">
            <v>9660931.2300000004</v>
          </cell>
          <cell r="S1531" t="str">
            <v>2119-0032139-400-PKR</v>
          </cell>
          <cell r="T1531" t="str">
            <v>2119-0032139-400-PKR-LAHORE</v>
          </cell>
        </row>
        <row r="1532">
          <cell r="C1532">
            <v>0</v>
          </cell>
          <cell r="D1532">
            <v>1823.08</v>
          </cell>
          <cell r="S1532" t="str">
            <v>2119-0032102-000-PKR</v>
          </cell>
          <cell r="T1532" t="str">
            <v>2119-0032102-000-PKR-LAHORE</v>
          </cell>
        </row>
        <row r="1533">
          <cell r="C1533">
            <v>0</v>
          </cell>
          <cell r="D1533">
            <v>247834</v>
          </cell>
          <cell r="S1533" t="str">
            <v>2119-0032133-100-PKR</v>
          </cell>
          <cell r="T1533" t="str">
            <v>2119-0032133-100-PKR-LAHORE</v>
          </cell>
        </row>
        <row r="1534">
          <cell r="C1534">
            <v>0</v>
          </cell>
          <cell r="D1534">
            <v>6960822.3300000001</v>
          </cell>
          <cell r="S1534" t="str">
            <v>2119-0032025-240-PKR</v>
          </cell>
          <cell r="T1534" t="str">
            <v>2119-0032025-240-PKR-LAHORE</v>
          </cell>
        </row>
        <row r="1535">
          <cell r="C1535">
            <v>0</v>
          </cell>
          <cell r="D1535">
            <v>2135.8000000000002</v>
          </cell>
          <cell r="S1535" t="str">
            <v>2119-0032131-000-PKR</v>
          </cell>
          <cell r="T1535" t="str">
            <v>2119-0032131-000-PKR-LAHORE</v>
          </cell>
        </row>
        <row r="1536">
          <cell r="C1536">
            <v>0</v>
          </cell>
          <cell r="D1536">
            <v>886.07</v>
          </cell>
          <cell r="S1536" t="str">
            <v>2119-0032129-000-PKR</v>
          </cell>
          <cell r="T1536" t="str">
            <v>2119-0032129-000-PKR-LAHORE</v>
          </cell>
        </row>
        <row r="1537">
          <cell r="C1537">
            <v>0</v>
          </cell>
          <cell r="D1537">
            <v>34051.69</v>
          </cell>
          <cell r="S1537" t="str">
            <v>2119-0032127-000-PKR</v>
          </cell>
          <cell r="T1537" t="str">
            <v>2119-0032127-000-PKR-LAHORE</v>
          </cell>
        </row>
        <row r="1538">
          <cell r="C1538">
            <v>0</v>
          </cell>
          <cell r="D1538">
            <v>453.63</v>
          </cell>
          <cell r="S1538" t="str">
            <v>2119-0032118-000-PKR</v>
          </cell>
          <cell r="T1538" t="str">
            <v>2119-0032118-000-PKR-LAHORE</v>
          </cell>
        </row>
        <row r="1539">
          <cell r="C1539">
            <v>0</v>
          </cell>
          <cell r="D1539">
            <v>44517.52</v>
          </cell>
          <cell r="S1539" t="str">
            <v>2119-0032116-100-PKR</v>
          </cell>
          <cell r="T1539" t="str">
            <v>2119-0032116-100-PKR-LAHORE</v>
          </cell>
        </row>
        <row r="1540">
          <cell r="C1540">
            <v>0</v>
          </cell>
          <cell r="D1540">
            <v>0.61</v>
          </cell>
          <cell r="S1540" t="str">
            <v>2119-0032110-100-PKR</v>
          </cell>
          <cell r="T1540" t="str">
            <v>2119-0032110-100-PKR-LAHORE</v>
          </cell>
        </row>
        <row r="1541">
          <cell r="C1541">
            <v>0</v>
          </cell>
          <cell r="D1541">
            <v>465.5</v>
          </cell>
          <cell r="S1541" t="str">
            <v>2119-0032110-000-PKR</v>
          </cell>
          <cell r="T1541" t="str">
            <v>2119-0032110-000-PKR-LAHORE</v>
          </cell>
        </row>
        <row r="1542">
          <cell r="C1542">
            <v>0</v>
          </cell>
          <cell r="D1542">
            <v>173607.36</v>
          </cell>
          <cell r="S1542" t="str">
            <v>2119-0032108-100-PKR</v>
          </cell>
          <cell r="T1542" t="str">
            <v>2119-0032108-100-PKR-LAHORE</v>
          </cell>
        </row>
        <row r="1543">
          <cell r="C1543">
            <v>0</v>
          </cell>
          <cell r="D1543">
            <v>548.29</v>
          </cell>
          <cell r="S1543" t="str">
            <v>2119-0032107-000-PKR</v>
          </cell>
          <cell r="T1543" t="str">
            <v>2119-0032107-000-PKR-LAHORE</v>
          </cell>
        </row>
        <row r="1544">
          <cell r="C1544">
            <v>0</v>
          </cell>
          <cell r="D1544">
            <v>18199.43</v>
          </cell>
          <cell r="S1544" t="str">
            <v>2119-0032136-000-PKR</v>
          </cell>
          <cell r="T1544" t="str">
            <v>2119-0032136-000-PKR-LAHORE</v>
          </cell>
        </row>
        <row r="1545">
          <cell r="C1545">
            <v>0</v>
          </cell>
          <cell r="D1545">
            <v>73.5</v>
          </cell>
          <cell r="S1545" t="str">
            <v>2119-0031931-000-PKR</v>
          </cell>
          <cell r="T1545" t="str">
            <v>2119-0031931-000-PKR-LAHORE</v>
          </cell>
        </row>
        <row r="1546">
          <cell r="C1546">
            <v>0</v>
          </cell>
          <cell r="D1546">
            <v>276.75</v>
          </cell>
          <cell r="S1546" t="str">
            <v>2119-0032028-000-PKR</v>
          </cell>
          <cell r="T1546" t="str">
            <v>2119-0032028-000-PKR-LAHORE</v>
          </cell>
        </row>
        <row r="1547">
          <cell r="C1547">
            <v>0</v>
          </cell>
          <cell r="D1547">
            <v>575.5</v>
          </cell>
          <cell r="S1547" t="str">
            <v>2119-0031947-000-PKR</v>
          </cell>
          <cell r="T1547" t="str">
            <v>2119-0031947-000-PKR-LAHORE</v>
          </cell>
        </row>
        <row r="1548">
          <cell r="C1548">
            <v>0</v>
          </cell>
          <cell r="D1548">
            <v>396.16</v>
          </cell>
          <cell r="S1548" t="str">
            <v>2119-0031946-000-PKR</v>
          </cell>
          <cell r="T1548" t="str">
            <v>2119-0031946-000-PKR-LAHORE</v>
          </cell>
        </row>
        <row r="1549">
          <cell r="C1549">
            <v>0</v>
          </cell>
          <cell r="D1549">
            <v>125715.54</v>
          </cell>
          <cell r="S1549" t="str">
            <v>2119-0031944-200-PKR</v>
          </cell>
          <cell r="T1549" t="str">
            <v>2119-0031944-200-PKR-LAHORE</v>
          </cell>
        </row>
        <row r="1550">
          <cell r="C1550">
            <v>0</v>
          </cell>
          <cell r="D1550">
            <v>13.46</v>
          </cell>
          <cell r="S1550" t="str">
            <v>2119-0031941-000-PKR</v>
          </cell>
          <cell r="T1550" t="str">
            <v>2119-0031941-000-PKR-LAHORE</v>
          </cell>
        </row>
        <row r="1551">
          <cell r="C1551">
            <v>0</v>
          </cell>
          <cell r="D1551">
            <v>5.5</v>
          </cell>
          <cell r="S1551" t="str">
            <v>2119-0031940-000-PKR</v>
          </cell>
          <cell r="T1551" t="str">
            <v>2119-0031940-000-PKR-LAHORE</v>
          </cell>
        </row>
        <row r="1552">
          <cell r="C1552">
            <v>0</v>
          </cell>
          <cell r="D1552">
            <v>723.5</v>
          </cell>
          <cell r="S1552" t="str">
            <v>2119-0031939-000-PKR</v>
          </cell>
          <cell r="T1552" t="str">
            <v>2119-0031939-000-PKR-LAHORE</v>
          </cell>
        </row>
        <row r="1553">
          <cell r="C1553">
            <v>0</v>
          </cell>
          <cell r="D1553">
            <v>1007.5</v>
          </cell>
          <cell r="S1553" t="str">
            <v>2119-0031936-000-PKR</v>
          </cell>
          <cell r="T1553" t="str">
            <v>2119-0031936-000-PKR-LAHORE</v>
          </cell>
        </row>
        <row r="1554">
          <cell r="C1554">
            <v>0</v>
          </cell>
          <cell r="D1554">
            <v>670192.06000000006</v>
          </cell>
          <cell r="S1554" t="str">
            <v>2119-0031949-100-PKR</v>
          </cell>
          <cell r="T1554" t="str">
            <v>2119-0031949-100-PKR-LAHORE</v>
          </cell>
        </row>
        <row r="1555">
          <cell r="C1555">
            <v>0</v>
          </cell>
          <cell r="D1555">
            <v>1239</v>
          </cell>
          <cell r="S1555" t="str">
            <v>2119-0031933-000-PKR</v>
          </cell>
          <cell r="T1555" t="str">
            <v>2119-0031933-000-PKR-LAHORE</v>
          </cell>
        </row>
        <row r="1556">
          <cell r="C1556">
            <v>0</v>
          </cell>
          <cell r="D1556">
            <v>654.5</v>
          </cell>
          <cell r="S1556" t="str">
            <v>2119-0031952-000-PKR</v>
          </cell>
          <cell r="T1556" t="str">
            <v>2119-0031952-000-PKR-LAHORE</v>
          </cell>
        </row>
        <row r="1557">
          <cell r="C1557">
            <v>0</v>
          </cell>
          <cell r="D1557">
            <v>2652.5</v>
          </cell>
          <cell r="S1557" t="str">
            <v>2119-0031929-000-PKR</v>
          </cell>
          <cell r="T1557" t="str">
            <v>2119-0031929-000-PKR-LAHORE</v>
          </cell>
        </row>
        <row r="1558">
          <cell r="C1558">
            <v>0</v>
          </cell>
          <cell r="D1558">
            <v>1570.5</v>
          </cell>
          <cell r="S1558" t="str">
            <v>2119-0031922-000-PKR</v>
          </cell>
          <cell r="T1558" t="str">
            <v>2119-0031922-000-PKR-LAHORE</v>
          </cell>
        </row>
        <row r="1559">
          <cell r="C1559">
            <v>0</v>
          </cell>
          <cell r="D1559">
            <v>2005680.9</v>
          </cell>
          <cell r="S1559" t="str">
            <v>2119-0031921-000-PKR</v>
          </cell>
          <cell r="T1559" t="str">
            <v>2119-0031921-000-PKR-LAHORE</v>
          </cell>
        </row>
        <row r="1560">
          <cell r="C1560">
            <v>0</v>
          </cell>
          <cell r="D1560">
            <v>1044059.11</v>
          </cell>
          <cell r="S1560" t="str">
            <v>2119-0031915-224-USD</v>
          </cell>
          <cell r="T1560" t="str">
            <v>2119-0031915-224-USD-LAHORE</v>
          </cell>
        </row>
        <row r="1561">
          <cell r="C1561">
            <v>0</v>
          </cell>
          <cell r="D1561">
            <v>86167.66</v>
          </cell>
          <cell r="S1561" t="str">
            <v>2119-0031913-240-PKR</v>
          </cell>
          <cell r="T1561" t="str">
            <v>2119-0031913-240-PKR-LAHORE</v>
          </cell>
        </row>
        <row r="1562">
          <cell r="C1562">
            <v>0</v>
          </cell>
          <cell r="D1562">
            <v>2359.71</v>
          </cell>
          <cell r="S1562" t="str">
            <v>2119-0031905-000-PKR</v>
          </cell>
          <cell r="T1562" t="str">
            <v>2119-0031905-000-PKR-LAHORE</v>
          </cell>
        </row>
        <row r="1563">
          <cell r="C1563">
            <v>0</v>
          </cell>
          <cell r="D1563">
            <v>413057.46</v>
          </cell>
          <cell r="S1563" t="str">
            <v>2119-0031903-100-PKR</v>
          </cell>
          <cell r="T1563" t="str">
            <v>2119-0031903-100-PKR-LAHORE</v>
          </cell>
        </row>
        <row r="1564">
          <cell r="C1564">
            <v>0</v>
          </cell>
          <cell r="D1564">
            <v>10270.49</v>
          </cell>
          <cell r="S1564" t="str">
            <v>2119-0031901-000-PKR</v>
          </cell>
          <cell r="T1564" t="str">
            <v>2119-0031901-000-PKR-LAHORE</v>
          </cell>
        </row>
        <row r="1565">
          <cell r="C1565">
            <v>0</v>
          </cell>
          <cell r="D1565">
            <v>17324.82</v>
          </cell>
          <cell r="S1565" t="str">
            <v>2119-0031894-100-PKR</v>
          </cell>
          <cell r="T1565" t="str">
            <v>2119-0031894-100-PKR-LAHORE</v>
          </cell>
        </row>
        <row r="1566">
          <cell r="C1566">
            <v>0</v>
          </cell>
          <cell r="D1566">
            <v>677.96</v>
          </cell>
          <cell r="S1566" t="str">
            <v>2119-0031934-000-PKR</v>
          </cell>
          <cell r="T1566" t="str">
            <v>2119-0031934-000-PKR-LAHORE</v>
          </cell>
        </row>
        <row r="1567">
          <cell r="C1567">
            <v>0</v>
          </cell>
          <cell r="D1567">
            <v>63026.86</v>
          </cell>
          <cell r="S1567" t="str">
            <v>2119-0031989-000-PKR</v>
          </cell>
          <cell r="T1567" t="str">
            <v>2119-0031989-000-PKR-LAHORE</v>
          </cell>
        </row>
        <row r="1568">
          <cell r="C1568">
            <v>0</v>
          </cell>
          <cell r="D1568">
            <v>198508.32</v>
          </cell>
          <cell r="S1568" t="str">
            <v>2119-0032024-000-PKR</v>
          </cell>
          <cell r="T1568" t="str">
            <v>2119-0032024-000-PKR-LAHORE</v>
          </cell>
        </row>
        <row r="1569">
          <cell r="C1569">
            <v>0</v>
          </cell>
          <cell r="D1569">
            <v>187.5</v>
          </cell>
          <cell r="S1569" t="str">
            <v>2119-0032020-200-PKR</v>
          </cell>
          <cell r="T1569" t="str">
            <v>2119-0032020-200-PKR-LAHORE</v>
          </cell>
        </row>
        <row r="1570">
          <cell r="C1570">
            <v>0</v>
          </cell>
          <cell r="D1570">
            <v>140334.96</v>
          </cell>
          <cell r="S1570" t="str">
            <v>2119-0032016-100-PKR</v>
          </cell>
          <cell r="T1570" t="str">
            <v>2119-0032016-100-PKR-LAHORE</v>
          </cell>
        </row>
        <row r="1571">
          <cell r="C1571">
            <v>0</v>
          </cell>
          <cell r="D1571">
            <v>475.5</v>
          </cell>
          <cell r="S1571" t="str">
            <v>2119-0032011-000-PKR</v>
          </cell>
          <cell r="T1571" t="str">
            <v>2119-0032011-000-PKR-LAHORE</v>
          </cell>
        </row>
        <row r="1572">
          <cell r="C1572">
            <v>0</v>
          </cell>
          <cell r="D1572">
            <v>103.7</v>
          </cell>
          <cell r="S1572" t="str">
            <v>2119-0032010-000-PKR</v>
          </cell>
          <cell r="T1572" t="str">
            <v>2119-0032010-000-PKR-LAHORE</v>
          </cell>
        </row>
        <row r="1573">
          <cell r="C1573">
            <v>0</v>
          </cell>
          <cell r="D1573">
            <v>619.13</v>
          </cell>
          <cell r="S1573" t="str">
            <v>2119-0032005-000-PKR</v>
          </cell>
          <cell r="T1573" t="str">
            <v>2119-0032005-000-PKR-LAHORE</v>
          </cell>
        </row>
        <row r="1574">
          <cell r="C1574">
            <v>0</v>
          </cell>
          <cell r="D1574">
            <v>92463.06</v>
          </cell>
          <cell r="S1574" t="str">
            <v>2119-0032001-000-PKR</v>
          </cell>
          <cell r="T1574" t="str">
            <v>2119-0032001-000-PKR-LAHORE</v>
          </cell>
        </row>
        <row r="1575">
          <cell r="C1575">
            <v>0</v>
          </cell>
          <cell r="D1575">
            <v>34852.879999999997</v>
          </cell>
          <cell r="S1575" t="str">
            <v>2119-0032000-100-PKR</v>
          </cell>
          <cell r="T1575" t="str">
            <v>2119-0032000-100-PKR-LAHORE</v>
          </cell>
        </row>
        <row r="1576">
          <cell r="C1576">
            <v>0</v>
          </cell>
          <cell r="D1576">
            <v>7586.08</v>
          </cell>
          <cell r="S1576" t="str">
            <v>2119-0031948-000-PKR</v>
          </cell>
          <cell r="T1576" t="str">
            <v>2119-0031948-000-PKR-LAHORE</v>
          </cell>
        </row>
        <row r="1577">
          <cell r="C1577">
            <v>0</v>
          </cell>
          <cell r="D1577">
            <v>686.34</v>
          </cell>
          <cell r="S1577" t="str">
            <v>2119-0031990-000-PKR</v>
          </cell>
          <cell r="T1577" t="str">
            <v>2119-0031990-000-PKR-LAHORE</v>
          </cell>
        </row>
        <row r="1578">
          <cell r="C1578">
            <v>0</v>
          </cell>
          <cell r="D1578">
            <v>0.73</v>
          </cell>
          <cell r="S1578" t="str">
            <v>2119-0031612-100-PKR</v>
          </cell>
          <cell r="T1578" t="str">
            <v>2119-0031612-100-PKR-LAHORE</v>
          </cell>
        </row>
        <row r="1579">
          <cell r="C1579">
            <v>0</v>
          </cell>
          <cell r="D1579">
            <v>603964.34</v>
          </cell>
          <cell r="S1579" t="str">
            <v>2119-0031988-200-PKR</v>
          </cell>
          <cell r="T1579" t="str">
            <v>2119-0031988-200-PKR-LAHORE</v>
          </cell>
        </row>
        <row r="1580">
          <cell r="C1580">
            <v>0</v>
          </cell>
          <cell r="D1580">
            <v>3900193.34</v>
          </cell>
          <cell r="S1580" t="str">
            <v>2119-0031986-400-PKR</v>
          </cell>
          <cell r="T1580" t="str">
            <v>2119-0031986-400-PKR-LAHORE</v>
          </cell>
        </row>
        <row r="1581">
          <cell r="C1581">
            <v>0</v>
          </cell>
          <cell r="D1581">
            <v>594.5</v>
          </cell>
          <cell r="S1581" t="str">
            <v>2119-0031974-000-PKR</v>
          </cell>
          <cell r="T1581" t="str">
            <v>2119-0031974-000-PKR-LAHORE</v>
          </cell>
        </row>
        <row r="1582">
          <cell r="C1582">
            <v>0</v>
          </cell>
          <cell r="D1582">
            <v>60300.61</v>
          </cell>
          <cell r="S1582" t="str">
            <v>2119-0031971-200-PKR</v>
          </cell>
          <cell r="T1582" t="str">
            <v>2119-0031971-200-PKR-LAHORE</v>
          </cell>
        </row>
        <row r="1583">
          <cell r="C1583">
            <v>0</v>
          </cell>
          <cell r="D1583">
            <v>29533.45</v>
          </cell>
          <cell r="S1583" t="str">
            <v>2119-0031969-000-PKR</v>
          </cell>
          <cell r="T1583" t="str">
            <v>2119-0031969-000-PKR-LAHORE</v>
          </cell>
        </row>
        <row r="1584">
          <cell r="C1584">
            <v>0</v>
          </cell>
          <cell r="D1584">
            <v>13594.18</v>
          </cell>
          <cell r="S1584" t="str">
            <v>2119-0031968-000-PKR</v>
          </cell>
          <cell r="T1584" t="str">
            <v>2119-0031968-000-PKR-LAHORE</v>
          </cell>
        </row>
        <row r="1585">
          <cell r="C1585">
            <v>0</v>
          </cell>
          <cell r="D1585">
            <v>7355.38</v>
          </cell>
          <cell r="S1585" t="str">
            <v>2119-0031965-200-PKR</v>
          </cell>
          <cell r="T1585" t="str">
            <v>2119-0031965-200-PKR-LAHORE</v>
          </cell>
        </row>
        <row r="1586">
          <cell r="C1586">
            <v>0</v>
          </cell>
          <cell r="D1586">
            <v>38115.269999999997</v>
          </cell>
          <cell r="S1586" t="str">
            <v>2119-0031961-000-PKR</v>
          </cell>
          <cell r="T1586" t="str">
            <v>2119-0031961-000-PKR-LAHORE</v>
          </cell>
        </row>
        <row r="1587">
          <cell r="C1587">
            <v>0</v>
          </cell>
          <cell r="D1587">
            <v>534.66999999999996</v>
          </cell>
          <cell r="S1587" t="str">
            <v>2119-0031957-200-PKR</v>
          </cell>
          <cell r="T1587" t="str">
            <v>2119-0031957-200-PKR-LAHORE</v>
          </cell>
        </row>
        <row r="1588">
          <cell r="C1588">
            <v>0</v>
          </cell>
          <cell r="D1588">
            <v>229.94</v>
          </cell>
          <cell r="S1588" t="str">
            <v>2119-0031991-100-PKR</v>
          </cell>
          <cell r="T1588" t="str">
            <v>2119-0031991-100-PKR-LAHORE</v>
          </cell>
        </row>
        <row r="1589">
          <cell r="C1589">
            <v>0</v>
          </cell>
          <cell r="D1589">
            <v>551713.92000000004</v>
          </cell>
          <cell r="S1589" t="str">
            <v>2119-0031242-000-PKR</v>
          </cell>
          <cell r="T1589" t="str">
            <v>2119-0031242-000-PKR-LAHORE</v>
          </cell>
        </row>
        <row r="1590">
          <cell r="C1590">
            <v>0</v>
          </cell>
          <cell r="D1590">
            <v>170117.01</v>
          </cell>
          <cell r="S1590" t="str">
            <v>2119-0031189-200-PKR</v>
          </cell>
          <cell r="T1590" t="str">
            <v>2119-0031189-200-PKR-LAHORE</v>
          </cell>
        </row>
        <row r="1591">
          <cell r="C1591">
            <v>0</v>
          </cell>
          <cell r="D1591">
            <v>344.5</v>
          </cell>
          <cell r="S1591" t="str">
            <v>2119-0031300-000-PKR</v>
          </cell>
          <cell r="T1591" t="str">
            <v>2119-0031300-000-PKR-LAHORE</v>
          </cell>
        </row>
        <row r="1592">
          <cell r="C1592">
            <v>0</v>
          </cell>
          <cell r="D1592">
            <v>1224.46</v>
          </cell>
          <cell r="S1592" t="str">
            <v>2119-0031298-000-PKR</v>
          </cell>
          <cell r="T1592" t="str">
            <v>2119-0031298-000-PKR-LAHORE</v>
          </cell>
        </row>
        <row r="1593">
          <cell r="C1593">
            <v>0</v>
          </cell>
          <cell r="D1593">
            <v>1200.3399999999999</v>
          </cell>
          <cell r="S1593" t="str">
            <v>2119-0031291-000-PKR</v>
          </cell>
          <cell r="T1593" t="str">
            <v>2119-0031291-000-PKR-LAHORE</v>
          </cell>
        </row>
        <row r="1594">
          <cell r="C1594">
            <v>0</v>
          </cell>
          <cell r="D1594">
            <v>149.80000000000001</v>
          </cell>
          <cell r="S1594" t="str">
            <v>2119-0031289-200-PKR</v>
          </cell>
          <cell r="T1594" t="str">
            <v>2119-0031289-200-PKR-LAHORE</v>
          </cell>
        </row>
        <row r="1595">
          <cell r="C1595">
            <v>0</v>
          </cell>
          <cell r="D1595">
            <v>3767.7</v>
          </cell>
          <cell r="S1595" t="str">
            <v>2119-0031281-000-PKR</v>
          </cell>
          <cell r="T1595" t="str">
            <v>2119-0031281-000-PKR-LAHORE</v>
          </cell>
        </row>
        <row r="1596">
          <cell r="C1596">
            <v>0</v>
          </cell>
          <cell r="D1596">
            <v>4289.18</v>
          </cell>
          <cell r="S1596" t="str">
            <v>2119-0031274-000-PKR</v>
          </cell>
          <cell r="T1596" t="str">
            <v>2119-0031274-000-PKR-LAHORE</v>
          </cell>
        </row>
        <row r="1597">
          <cell r="C1597">
            <v>0</v>
          </cell>
          <cell r="D1597">
            <v>510791.17</v>
          </cell>
          <cell r="S1597" t="str">
            <v>2119-0031266-400-PKR</v>
          </cell>
          <cell r="T1597" t="str">
            <v>2119-0031266-400-PKR-LAHORE</v>
          </cell>
        </row>
        <row r="1598">
          <cell r="C1598">
            <v>0</v>
          </cell>
          <cell r="D1598">
            <v>24170.83</v>
          </cell>
          <cell r="S1598" t="str">
            <v>2119-0031301-000-PKR</v>
          </cell>
          <cell r="T1598" t="str">
            <v>2119-0031301-000-PKR-LAHORE</v>
          </cell>
        </row>
        <row r="1599">
          <cell r="C1599">
            <v>0</v>
          </cell>
          <cell r="D1599">
            <v>878276.44</v>
          </cell>
          <cell r="S1599" t="str">
            <v>2119-0031259-400-PKR</v>
          </cell>
          <cell r="T1599" t="str">
            <v>2119-0031259-400-PKR-LAHORE</v>
          </cell>
        </row>
        <row r="1600">
          <cell r="C1600">
            <v>0</v>
          </cell>
          <cell r="D1600">
            <v>1786.47</v>
          </cell>
          <cell r="S1600" t="str">
            <v>2119-0031305-225-USD</v>
          </cell>
          <cell r="T1600" t="str">
            <v>2119-0031305-225-USD-LAHORE</v>
          </cell>
        </row>
        <row r="1601">
          <cell r="C1601">
            <v>0</v>
          </cell>
          <cell r="D1601">
            <v>474414.24</v>
          </cell>
          <cell r="S1601" t="str">
            <v>2119-0031240-225-USD</v>
          </cell>
          <cell r="T1601" t="str">
            <v>2119-0031240-225-USD-LAHORE</v>
          </cell>
        </row>
        <row r="1602">
          <cell r="C1602">
            <v>0</v>
          </cell>
          <cell r="D1602">
            <v>1364.88</v>
          </cell>
          <cell r="S1602" t="str">
            <v>2119-0031240-225-GBP</v>
          </cell>
          <cell r="T1602" t="str">
            <v>2119-0031240-225-GBP-LAHORE</v>
          </cell>
        </row>
        <row r="1603">
          <cell r="C1603">
            <v>0</v>
          </cell>
          <cell r="D1603">
            <v>607.66999999999996</v>
          </cell>
          <cell r="S1603" t="str">
            <v>2119-0031240-000-PKR</v>
          </cell>
          <cell r="T1603" t="str">
            <v>2119-0031240-000-PKR-LAHORE</v>
          </cell>
        </row>
        <row r="1604">
          <cell r="C1604">
            <v>0</v>
          </cell>
          <cell r="D1604">
            <v>341662.06</v>
          </cell>
          <cell r="S1604" t="str">
            <v>2119-0031236-000-PKR</v>
          </cell>
          <cell r="T1604" t="str">
            <v>2119-0031236-000-PKR-LAHORE</v>
          </cell>
        </row>
        <row r="1605">
          <cell r="C1605">
            <v>0</v>
          </cell>
          <cell r="D1605">
            <v>1417.66</v>
          </cell>
          <cell r="S1605" t="str">
            <v>2119-0031231-100-PKR</v>
          </cell>
          <cell r="T1605" t="str">
            <v>2119-0031231-100-PKR-LAHORE</v>
          </cell>
        </row>
        <row r="1606">
          <cell r="C1606">
            <v>0</v>
          </cell>
          <cell r="D1606">
            <v>1077.74</v>
          </cell>
          <cell r="S1606" t="str">
            <v>2119-0031217-000-PKR</v>
          </cell>
          <cell r="T1606" t="str">
            <v>2119-0031217-000-PKR-LAHORE</v>
          </cell>
        </row>
        <row r="1607">
          <cell r="C1607">
            <v>0</v>
          </cell>
          <cell r="D1607">
            <v>1383.8</v>
          </cell>
          <cell r="S1607" t="str">
            <v>2119-0031215-000-PKR</v>
          </cell>
          <cell r="T1607" t="str">
            <v>2119-0031215-000-PKR-LAHORE</v>
          </cell>
        </row>
        <row r="1608">
          <cell r="C1608">
            <v>0</v>
          </cell>
          <cell r="D1608">
            <v>2178.9899999999998</v>
          </cell>
          <cell r="S1608" t="str">
            <v>2119-0031202-225-GBP</v>
          </cell>
          <cell r="T1608" t="str">
            <v>2119-0031202-225-GBP-LAHORE</v>
          </cell>
        </row>
        <row r="1609">
          <cell r="C1609">
            <v>0</v>
          </cell>
          <cell r="D1609">
            <v>87.83</v>
          </cell>
          <cell r="S1609" t="str">
            <v>2119-0031615-100-PKR</v>
          </cell>
          <cell r="T1609" t="str">
            <v>2119-0031615-100-PKR-LAHORE</v>
          </cell>
        </row>
        <row r="1610">
          <cell r="C1610">
            <v>0</v>
          </cell>
          <cell r="D1610">
            <v>25.57</v>
          </cell>
          <cell r="S1610" t="str">
            <v>2119-0031263-100-PKR</v>
          </cell>
          <cell r="T1610" t="str">
            <v>2119-0031263-100-PKR-LAHORE</v>
          </cell>
        </row>
        <row r="1611">
          <cell r="C1611">
            <v>0</v>
          </cell>
          <cell r="D1611">
            <v>1141033.77</v>
          </cell>
          <cell r="S1611" t="str">
            <v>2119-0031355-240-PKR</v>
          </cell>
          <cell r="T1611" t="str">
            <v>2119-0031355-240-PKR-LAHORE</v>
          </cell>
        </row>
        <row r="1612">
          <cell r="C1612">
            <v>0</v>
          </cell>
          <cell r="D1612">
            <v>2900.18</v>
          </cell>
          <cell r="S1612" t="str">
            <v>2119-0031418-225-USD</v>
          </cell>
          <cell r="T1612" t="str">
            <v>2119-0031418-225-USD-LAHORE</v>
          </cell>
        </row>
        <row r="1613">
          <cell r="C1613">
            <v>0</v>
          </cell>
          <cell r="D1613">
            <v>3244.27</v>
          </cell>
          <cell r="S1613" t="str">
            <v>2119-0031410-000-PKR</v>
          </cell>
          <cell r="T1613" t="str">
            <v>2119-0031410-000-PKR-LAHORE</v>
          </cell>
        </row>
        <row r="1614">
          <cell r="C1614">
            <v>0</v>
          </cell>
          <cell r="D1614">
            <v>49.61</v>
          </cell>
          <cell r="S1614" t="str">
            <v>2119-0031405-000-PKR</v>
          </cell>
          <cell r="T1614" t="str">
            <v>2119-0031405-000-PKR-LAHORE</v>
          </cell>
        </row>
        <row r="1615">
          <cell r="C1615">
            <v>0</v>
          </cell>
          <cell r="D1615">
            <v>1946.33</v>
          </cell>
          <cell r="S1615" t="str">
            <v>2119-0031401-225-USD</v>
          </cell>
          <cell r="T1615" t="str">
            <v>2119-0031401-225-USD-LAHORE</v>
          </cell>
        </row>
        <row r="1616">
          <cell r="C1616">
            <v>0</v>
          </cell>
          <cell r="D1616">
            <v>282991.09000000003</v>
          </cell>
          <cell r="S1616" t="str">
            <v>2119-0031400-100-PKR</v>
          </cell>
          <cell r="T1616" t="str">
            <v>2119-0031400-100-PKR-LAHORE</v>
          </cell>
        </row>
        <row r="1617">
          <cell r="C1617">
            <v>0</v>
          </cell>
          <cell r="D1617">
            <v>185.7</v>
          </cell>
          <cell r="S1617" t="str">
            <v>2119-0031400-000-PKR</v>
          </cell>
          <cell r="T1617" t="str">
            <v>2119-0031400-000-PKR-LAHORE</v>
          </cell>
        </row>
        <row r="1618">
          <cell r="C1618">
            <v>0</v>
          </cell>
          <cell r="D1618">
            <v>4763.01</v>
          </cell>
          <cell r="S1618" t="str">
            <v>2119-0031391-000-PKR</v>
          </cell>
          <cell r="T1618" t="str">
            <v>2119-0031391-000-PKR-LAHORE</v>
          </cell>
        </row>
        <row r="1619">
          <cell r="C1619">
            <v>0</v>
          </cell>
          <cell r="D1619">
            <v>119200.36</v>
          </cell>
          <cell r="S1619" t="str">
            <v>2119-0031390-100-PKR</v>
          </cell>
          <cell r="T1619" t="str">
            <v>2119-0031390-100-PKR-LAHORE</v>
          </cell>
        </row>
        <row r="1620">
          <cell r="C1620">
            <v>0</v>
          </cell>
          <cell r="D1620">
            <v>413.63</v>
          </cell>
          <cell r="S1620" t="str">
            <v>2119-0031300-100-PKR</v>
          </cell>
          <cell r="T1620" t="str">
            <v>2119-0031300-100-PKR-LAHORE</v>
          </cell>
        </row>
        <row r="1621">
          <cell r="C1621">
            <v>0</v>
          </cell>
          <cell r="D1621">
            <v>3175.17</v>
          </cell>
          <cell r="S1621" t="str">
            <v>2119-0031358-225-GBP</v>
          </cell>
          <cell r="T1621" t="str">
            <v>2119-0031358-225-GBP-LAHORE</v>
          </cell>
        </row>
        <row r="1622">
          <cell r="C1622">
            <v>0</v>
          </cell>
          <cell r="D1622">
            <v>17139.59</v>
          </cell>
          <cell r="S1622" t="str">
            <v>2119-0031183-000-PKR</v>
          </cell>
          <cell r="T1622" t="str">
            <v>2119-0031183-000-PKR-LAHORE</v>
          </cell>
        </row>
        <row r="1623">
          <cell r="C1623">
            <v>0</v>
          </cell>
          <cell r="D1623">
            <v>777.87</v>
          </cell>
          <cell r="S1623" t="str">
            <v>2119-0031349-000-PKR</v>
          </cell>
          <cell r="T1623" t="str">
            <v>2119-0031349-000-PKR-LAHORE</v>
          </cell>
        </row>
        <row r="1624">
          <cell r="C1624">
            <v>0</v>
          </cell>
          <cell r="D1624">
            <v>156.97</v>
          </cell>
          <cell r="S1624" t="str">
            <v>2119-0031347-000-PKR</v>
          </cell>
          <cell r="T1624" t="str">
            <v>2119-0031347-000-PKR-LAHORE</v>
          </cell>
        </row>
        <row r="1625">
          <cell r="C1625">
            <v>0</v>
          </cell>
          <cell r="D1625">
            <v>2654.28</v>
          </cell>
          <cell r="S1625" t="str">
            <v>2119-0031346-000-PKR</v>
          </cell>
          <cell r="T1625" t="str">
            <v>2119-0031346-000-PKR-LAHORE</v>
          </cell>
        </row>
        <row r="1626">
          <cell r="C1626">
            <v>0</v>
          </cell>
          <cell r="D1626">
            <v>110706.8</v>
          </cell>
          <cell r="S1626" t="str">
            <v>2119-0031344-225-USD</v>
          </cell>
          <cell r="T1626" t="str">
            <v>2119-0031344-225-USD-LAHORE</v>
          </cell>
        </row>
        <row r="1627">
          <cell r="C1627">
            <v>0</v>
          </cell>
          <cell r="D1627">
            <v>1368.19</v>
          </cell>
          <cell r="S1627" t="str">
            <v>2119-0031340-000-PKR</v>
          </cell>
          <cell r="T1627" t="str">
            <v>2119-0031340-000-PKR-LAHORE</v>
          </cell>
        </row>
        <row r="1628">
          <cell r="C1628">
            <v>0</v>
          </cell>
          <cell r="D1628">
            <v>2068.89</v>
          </cell>
          <cell r="S1628" t="str">
            <v>2119-0031335-000-PKR</v>
          </cell>
          <cell r="T1628" t="str">
            <v>2119-0031335-000-PKR-LAHORE</v>
          </cell>
        </row>
        <row r="1629">
          <cell r="C1629">
            <v>0</v>
          </cell>
          <cell r="D1629">
            <v>4539.88</v>
          </cell>
          <cell r="S1629" t="str">
            <v>2119-0031311-100-PKR</v>
          </cell>
          <cell r="T1629" t="str">
            <v>2119-0031311-100-PKR-LAHORE</v>
          </cell>
        </row>
        <row r="1630">
          <cell r="C1630">
            <v>0</v>
          </cell>
          <cell r="D1630">
            <v>3494.48</v>
          </cell>
          <cell r="S1630" t="str">
            <v>2119-0031308-225-USD</v>
          </cell>
          <cell r="T1630" t="str">
            <v>2119-0031308-225-USD-LAHORE</v>
          </cell>
        </row>
        <row r="1631">
          <cell r="C1631">
            <v>0</v>
          </cell>
          <cell r="D1631">
            <v>3552</v>
          </cell>
          <cell r="S1631" t="str">
            <v>2119-0031308-000-PKR</v>
          </cell>
          <cell r="T1631" t="str">
            <v>2119-0031308-000-PKR-LAHORE</v>
          </cell>
        </row>
        <row r="1632">
          <cell r="C1632">
            <v>0</v>
          </cell>
          <cell r="D1632">
            <v>948.06</v>
          </cell>
          <cell r="S1632" t="str">
            <v>2119-0031372-000-PKR</v>
          </cell>
          <cell r="T1632" t="str">
            <v>2119-0031372-000-PKR-LAHORE</v>
          </cell>
        </row>
        <row r="1633">
          <cell r="C1633">
            <v>0</v>
          </cell>
          <cell r="D1633">
            <v>5676.25</v>
          </cell>
          <cell r="S1633" t="str">
            <v>2119-0031070-000-PKR</v>
          </cell>
          <cell r="T1633" t="str">
            <v>2119-0031070-000-PKR-LAHORE</v>
          </cell>
        </row>
        <row r="1634">
          <cell r="C1634">
            <v>0</v>
          </cell>
          <cell r="D1634">
            <v>649.65</v>
          </cell>
          <cell r="S1634" t="str">
            <v>2119-0031201-100-PKR</v>
          </cell>
          <cell r="T1634" t="str">
            <v>2119-0031201-100-PKR-LAHORE</v>
          </cell>
        </row>
        <row r="1635">
          <cell r="C1635">
            <v>0</v>
          </cell>
          <cell r="D1635">
            <v>7686.68</v>
          </cell>
          <cell r="S1635" t="str">
            <v>2119-0031107-225-USD</v>
          </cell>
          <cell r="T1635" t="str">
            <v>2119-0031107-225-USD-LAHORE</v>
          </cell>
        </row>
        <row r="1636">
          <cell r="C1636">
            <v>0</v>
          </cell>
          <cell r="D1636">
            <v>7686.68</v>
          </cell>
          <cell r="S1636" t="str">
            <v>2119-0031106-225-USD</v>
          </cell>
          <cell r="T1636" t="str">
            <v>2119-0031106-225-USD-LAHORE</v>
          </cell>
        </row>
        <row r="1637">
          <cell r="C1637">
            <v>0</v>
          </cell>
          <cell r="D1637">
            <v>7686.68</v>
          </cell>
          <cell r="S1637" t="str">
            <v>2119-0031105-225-USD</v>
          </cell>
          <cell r="T1637" t="str">
            <v>2119-0031105-225-USD-LAHORE</v>
          </cell>
        </row>
        <row r="1638">
          <cell r="C1638">
            <v>0</v>
          </cell>
          <cell r="D1638">
            <v>4277.25</v>
          </cell>
          <cell r="S1638" t="str">
            <v>2119-0031100-000-PKR</v>
          </cell>
          <cell r="T1638" t="str">
            <v>2119-0031100-000-PKR-LAHORE</v>
          </cell>
        </row>
        <row r="1639">
          <cell r="C1639">
            <v>0</v>
          </cell>
          <cell r="D1639">
            <v>2715452.68</v>
          </cell>
          <cell r="S1639" t="str">
            <v>2119-0031099-400-PKR</v>
          </cell>
          <cell r="T1639" t="str">
            <v>2119-0031099-400-PKR-LAHORE</v>
          </cell>
        </row>
        <row r="1640">
          <cell r="C1640">
            <v>0</v>
          </cell>
          <cell r="D1640">
            <v>584.30999999999995</v>
          </cell>
          <cell r="S1640" t="str">
            <v>2119-0031097-000-PKR</v>
          </cell>
          <cell r="T1640" t="str">
            <v>2119-0031097-000-PKR-LAHORE</v>
          </cell>
        </row>
        <row r="1641">
          <cell r="C1641">
            <v>0</v>
          </cell>
          <cell r="D1641">
            <v>114742.69</v>
          </cell>
          <cell r="S1641" t="str">
            <v>2119-0031096-225-USD</v>
          </cell>
          <cell r="T1641" t="str">
            <v>2119-0031096-225-USD-LAHORE</v>
          </cell>
        </row>
        <row r="1642">
          <cell r="C1642">
            <v>0</v>
          </cell>
          <cell r="D1642">
            <v>12319.24</v>
          </cell>
          <cell r="S1642" t="str">
            <v>2119-0031108-225-USD</v>
          </cell>
          <cell r="T1642" t="str">
            <v>2119-0031108-225-USD-LAHORE</v>
          </cell>
        </row>
        <row r="1643">
          <cell r="C1643">
            <v>0</v>
          </cell>
          <cell r="D1643">
            <v>2075.56</v>
          </cell>
          <cell r="S1643" t="str">
            <v>2119-0031073-000-PKR</v>
          </cell>
          <cell r="T1643" t="str">
            <v>2119-0031073-000-PKR-LAHORE</v>
          </cell>
        </row>
        <row r="1644">
          <cell r="C1644">
            <v>0</v>
          </cell>
          <cell r="D1644">
            <v>5723.81</v>
          </cell>
          <cell r="S1644" t="str">
            <v>2119-0031113-000-PKR</v>
          </cell>
          <cell r="T1644" t="str">
            <v>2119-0031113-000-PKR-LAHORE</v>
          </cell>
        </row>
        <row r="1645">
          <cell r="C1645">
            <v>0</v>
          </cell>
          <cell r="D1645">
            <v>15011.42</v>
          </cell>
          <cell r="S1645" t="str">
            <v>2119-0031062-225-USD</v>
          </cell>
          <cell r="T1645" t="str">
            <v>2119-0031062-225-USD-LAHORE</v>
          </cell>
        </row>
        <row r="1646">
          <cell r="C1646">
            <v>0</v>
          </cell>
          <cell r="D1646">
            <v>4998.1499999999996</v>
          </cell>
          <cell r="S1646" t="str">
            <v>2119-0031062-100-PKR</v>
          </cell>
          <cell r="T1646" t="str">
            <v>2119-0031062-100-PKR-LAHORE</v>
          </cell>
        </row>
        <row r="1647">
          <cell r="C1647">
            <v>0</v>
          </cell>
          <cell r="D1647">
            <v>3378.55</v>
          </cell>
          <cell r="S1647" t="str">
            <v>2119-0031059-000-PKR</v>
          </cell>
          <cell r="T1647" t="str">
            <v>2119-0031059-000-PKR-LAHORE</v>
          </cell>
        </row>
        <row r="1648">
          <cell r="C1648">
            <v>0</v>
          </cell>
          <cell r="D1648">
            <v>36159.480000000003</v>
          </cell>
          <cell r="S1648" t="str">
            <v>2119-0031058-000-PKR</v>
          </cell>
          <cell r="T1648" t="str">
            <v>2119-0031058-000-PKR-LAHORE</v>
          </cell>
        </row>
        <row r="1649">
          <cell r="C1649">
            <v>0</v>
          </cell>
          <cell r="D1649">
            <v>26872.71</v>
          </cell>
          <cell r="S1649" t="str">
            <v>2119-0031053-225-GBP</v>
          </cell>
          <cell r="T1649" t="str">
            <v>2119-0031053-225-GBP-LAHORE</v>
          </cell>
        </row>
        <row r="1650">
          <cell r="C1650">
            <v>0</v>
          </cell>
          <cell r="D1650">
            <v>4412.95</v>
          </cell>
          <cell r="S1650" t="str">
            <v>2119-0031042-225-GBP</v>
          </cell>
          <cell r="T1650" t="str">
            <v>2119-0031042-225-GBP-LAHORE</v>
          </cell>
        </row>
        <row r="1651">
          <cell r="C1651">
            <v>0</v>
          </cell>
          <cell r="D1651">
            <v>72587.210000000006</v>
          </cell>
          <cell r="S1651" t="str">
            <v>2119-0031041-225-USD</v>
          </cell>
          <cell r="T1651" t="str">
            <v>2119-0031041-225-USD-LAHORE</v>
          </cell>
        </row>
        <row r="1652">
          <cell r="C1652">
            <v>0</v>
          </cell>
          <cell r="D1652">
            <v>5561.82</v>
          </cell>
          <cell r="S1652" t="str">
            <v>2119-0031041-000-PKR</v>
          </cell>
          <cell r="T1652" t="str">
            <v>2119-0031041-000-PKR-LAHORE</v>
          </cell>
        </row>
        <row r="1653">
          <cell r="C1653">
            <v>0</v>
          </cell>
          <cell r="D1653">
            <v>131197.47</v>
          </cell>
          <cell r="S1653" t="str">
            <v>2119-0014540-100-PKR</v>
          </cell>
          <cell r="T1653" t="str">
            <v>2119-0014540-100-PKR-KARACHI</v>
          </cell>
        </row>
        <row r="1654">
          <cell r="C1654">
            <v>0</v>
          </cell>
          <cell r="D1654">
            <v>117224.87</v>
          </cell>
          <cell r="S1654" t="str">
            <v>2119-0031076-100-PKR</v>
          </cell>
          <cell r="T1654" t="str">
            <v>2119-0031076-100-PKR-LAHORE</v>
          </cell>
        </row>
        <row r="1655">
          <cell r="C1655">
            <v>0</v>
          </cell>
          <cell r="D1655">
            <v>21453.33</v>
          </cell>
          <cell r="S1655" t="str">
            <v>2119-0031137-000-PKR</v>
          </cell>
          <cell r="T1655" t="str">
            <v>2119-0031137-000-PKR-LAHORE</v>
          </cell>
        </row>
        <row r="1656">
          <cell r="C1656">
            <v>0</v>
          </cell>
          <cell r="D1656">
            <v>14825.32</v>
          </cell>
          <cell r="S1656" t="str">
            <v>2119-0031160-000-PKR</v>
          </cell>
          <cell r="T1656" t="str">
            <v>2119-0031160-000-PKR-LAHORE</v>
          </cell>
        </row>
        <row r="1657">
          <cell r="C1657">
            <v>0</v>
          </cell>
          <cell r="D1657">
            <v>234949.28</v>
          </cell>
          <cell r="S1657" t="str">
            <v>2119-0031153-000-PKR</v>
          </cell>
          <cell r="T1657" t="str">
            <v>2119-0031153-000-PKR-LAHORE</v>
          </cell>
        </row>
        <row r="1658">
          <cell r="C1658">
            <v>0</v>
          </cell>
          <cell r="D1658">
            <v>8741.16</v>
          </cell>
          <cell r="S1658" t="str">
            <v>2119-0031150-225-GBP</v>
          </cell>
          <cell r="T1658" t="str">
            <v>2119-0031150-225-GBP-LAHORE</v>
          </cell>
        </row>
        <row r="1659">
          <cell r="C1659">
            <v>0</v>
          </cell>
          <cell r="D1659">
            <v>1173.6600000000001</v>
          </cell>
          <cell r="S1659" t="str">
            <v>2119-0031147-225-GBP</v>
          </cell>
          <cell r="T1659" t="str">
            <v>2119-0031147-225-GBP-LAHORE</v>
          </cell>
        </row>
        <row r="1660">
          <cell r="C1660">
            <v>0</v>
          </cell>
          <cell r="D1660">
            <v>7843.72</v>
          </cell>
          <cell r="S1660" t="str">
            <v>2119-0031146-100-PKR</v>
          </cell>
          <cell r="T1660" t="str">
            <v>2119-0031146-100-PKR-LAHORE</v>
          </cell>
        </row>
        <row r="1661">
          <cell r="C1661">
            <v>0</v>
          </cell>
          <cell r="D1661">
            <v>166</v>
          </cell>
          <cell r="S1661" t="str">
            <v>2119-0031146-000-PKR</v>
          </cell>
          <cell r="T1661" t="str">
            <v>2119-0031146-000-PKR-LAHORE</v>
          </cell>
        </row>
        <row r="1662">
          <cell r="C1662">
            <v>0</v>
          </cell>
          <cell r="D1662">
            <v>24660.92</v>
          </cell>
          <cell r="S1662" t="str">
            <v>2119-0031142-000-PKR</v>
          </cell>
          <cell r="T1662" t="str">
            <v>2119-0031142-000-PKR-LAHORE</v>
          </cell>
        </row>
        <row r="1663">
          <cell r="C1663">
            <v>0</v>
          </cell>
          <cell r="D1663">
            <v>10003.74</v>
          </cell>
          <cell r="S1663" t="str">
            <v>2119-0031140-000-PKR</v>
          </cell>
          <cell r="T1663" t="str">
            <v>2119-0031140-000-PKR-LAHORE</v>
          </cell>
        </row>
        <row r="1664">
          <cell r="C1664">
            <v>0</v>
          </cell>
          <cell r="D1664">
            <v>630</v>
          </cell>
          <cell r="S1664" t="str">
            <v>2119-0031108-000-PKR</v>
          </cell>
          <cell r="T1664" t="str">
            <v>2119-0031108-000-PKR-LAHORE</v>
          </cell>
        </row>
        <row r="1665">
          <cell r="C1665">
            <v>0</v>
          </cell>
          <cell r="D1665">
            <v>1103.2</v>
          </cell>
          <cell r="S1665" t="str">
            <v>2119-0031139-000-PKR</v>
          </cell>
          <cell r="T1665" t="str">
            <v>2119-0031139-000-PKR-LAHORE</v>
          </cell>
        </row>
        <row r="1666">
          <cell r="C1666">
            <v>0</v>
          </cell>
          <cell r="D1666">
            <v>24.37</v>
          </cell>
          <cell r="S1666" t="str">
            <v>2119-0031424-225-USD</v>
          </cell>
          <cell r="T1666" t="str">
            <v>2119-0031424-225-USD-LAHORE</v>
          </cell>
        </row>
        <row r="1667">
          <cell r="C1667">
            <v>0</v>
          </cell>
          <cell r="D1667">
            <v>1070.1300000000001</v>
          </cell>
          <cell r="S1667" t="str">
            <v>2119-0031133-100-PKR</v>
          </cell>
          <cell r="T1667" t="str">
            <v>2119-0031133-100-PKR-LAHORE</v>
          </cell>
        </row>
        <row r="1668">
          <cell r="C1668">
            <v>0</v>
          </cell>
          <cell r="D1668">
            <v>0.68</v>
          </cell>
          <cell r="S1668" t="str">
            <v>2119-0031128-200-PKR</v>
          </cell>
          <cell r="T1668" t="str">
            <v>2119-0031128-200-PKR-LAHORE</v>
          </cell>
        </row>
        <row r="1669">
          <cell r="C1669">
            <v>0</v>
          </cell>
          <cell r="D1669">
            <v>31626.85</v>
          </cell>
          <cell r="S1669" t="str">
            <v>2119-0031128-100-PKR</v>
          </cell>
          <cell r="T1669" t="str">
            <v>2119-0031128-100-PKR-LAHORE</v>
          </cell>
        </row>
        <row r="1670">
          <cell r="C1670">
            <v>0</v>
          </cell>
          <cell r="D1670">
            <v>7.44</v>
          </cell>
          <cell r="S1670" t="str">
            <v>2119-0031123-100-PKR</v>
          </cell>
          <cell r="T1670" t="str">
            <v>2119-0031123-100-PKR-LAHORE</v>
          </cell>
        </row>
        <row r="1671">
          <cell r="C1671">
            <v>0</v>
          </cell>
          <cell r="D1671">
            <v>38.979999999999997</v>
          </cell>
          <cell r="S1671" t="str">
            <v>2119-0031123-000-PKR</v>
          </cell>
          <cell r="T1671" t="str">
            <v>2119-0031123-000-PKR-LAHORE</v>
          </cell>
        </row>
        <row r="1672">
          <cell r="C1672">
            <v>0</v>
          </cell>
          <cell r="D1672">
            <v>7066.55</v>
          </cell>
          <cell r="S1672" t="str">
            <v>2119-0031121-240-PKR</v>
          </cell>
          <cell r="T1672" t="str">
            <v>2119-0031121-240-PKR-LAHORE</v>
          </cell>
        </row>
        <row r="1673">
          <cell r="C1673">
            <v>0</v>
          </cell>
          <cell r="D1673">
            <v>116184.72</v>
          </cell>
          <cell r="S1673" t="str">
            <v>2119-0031121-200-PKR</v>
          </cell>
          <cell r="T1673" t="str">
            <v>2119-0031121-200-PKR-LAHORE</v>
          </cell>
        </row>
        <row r="1674">
          <cell r="C1674">
            <v>0</v>
          </cell>
          <cell r="D1674">
            <v>3703.51</v>
          </cell>
          <cell r="S1674" t="str">
            <v>2119-0031118-000-PKR</v>
          </cell>
          <cell r="T1674" t="str">
            <v>2119-0031118-000-PKR-LAHORE</v>
          </cell>
        </row>
        <row r="1675">
          <cell r="C1675">
            <v>0</v>
          </cell>
          <cell r="D1675">
            <v>925.59</v>
          </cell>
          <cell r="S1675" t="str">
            <v>2119-0031117-000-PKR</v>
          </cell>
          <cell r="T1675" t="str">
            <v>2119-0031117-000-PKR-LAHORE</v>
          </cell>
        </row>
        <row r="1676">
          <cell r="C1676">
            <v>0</v>
          </cell>
          <cell r="D1676">
            <v>169702.1</v>
          </cell>
          <cell r="S1676" t="str">
            <v>2119-0031139-100-PKR</v>
          </cell>
          <cell r="T1676" t="str">
            <v>2119-0031139-100-PKR-LAHORE</v>
          </cell>
        </row>
        <row r="1677">
          <cell r="C1677">
            <v>0</v>
          </cell>
          <cell r="D1677">
            <v>96.37</v>
          </cell>
          <cell r="S1677" t="str">
            <v>2119-0031554-000-PKR</v>
          </cell>
          <cell r="T1677" t="str">
            <v>2119-0031554-000-PKR-LAHORE</v>
          </cell>
        </row>
        <row r="1678">
          <cell r="C1678">
            <v>0</v>
          </cell>
          <cell r="D1678">
            <v>939.27</v>
          </cell>
          <cell r="S1678" t="str">
            <v>2119-0031420-000-PKR</v>
          </cell>
          <cell r="T1678" t="str">
            <v>2119-0031420-000-PKR-LAHORE</v>
          </cell>
        </row>
        <row r="1679">
          <cell r="C1679">
            <v>0</v>
          </cell>
          <cell r="D1679">
            <v>219012.75</v>
          </cell>
          <cell r="S1679" t="str">
            <v>2119-0031565-000-PKR</v>
          </cell>
          <cell r="T1679" t="str">
            <v>2119-0031565-000-PKR-LAHORE</v>
          </cell>
        </row>
        <row r="1680">
          <cell r="C1680">
            <v>0</v>
          </cell>
          <cell r="D1680">
            <v>13833.55</v>
          </cell>
          <cell r="S1680" t="str">
            <v>2119-0031564-000-PKR</v>
          </cell>
          <cell r="T1680" t="str">
            <v>2119-0031564-000-PKR-LAHORE</v>
          </cell>
        </row>
        <row r="1681">
          <cell r="C1681">
            <v>0</v>
          </cell>
          <cell r="D1681">
            <v>242431.46</v>
          </cell>
          <cell r="S1681" t="str">
            <v>2119-0031562-000-PKR</v>
          </cell>
          <cell r="T1681" t="str">
            <v>2119-0031562-000-PKR-LAHORE</v>
          </cell>
        </row>
        <row r="1682">
          <cell r="C1682">
            <v>0</v>
          </cell>
          <cell r="D1682">
            <v>2881.69</v>
          </cell>
          <cell r="S1682" t="str">
            <v>2119-0031561-100-PKR</v>
          </cell>
          <cell r="T1682" t="str">
            <v>2119-0031561-100-PKR-LAHORE</v>
          </cell>
        </row>
        <row r="1683">
          <cell r="C1683">
            <v>0</v>
          </cell>
          <cell r="D1683">
            <v>24056.31</v>
          </cell>
          <cell r="S1683" t="str">
            <v>2119-0031559-000-PKR</v>
          </cell>
          <cell r="T1683" t="str">
            <v>2119-0031559-000-PKR-LAHORE</v>
          </cell>
        </row>
        <row r="1684">
          <cell r="C1684">
            <v>0</v>
          </cell>
          <cell r="D1684">
            <v>74.94</v>
          </cell>
          <cell r="S1684" t="str">
            <v>2119-0031558-000-PKR</v>
          </cell>
          <cell r="T1684" t="str">
            <v>2119-0031558-000-PKR-LAHORE</v>
          </cell>
        </row>
        <row r="1685">
          <cell r="C1685">
            <v>0</v>
          </cell>
          <cell r="D1685">
            <v>210423.96</v>
          </cell>
          <cell r="S1685" t="str">
            <v>2119-0031557-000-PKR</v>
          </cell>
          <cell r="T1685" t="str">
            <v>2119-0031557-000-PKR-LAHORE</v>
          </cell>
        </row>
        <row r="1686">
          <cell r="C1686">
            <v>0</v>
          </cell>
          <cell r="D1686">
            <v>131.85</v>
          </cell>
          <cell r="S1686" t="str">
            <v>2119-0031567-000-PKR</v>
          </cell>
          <cell r="T1686" t="str">
            <v>2119-0031567-000-PKR-LAHORE</v>
          </cell>
        </row>
        <row r="1687">
          <cell r="C1687">
            <v>0</v>
          </cell>
          <cell r="D1687">
            <v>11096.47</v>
          </cell>
          <cell r="S1687" t="str">
            <v>2119-0031555-000-PKR</v>
          </cell>
          <cell r="T1687" t="str">
            <v>2119-0031555-000-PKR-LAHORE</v>
          </cell>
        </row>
        <row r="1688">
          <cell r="C1688">
            <v>0</v>
          </cell>
          <cell r="D1688">
            <v>105474.44</v>
          </cell>
          <cell r="S1688" t="str">
            <v>2119-0031568-000-PKR</v>
          </cell>
          <cell r="T1688" t="str">
            <v>2119-0031568-000-PKR-LAHORE</v>
          </cell>
        </row>
        <row r="1689">
          <cell r="C1689">
            <v>0</v>
          </cell>
          <cell r="D1689">
            <v>966.52</v>
          </cell>
          <cell r="S1689" t="str">
            <v>2119-0031552-000-PKR</v>
          </cell>
          <cell r="T1689" t="str">
            <v>2119-0031552-000-PKR-LAHORE</v>
          </cell>
        </row>
        <row r="1690">
          <cell r="C1690">
            <v>0</v>
          </cell>
          <cell r="D1690">
            <v>802.15</v>
          </cell>
          <cell r="S1690" t="str">
            <v>2119-0031550-000-PKR</v>
          </cell>
          <cell r="T1690" t="str">
            <v>2119-0031550-000-PKR-LAHORE</v>
          </cell>
        </row>
        <row r="1691">
          <cell r="C1691">
            <v>0</v>
          </cell>
          <cell r="D1691">
            <v>575495.56000000006</v>
          </cell>
          <cell r="S1691" t="str">
            <v>2119-0031549-100-PKR</v>
          </cell>
          <cell r="T1691" t="str">
            <v>2119-0031549-100-PKR-LAHORE</v>
          </cell>
        </row>
        <row r="1692">
          <cell r="C1692">
            <v>0</v>
          </cell>
          <cell r="D1692">
            <v>122.68</v>
          </cell>
          <cell r="S1692" t="str">
            <v>2119-0031549-000-PKR</v>
          </cell>
          <cell r="T1692" t="str">
            <v>2119-0031549-000-PKR-LAHORE</v>
          </cell>
        </row>
        <row r="1693">
          <cell r="C1693">
            <v>0</v>
          </cell>
          <cell r="D1693">
            <v>3847.78</v>
          </cell>
          <cell r="S1693" t="str">
            <v>2119-0031548-000-PKR</v>
          </cell>
          <cell r="T1693" t="str">
            <v>2119-0031548-000-PKR-LAHORE</v>
          </cell>
        </row>
        <row r="1694">
          <cell r="C1694">
            <v>0</v>
          </cell>
          <cell r="D1694">
            <v>28827.61</v>
          </cell>
          <cell r="S1694" t="str">
            <v>2119-0031547-000-PKR</v>
          </cell>
          <cell r="T1694" t="str">
            <v>2119-0031547-000-PKR-LAHORE</v>
          </cell>
        </row>
        <row r="1695">
          <cell r="C1695">
            <v>0</v>
          </cell>
          <cell r="D1695">
            <v>329516.38</v>
          </cell>
          <cell r="S1695" t="str">
            <v>2119-0031545-000-PKR</v>
          </cell>
          <cell r="T1695" t="str">
            <v>2119-0031545-000-PKR-LAHORE</v>
          </cell>
        </row>
        <row r="1696">
          <cell r="C1696">
            <v>0</v>
          </cell>
          <cell r="D1696">
            <v>1391.87</v>
          </cell>
          <cell r="S1696" t="str">
            <v>2119-0031544-000-PKR</v>
          </cell>
          <cell r="T1696" t="str">
            <v>2119-0031544-000-PKR-LAHORE</v>
          </cell>
        </row>
        <row r="1697">
          <cell r="C1697">
            <v>0</v>
          </cell>
          <cell r="D1697">
            <v>22438.07</v>
          </cell>
          <cell r="S1697" t="str">
            <v>2119-0031543-000-PKR</v>
          </cell>
          <cell r="T1697" t="str">
            <v>2119-0031543-000-PKR-LAHORE</v>
          </cell>
        </row>
        <row r="1698">
          <cell r="C1698">
            <v>0</v>
          </cell>
          <cell r="D1698">
            <v>59220.31</v>
          </cell>
          <cell r="S1698" t="str">
            <v>2119-0031556-000-PKR</v>
          </cell>
          <cell r="T1698" t="str">
            <v>2119-0031556-000-PKR-LAHORE</v>
          </cell>
        </row>
        <row r="1699">
          <cell r="C1699">
            <v>0</v>
          </cell>
          <cell r="D1699">
            <v>1311318.3700000001</v>
          </cell>
          <cell r="S1699" t="str">
            <v>2119-0031583-100-PKR</v>
          </cell>
          <cell r="T1699" t="str">
            <v>2119-0031583-100-PKR-LAHORE</v>
          </cell>
        </row>
        <row r="1700">
          <cell r="C1700">
            <v>0</v>
          </cell>
          <cell r="D1700">
            <v>1023.89</v>
          </cell>
          <cell r="S1700" t="str">
            <v>2119-0032172-000-PKR</v>
          </cell>
          <cell r="T1700" t="str">
            <v>2119-0032172-000-PKR-LAHORE</v>
          </cell>
        </row>
        <row r="1701">
          <cell r="C1701">
            <v>0</v>
          </cell>
          <cell r="D1701">
            <v>377144.16</v>
          </cell>
          <cell r="S1701" t="str">
            <v>2119-0031608-000-PKR</v>
          </cell>
          <cell r="T1701" t="str">
            <v>2119-0031608-000-PKR-LAHORE</v>
          </cell>
        </row>
        <row r="1702">
          <cell r="C1702">
            <v>0</v>
          </cell>
          <cell r="D1702">
            <v>2510.58</v>
          </cell>
          <cell r="S1702" t="str">
            <v>2119-0031607-100-PKR</v>
          </cell>
          <cell r="T1702" t="str">
            <v>2119-0031607-100-PKR-LAHORE</v>
          </cell>
        </row>
        <row r="1703">
          <cell r="C1703">
            <v>0</v>
          </cell>
          <cell r="D1703">
            <v>53868.18</v>
          </cell>
          <cell r="S1703" t="str">
            <v>2119-0031605-000-PKR</v>
          </cell>
          <cell r="T1703" t="str">
            <v>2119-0031605-000-PKR-LAHORE</v>
          </cell>
        </row>
        <row r="1704">
          <cell r="C1704">
            <v>0</v>
          </cell>
          <cell r="D1704">
            <v>22048.99</v>
          </cell>
          <cell r="S1704" t="str">
            <v>2119-0031604-000-PKR</v>
          </cell>
          <cell r="T1704" t="str">
            <v>2119-0031604-000-PKR-LAHORE</v>
          </cell>
        </row>
        <row r="1705">
          <cell r="C1705">
            <v>0</v>
          </cell>
          <cell r="D1705">
            <v>2364.63</v>
          </cell>
          <cell r="S1705" t="str">
            <v>2119-0031599-200-PKR</v>
          </cell>
          <cell r="T1705" t="str">
            <v>2119-0031599-200-PKR-LAHORE</v>
          </cell>
        </row>
        <row r="1706">
          <cell r="C1706">
            <v>0</v>
          </cell>
          <cell r="D1706">
            <v>458.11</v>
          </cell>
          <cell r="S1706" t="str">
            <v>2119-0031596-100-PKR</v>
          </cell>
          <cell r="T1706" t="str">
            <v>2119-0031596-100-PKR-LAHORE</v>
          </cell>
        </row>
        <row r="1707">
          <cell r="C1707">
            <v>0</v>
          </cell>
          <cell r="D1707">
            <v>16.45</v>
          </cell>
          <cell r="S1707" t="str">
            <v>2119-0031595-100-PKR</v>
          </cell>
          <cell r="T1707" t="str">
            <v>2119-0031595-100-PKR-LAHORE</v>
          </cell>
        </row>
        <row r="1708">
          <cell r="C1708">
            <v>0</v>
          </cell>
          <cell r="D1708">
            <v>6030.12</v>
          </cell>
          <cell r="S1708" t="str">
            <v>2119-0031566-000-PKR</v>
          </cell>
          <cell r="T1708" t="str">
            <v>2119-0031566-000-PKR-LAHORE</v>
          </cell>
        </row>
        <row r="1709">
          <cell r="C1709">
            <v>0</v>
          </cell>
          <cell r="D1709">
            <v>258.01</v>
          </cell>
          <cell r="S1709" t="str">
            <v>2119-0031585-000-PKR</v>
          </cell>
          <cell r="T1709" t="str">
            <v>2119-0031585-000-PKR-LAHORE</v>
          </cell>
        </row>
        <row r="1710">
          <cell r="C1710">
            <v>0</v>
          </cell>
          <cell r="D1710">
            <v>2529.2800000000002</v>
          </cell>
          <cell r="S1710" t="str">
            <v>2119-0031540-000-PKR</v>
          </cell>
          <cell r="T1710" t="str">
            <v>2119-0031540-000-PKR-LAHORE</v>
          </cell>
        </row>
        <row r="1711">
          <cell r="C1711">
            <v>0</v>
          </cell>
          <cell r="D1711">
            <v>98222.81</v>
          </cell>
          <cell r="S1711" t="str">
            <v>2119-0031581-000-PKR</v>
          </cell>
          <cell r="T1711" t="str">
            <v>2119-0031581-000-PKR-LAHORE</v>
          </cell>
        </row>
        <row r="1712">
          <cell r="C1712">
            <v>0</v>
          </cell>
          <cell r="D1712">
            <v>81522.990000000005</v>
          </cell>
          <cell r="S1712" t="str">
            <v>2119-0031580-000-PKR</v>
          </cell>
          <cell r="T1712" t="str">
            <v>2119-0031580-000-PKR-LAHORE</v>
          </cell>
        </row>
        <row r="1713">
          <cell r="C1713">
            <v>0</v>
          </cell>
          <cell r="D1713">
            <v>23456.39</v>
          </cell>
          <cell r="S1713" t="str">
            <v>2119-0031579-000-PKR</v>
          </cell>
          <cell r="T1713" t="str">
            <v>2119-0031579-000-PKR-LAHORE</v>
          </cell>
        </row>
        <row r="1714">
          <cell r="C1714">
            <v>0</v>
          </cell>
          <cell r="D1714">
            <v>2245.4699999999998</v>
          </cell>
          <cell r="S1714" t="str">
            <v>2119-0031577-000-PKR</v>
          </cell>
          <cell r="T1714" t="str">
            <v>2119-0031577-000-PKR-LAHORE</v>
          </cell>
        </row>
        <row r="1715">
          <cell r="C1715">
            <v>0</v>
          </cell>
          <cell r="D1715">
            <v>11798.05</v>
          </cell>
          <cell r="S1715" t="str">
            <v>2119-0031576-000-PKR</v>
          </cell>
          <cell r="T1715" t="str">
            <v>2119-0031576-000-PKR-LAHORE</v>
          </cell>
        </row>
        <row r="1716">
          <cell r="C1716">
            <v>0</v>
          </cell>
          <cell r="D1716">
            <v>22182.31</v>
          </cell>
          <cell r="S1716" t="str">
            <v>2119-0031573-000-PKR</v>
          </cell>
          <cell r="T1716" t="str">
            <v>2119-0031573-000-PKR-LAHORE</v>
          </cell>
        </row>
        <row r="1717">
          <cell r="C1717">
            <v>0</v>
          </cell>
          <cell r="D1717">
            <v>12369.51</v>
          </cell>
          <cell r="S1717" t="str">
            <v>2119-0031572-000-PKR</v>
          </cell>
          <cell r="T1717" t="str">
            <v>2119-0031572-000-PKR-LAHORE</v>
          </cell>
        </row>
        <row r="1718">
          <cell r="C1718">
            <v>0</v>
          </cell>
          <cell r="D1718">
            <v>15483.71</v>
          </cell>
          <cell r="S1718" t="str">
            <v>2119-0031571-000-PKR</v>
          </cell>
          <cell r="T1718" t="str">
            <v>2119-0031571-000-PKR-LAHORE</v>
          </cell>
        </row>
        <row r="1719">
          <cell r="C1719">
            <v>0</v>
          </cell>
          <cell r="D1719">
            <v>310.37</v>
          </cell>
          <cell r="S1719" t="str">
            <v>2119-0031569-000-PKR</v>
          </cell>
          <cell r="T1719" t="str">
            <v>2119-0031569-000-PKR-LAHORE</v>
          </cell>
        </row>
        <row r="1720">
          <cell r="C1720">
            <v>0</v>
          </cell>
          <cell r="D1720">
            <v>16219.09</v>
          </cell>
          <cell r="S1720" t="str">
            <v>2119-0031586-000-PKR</v>
          </cell>
          <cell r="T1720" t="str">
            <v>2119-0031586-000-PKR-LAHORE</v>
          </cell>
        </row>
        <row r="1721">
          <cell r="C1721">
            <v>0</v>
          </cell>
          <cell r="D1721">
            <v>124745.73</v>
          </cell>
          <cell r="S1721" t="str">
            <v>2119-0031472-000-PKR</v>
          </cell>
          <cell r="T1721" t="str">
            <v>2119-0031472-000-PKR-LAHORE</v>
          </cell>
        </row>
        <row r="1722">
          <cell r="C1722">
            <v>0</v>
          </cell>
          <cell r="D1722">
            <v>300.5</v>
          </cell>
          <cell r="S1722" t="str">
            <v>2119-0031492-000-PKR</v>
          </cell>
          <cell r="T1722" t="str">
            <v>2119-0031492-000-PKR-LAHORE</v>
          </cell>
        </row>
        <row r="1723">
          <cell r="C1723">
            <v>0</v>
          </cell>
          <cell r="D1723">
            <v>829.86</v>
          </cell>
          <cell r="S1723" t="str">
            <v>2119-0031491-000-PKR</v>
          </cell>
          <cell r="T1723" t="str">
            <v>2119-0031491-000-PKR-LAHORE</v>
          </cell>
        </row>
        <row r="1724">
          <cell r="C1724">
            <v>0</v>
          </cell>
          <cell r="D1724">
            <v>61556.21</v>
          </cell>
          <cell r="S1724" t="str">
            <v>2119-0031490-140-PKR</v>
          </cell>
          <cell r="T1724" t="str">
            <v>2119-0031490-140-PKR-LAHORE</v>
          </cell>
        </row>
        <row r="1725">
          <cell r="C1725">
            <v>0</v>
          </cell>
          <cell r="D1725">
            <v>26801.200000000001</v>
          </cell>
          <cell r="S1725" t="str">
            <v>2119-0031482-100-PKR</v>
          </cell>
          <cell r="T1725" t="str">
            <v>2119-0031482-100-PKR-LAHORE</v>
          </cell>
        </row>
        <row r="1726">
          <cell r="C1726">
            <v>0</v>
          </cell>
          <cell r="D1726">
            <v>307.23</v>
          </cell>
          <cell r="S1726" t="str">
            <v>2119-0031481-100-PKR</v>
          </cell>
          <cell r="T1726" t="str">
            <v>2119-0031481-100-PKR-LAHORE</v>
          </cell>
        </row>
        <row r="1727">
          <cell r="C1727">
            <v>0</v>
          </cell>
          <cell r="D1727">
            <v>1021.18</v>
          </cell>
          <cell r="S1727" t="str">
            <v>2119-0031480-100-PKR</v>
          </cell>
          <cell r="T1727" t="str">
            <v>2119-0031480-100-PKR-LAHORE</v>
          </cell>
        </row>
        <row r="1728">
          <cell r="C1728">
            <v>0</v>
          </cell>
          <cell r="D1728">
            <v>45252.71</v>
          </cell>
          <cell r="S1728" t="str">
            <v>2119-0031476-000-PKR</v>
          </cell>
          <cell r="T1728" t="str">
            <v>2119-0031476-000-PKR-LAHORE</v>
          </cell>
        </row>
        <row r="1729">
          <cell r="C1729">
            <v>0</v>
          </cell>
          <cell r="D1729">
            <v>5769</v>
          </cell>
          <cell r="S1729" t="str">
            <v>2119-0031475-400-PKR</v>
          </cell>
          <cell r="T1729" t="str">
            <v>2119-0031475-400-PKR-LAHORE</v>
          </cell>
        </row>
        <row r="1730">
          <cell r="C1730">
            <v>0</v>
          </cell>
          <cell r="D1730">
            <v>66202.89</v>
          </cell>
          <cell r="S1730" t="str">
            <v>2119-0031542-000-PKR</v>
          </cell>
          <cell r="T1730" t="str">
            <v>2119-0031542-000-PKR-LAHORE</v>
          </cell>
        </row>
        <row r="1731">
          <cell r="C1731">
            <v>0</v>
          </cell>
          <cell r="D1731">
            <v>25.47</v>
          </cell>
          <cell r="S1731" t="str">
            <v>2119-0031474-000-PKR</v>
          </cell>
          <cell r="T1731" t="str">
            <v>2119-0031474-000-PKR-LAHORE</v>
          </cell>
        </row>
        <row r="1732">
          <cell r="C1732">
            <v>0</v>
          </cell>
          <cell r="D1732">
            <v>2572383.69</v>
          </cell>
          <cell r="S1732" t="str">
            <v>2119-0031510-100-PKR</v>
          </cell>
          <cell r="T1732" t="str">
            <v>2119-0031510-100-PKR-LAHORE</v>
          </cell>
        </row>
        <row r="1733">
          <cell r="C1733">
            <v>0</v>
          </cell>
          <cell r="D1733">
            <v>25.67</v>
          </cell>
          <cell r="S1733" t="str">
            <v>2119-0031471-000-PKR</v>
          </cell>
          <cell r="T1733" t="str">
            <v>2119-0031471-000-PKR-LAHORE</v>
          </cell>
        </row>
        <row r="1734">
          <cell r="C1734">
            <v>0</v>
          </cell>
          <cell r="D1734">
            <v>4505.92</v>
          </cell>
          <cell r="S1734" t="str">
            <v>2119-0031469-000-PKR</v>
          </cell>
          <cell r="T1734" t="str">
            <v>2119-0031469-000-PKR-LAHORE</v>
          </cell>
        </row>
        <row r="1735">
          <cell r="C1735">
            <v>0</v>
          </cell>
          <cell r="D1735">
            <v>19527.45</v>
          </cell>
          <cell r="S1735" t="str">
            <v>2119-0031468-000-PKR</v>
          </cell>
          <cell r="T1735" t="str">
            <v>2119-0031468-000-PKR-LAHORE</v>
          </cell>
        </row>
        <row r="1736">
          <cell r="C1736">
            <v>0</v>
          </cell>
          <cell r="D1736">
            <v>1230.9000000000001</v>
          </cell>
          <cell r="S1736" t="str">
            <v>2119-0031449-100-PKR</v>
          </cell>
          <cell r="T1736" t="str">
            <v>2119-0031449-100-PKR-LAHORE</v>
          </cell>
        </row>
        <row r="1737">
          <cell r="C1737">
            <v>0</v>
          </cell>
          <cell r="D1737">
            <v>744.91</v>
          </cell>
          <cell r="S1737" t="str">
            <v>2119-0031444-000-PKR</v>
          </cell>
          <cell r="T1737" t="str">
            <v>2119-0031444-000-PKR-LAHORE</v>
          </cell>
        </row>
        <row r="1738">
          <cell r="C1738">
            <v>0</v>
          </cell>
          <cell r="D1738">
            <v>44122.25</v>
          </cell>
          <cell r="S1738" t="str">
            <v>2119-0031438-100-PKR</v>
          </cell>
          <cell r="T1738" t="str">
            <v>2119-0031438-100-PKR-LAHORE</v>
          </cell>
        </row>
        <row r="1739">
          <cell r="C1739">
            <v>0</v>
          </cell>
          <cell r="D1739">
            <v>903.15</v>
          </cell>
          <cell r="S1739" t="str">
            <v>2119-0031432-100-PKR</v>
          </cell>
          <cell r="T1739" t="str">
            <v>2119-0031432-100-PKR-LAHORE</v>
          </cell>
        </row>
        <row r="1740">
          <cell r="C1740">
            <v>0</v>
          </cell>
          <cell r="D1740">
            <v>673</v>
          </cell>
          <cell r="S1740" t="str">
            <v>2119-0031431-000-PKR</v>
          </cell>
          <cell r="T1740" t="str">
            <v>2119-0031431-000-PKR-LAHORE</v>
          </cell>
        </row>
        <row r="1741">
          <cell r="C1741">
            <v>0</v>
          </cell>
          <cell r="D1741">
            <v>161.43</v>
          </cell>
          <cell r="S1741" t="str">
            <v>2119-0031613-100-PKR</v>
          </cell>
          <cell r="T1741" t="str">
            <v>2119-0031613-100-PKR-LAHORE</v>
          </cell>
        </row>
        <row r="1742">
          <cell r="C1742">
            <v>0</v>
          </cell>
          <cell r="D1742">
            <v>163959.19</v>
          </cell>
          <cell r="S1742" t="str">
            <v>2119-0031475-000-PKR</v>
          </cell>
          <cell r="T1742" t="str">
            <v>2119-0031475-000-PKR-LAHORE</v>
          </cell>
        </row>
        <row r="1743">
          <cell r="C1743">
            <v>0</v>
          </cell>
          <cell r="D1743">
            <v>13483.47</v>
          </cell>
          <cell r="S1743" t="str">
            <v>2119-0031525-300-PKR</v>
          </cell>
          <cell r="T1743" t="str">
            <v>2119-0031525-300-PKR-LAHORE</v>
          </cell>
        </row>
        <row r="1744">
          <cell r="C1744">
            <v>0</v>
          </cell>
          <cell r="D1744">
            <v>2182.27</v>
          </cell>
          <cell r="S1744" t="str">
            <v>2119-0031423-225-USD</v>
          </cell>
          <cell r="T1744" t="str">
            <v>2119-0031423-225-USD-LAHORE</v>
          </cell>
        </row>
        <row r="1745">
          <cell r="C1745">
            <v>0</v>
          </cell>
          <cell r="D1745">
            <v>19790.060000000001</v>
          </cell>
          <cell r="S1745" t="str">
            <v>2119-0031539-000-PKR</v>
          </cell>
          <cell r="T1745" t="str">
            <v>2119-0031539-000-PKR-LAHORE</v>
          </cell>
        </row>
        <row r="1746">
          <cell r="C1746">
            <v>0</v>
          </cell>
          <cell r="D1746">
            <v>8114.07</v>
          </cell>
          <cell r="S1746" t="str">
            <v>2119-0031537-000-PKR</v>
          </cell>
          <cell r="T1746" t="str">
            <v>2119-0031537-000-PKR-LAHORE</v>
          </cell>
        </row>
        <row r="1747">
          <cell r="C1747">
            <v>0</v>
          </cell>
          <cell r="D1747">
            <v>652.29</v>
          </cell>
          <cell r="S1747" t="str">
            <v>2119-0031536-000-PKR</v>
          </cell>
          <cell r="T1747" t="str">
            <v>2119-0031536-000-PKR-LAHORE</v>
          </cell>
        </row>
        <row r="1748">
          <cell r="C1748">
            <v>0</v>
          </cell>
          <cell r="D1748">
            <v>1708.53</v>
          </cell>
          <cell r="S1748" t="str">
            <v>2119-0031535-000-PKR</v>
          </cell>
          <cell r="T1748" t="str">
            <v>2119-0031535-000-PKR-LAHORE</v>
          </cell>
        </row>
        <row r="1749">
          <cell r="C1749">
            <v>0</v>
          </cell>
          <cell r="D1749">
            <v>10637.19</v>
          </cell>
          <cell r="S1749" t="str">
            <v>2119-0031534-000-PKR</v>
          </cell>
          <cell r="T1749" t="str">
            <v>2119-0031534-000-PKR-LAHORE</v>
          </cell>
        </row>
        <row r="1750">
          <cell r="C1750">
            <v>0</v>
          </cell>
          <cell r="D1750">
            <v>166420.43</v>
          </cell>
          <cell r="S1750" t="str">
            <v>2119-0031533-000-PKR</v>
          </cell>
          <cell r="T1750" t="str">
            <v>2119-0031533-000-PKR-LAHORE</v>
          </cell>
        </row>
        <row r="1751">
          <cell r="C1751">
            <v>0</v>
          </cell>
          <cell r="D1751">
            <v>11365.74</v>
          </cell>
          <cell r="S1751" t="str">
            <v>2119-0031532-000-PKR</v>
          </cell>
          <cell r="T1751" t="str">
            <v>2119-0031532-000-PKR-LAHORE</v>
          </cell>
        </row>
        <row r="1752">
          <cell r="C1752">
            <v>0</v>
          </cell>
          <cell r="D1752">
            <v>0.88</v>
          </cell>
          <cell r="S1752" t="str">
            <v>2119-0031529-240-PKR</v>
          </cell>
          <cell r="T1752" t="str">
            <v>2119-0031529-240-PKR-LAHORE</v>
          </cell>
        </row>
        <row r="1753">
          <cell r="C1753">
            <v>0</v>
          </cell>
          <cell r="D1753">
            <v>306867.59999999998</v>
          </cell>
          <cell r="S1753" t="str">
            <v>2119-0031503-100-PKR</v>
          </cell>
          <cell r="T1753" t="str">
            <v>2119-0031503-100-PKR-LAHORE</v>
          </cell>
        </row>
        <row r="1754">
          <cell r="C1754">
            <v>0</v>
          </cell>
          <cell r="D1754">
            <v>5518</v>
          </cell>
          <cell r="S1754" t="str">
            <v>2119-0031526-200-PKR</v>
          </cell>
          <cell r="T1754" t="str">
            <v>2119-0031526-200-PKR-LAHORE</v>
          </cell>
        </row>
        <row r="1755">
          <cell r="C1755">
            <v>0</v>
          </cell>
          <cell r="D1755">
            <v>1213192.5900000001</v>
          </cell>
          <cell r="S1755" t="str">
            <v>2119-0031505-400-PKR</v>
          </cell>
          <cell r="T1755" t="str">
            <v>2119-0031505-400-PKR-LAHORE</v>
          </cell>
        </row>
        <row r="1756">
          <cell r="C1756">
            <v>0</v>
          </cell>
          <cell r="D1756">
            <v>9171.18</v>
          </cell>
          <cell r="S1756" t="str">
            <v>2119-0031524-200-PKR</v>
          </cell>
          <cell r="T1756" t="str">
            <v>2119-0031524-200-PKR-LAHORE</v>
          </cell>
        </row>
        <row r="1757">
          <cell r="C1757">
            <v>0</v>
          </cell>
          <cell r="D1757">
            <v>18.670000000000002</v>
          </cell>
          <cell r="S1757" t="str">
            <v>2119-0031523-200-PKR</v>
          </cell>
          <cell r="T1757" t="str">
            <v>2119-0031523-200-PKR-LAHORE</v>
          </cell>
        </row>
        <row r="1758">
          <cell r="C1758">
            <v>0</v>
          </cell>
          <cell r="D1758">
            <v>765585.02</v>
          </cell>
          <cell r="S1758" t="str">
            <v>2119-0031518-000-PKR</v>
          </cell>
          <cell r="T1758" t="str">
            <v>2119-0031518-000-PKR-LAHORE</v>
          </cell>
        </row>
        <row r="1759">
          <cell r="C1759">
            <v>0</v>
          </cell>
          <cell r="D1759">
            <v>576</v>
          </cell>
          <cell r="S1759" t="str">
            <v>2119-0031517-000-PKR</v>
          </cell>
          <cell r="T1759" t="str">
            <v>2119-0031517-000-PKR-LAHORE</v>
          </cell>
        </row>
        <row r="1760">
          <cell r="C1760">
            <v>0</v>
          </cell>
          <cell r="D1760">
            <v>0.69</v>
          </cell>
          <cell r="S1760" t="str">
            <v>2119-0031516-200-PKR</v>
          </cell>
          <cell r="T1760" t="str">
            <v>2119-0031516-200-PKR-LAHORE</v>
          </cell>
        </row>
        <row r="1761">
          <cell r="C1761">
            <v>0</v>
          </cell>
          <cell r="D1761">
            <v>109.71</v>
          </cell>
          <cell r="S1761" t="str">
            <v>2119-0031514-000-PKR</v>
          </cell>
          <cell r="T1761" t="str">
            <v>2119-0031514-000-PKR-LAHORE</v>
          </cell>
        </row>
        <row r="1762">
          <cell r="C1762">
            <v>0</v>
          </cell>
          <cell r="D1762">
            <v>402.81</v>
          </cell>
          <cell r="S1762" t="str">
            <v>2119-0031513-000-PKR</v>
          </cell>
          <cell r="T1762" t="str">
            <v>2119-0031513-000-PKR-LAHORE</v>
          </cell>
        </row>
        <row r="1763">
          <cell r="C1763">
            <v>0</v>
          </cell>
          <cell r="D1763">
            <v>1661083.72</v>
          </cell>
          <cell r="S1763" t="str">
            <v>2119-0031511-100-PKR</v>
          </cell>
          <cell r="T1763" t="str">
            <v>2119-0031511-100-PKR-LAHORE</v>
          </cell>
        </row>
        <row r="1764">
          <cell r="C1764">
            <v>0</v>
          </cell>
          <cell r="D1764">
            <v>6516.85</v>
          </cell>
          <cell r="S1764" t="str">
            <v>2119-0031541-000-PKR</v>
          </cell>
          <cell r="T1764" t="str">
            <v>2119-0031541-000-PKR-LAHORE</v>
          </cell>
        </row>
        <row r="1765">
          <cell r="C1765">
            <v>0</v>
          </cell>
          <cell r="D1765">
            <v>514.76</v>
          </cell>
          <cell r="S1765" t="str">
            <v>2119-0031528-200-PKR</v>
          </cell>
          <cell r="T1765" t="str">
            <v>2119-0031528-200-PKR-LAHORE</v>
          </cell>
        </row>
        <row r="1766">
          <cell r="C1766">
            <v>0</v>
          </cell>
          <cell r="D1766">
            <v>1160.96</v>
          </cell>
          <cell r="S1766" t="str">
            <v>2119-0032644-000-PKR</v>
          </cell>
          <cell r="T1766" t="str">
            <v>2119-0032644-000-PKR-LAHORE</v>
          </cell>
        </row>
        <row r="1767">
          <cell r="C1767">
            <v>0</v>
          </cell>
          <cell r="D1767">
            <v>17.98</v>
          </cell>
          <cell r="S1767" t="str">
            <v>2119-0032622-100-PKR</v>
          </cell>
          <cell r="T1767" t="str">
            <v>2119-0032622-100-PKR-LAHORE</v>
          </cell>
        </row>
        <row r="1768">
          <cell r="C1768">
            <v>0</v>
          </cell>
          <cell r="D1768">
            <v>354.89</v>
          </cell>
          <cell r="S1768" t="str">
            <v>2119-0032657-000-PKR</v>
          </cell>
          <cell r="T1768" t="str">
            <v>2119-0032657-000-PKR-LAHORE</v>
          </cell>
        </row>
        <row r="1769">
          <cell r="C1769">
            <v>0</v>
          </cell>
          <cell r="D1769">
            <v>159301.09</v>
          </cell>
          <cell r="S1769" t="str">
            <v>2119-0032656-140-PKR</v>
          </cell>
          <cell r="T1769" t="str">
            <v>2119-0032656-140-PKR-LAHORE</v>
          </cell>
        </row>
        <row r="1770">
          <cell r="C1770">
            <v>0</v>
          </cell>
          <cell r="D1770">
            <v>1861.51</v>
          </cell>
          <cell r="S1770" t="str">
            <v>2119-0032655-100-PKR</v>
          </cell>
          <cell r="T1770" t="str">
            <v>2119-0032655-100-PKR-LAHORE</v>
          </cell>
        </row>
        <row r="1771">
          <cell r="C1771">
            <v>0</v>
          </cell>
          <cell r="D1771">
            <v>10.68</v>
          </cell>
          <cell r="S1771" t="str">
            <v>2119-0032653-100-PKR</v>
          </cell>
          <cell r="T1771" t="str">
            <v>2119-0032653-100-PKR-LAHORE</v>
          </cell>
        </row>
        <row r="1772">
          <cell r="C1772">
            <v>0</v>
          </cell>
          <cell r="D1772">
            <v>0.86</v>
          </cell>
          <cell r="S1772" t="str">
            <v>2119-0032652-100-PKR</v>
          </cell>
          <cell r="T1772" t="str">
            <v>2119-0032652-100-PKR-LAHORE</v>
          </cell>
        </row>
        <row r="1773">
          <cell r="C1773">
            <v>0</v>
          </cell>
          <cell r="D1773">
            <v>41.89</v>
          </cell>
          <cell r="S1773" t="str">
            <v>2119-0032651-100-PKR</v>
          </cell>
          <cell r="T1773" t="str">
            <v>2119-0032651-100-PKR-LAHORE</v>
          </cell>
        </row>
        <row r="1774">
          <cell r="C1774">
            <v>0</v>
          </cell>
          <cell r="D1774">
            <v>1317.77</v>
          </cell>
          <cell r="S1774" t="str">
            <v>2119-0032648-100-PKR</v>
          </cell>
          <cell r="T1774" t="str">
            <v>2119-0032648-100-PKR-LAHORE</v>
          </cell>
        </row>
        <row r="1775">
          <cell r="C1775">
            <v>0</v>
          </cell>
          <cell r="D1775">
            <v>482825.12</v>
          </cell>
          <cell r="S1775" t="str">
            <v>2119-0032659-240-PKR</v>
          </cell>
          <cell r="T1775" t="str">
            <v>2119-0032659-240-PKR-LAHORE</v>
          </cell>
        </row>
        <row r="1776">
          <cell r="C1776">
            <v>0</v>
          </cell>
          <cell r="D1776">
            <v>571.84</v>
          </cell>
          <cell r="S1776" t="str">
            <v>2119-0032646-100-PKR</v>
          </cell>
          <cell r="T1776" t="str">
            <v>2119-0032646-100-PKR-LAHORE</v>
          </cell>
        </row>
        <row r="1777">
          <cell r="C1777">
            <v>0</v>
          </cell>
          <cell r="D1777">
            <v>0.25</v>
          </cell>
          <cell r="S1777" t="str">
            <v>2119-0032660-200-PKR</v>
          </cell>
          <cell r="T1777" t="str">
            <v>2119-0032660-200-PKR-LAHORE</v>
          </cell>
        </row>
        <row r="1778">
          <cell r="C1778">
            <v>0</v>
          </cell>
          <cell r="D1778">
            <v>1121344.1299999999</v>
          </cell>
          <cell r="S1778" t="str">
            <v>2119-0032641-200-PKR</v>
          </cell>
          <cell r="T1778" t="str">
            <v>2119-0032641-200-PKR-LAHORE</v>
          </cell>
        </row>
        <row r="1779">
          <cell r="C1779">
            <v>0</v>
          </cell>
          <cell r="D1779">
            <v>1550701.81</v>
          </cell>
          <cell r="S1779" t="str">
            <v>2119-0032641-100-PKR</v>
          </cell>
          <cell r="T1779" t="str">
            <v>2119-0032641-100-PKR-LAHORE</v>
          </cell>
        </row>
        <row r="1780">
          <cell r="C1780">
            <v>0</v>
          </cell>
          <cell r="D1780">
            <v>15821.57</v>
          </cell>
          <cell r="S1780" t="str">
            <v>2119-0032638-100-PKR</v>
          </cell>
          <cell r="T1780" t="str">
            <v>2119-0032638-100-PKR-LAHORE</v>
          </cell>
        </row>
        <row r="1781">
          <cell r="C1781">
            <v>0</v>
          </cell>
          <cell r="D1781">
            <v>16437.650000000001</v>
          </cell>
          <cell r="S1781" t="str">
            <v>2119-0032637-000-PKR</v>
          </cell>
          <cell r="T1781" t="str">
            <v>2119-0032637-000-PKR-LAHORE</v>
          </cell>
        </row>
        <row r="1782">
          <cell r="C1782">
            <v>0</v>
          </cell>
          <cell r="D1782">
            <v>315.70999999999998</v>
          </cell>
          <cell r="S1782" t="str">
            <v>2119-0032636-000-PKR</v>
          </cell>
          <cell r="T1782" t="str">
            <v>2119-0032636-000-PKR-LAHORE</v>
          </cell>
        </row>
        <row r="1783">
          <cell r="C1783">
            <v>0</v>
          </cell>
          <cell r="D1783">
            <v>250225.22</v>
          </cell>
          <cell r="S1783" t="str">
            <v>2119-0032634-000-PKR</v>
          </cell>
          <cell r="T1783" t="str">
            <v>2119-0032634-000-PKR-LAHORE</v>
          </cell>
        </row>
        <row r="1784">
          <cell r="C1784">
            <v>0</v>
          </cell>
          <cell r="D1784">
            <v>56289.04</v>
          </cell>
          <cell r="S1784" t="str">
            <v>2119-0032630-000-PKR</v>
          </cell>
          <cell r="T1784" t="str">
            <v>2119-0032630-000-PKR-LAHORE</v>
          </cell>
        </row>
        <row r="1785">
          <cell r="C1785">
            <v>0</v>
          </cell>
          <cell r="D1785">
            <v>624.22</v>
          </cell>
          <cell r="S1785" t="str">
            <v>2119-0032629-000-PKR</v>
          </cell>
          <cell r="T1785" t="str">
            <v>2119-0032629-000-PKR-LAHORE</v>
          </cell>
        </row>
        <row r="1786">
          <cell r="C1786">
            <v>0</v>
          </cell>
          <cell r="D1786">
            <v>60489.94</v>
          </cell>
          <cell r="S1786" t="str">
            <v>2119-0032705-000-PKR</v>
          </cell>
          <cell r="T1786" t="str">
            <v>2119-0032705-000-PKR-LAHORE</v>
          </cell>
        </row>
        <row r="1787">
          <cell r="C1787">
            <v>0</v>
          </cell>
          <cell r="D1787">
            <v>3.28</v>
          </cell>
          <cell r="S1787" t="str">
            <v>2119-0032647-000-PKR</v>
          </cell>
          <cell r="T1787" t="str">
            <v>2119-0032647-000-PKR-LAHORE</v>
          </cell>
        </row>
        <row r="1788">
          <cell r="C1788">
            <v>0</v>
          </cell>
          <cell r="D1788">
            <v>977475.42</v>
          </cell>
          <cell r="S1788" t="str">
            <v>2119-0032679-400-PKR</v>
          </cell>
          <cell r="T1788" t="str">
            <v>2119-0032679-400-PKR-LAHORE</v>
          </cell>
        </row>
        <row r="1789">
          <cell r="C1789">
            <v>0</v>
          </cell>
          <cell r="D1789">
            <v>158.65</v>
          </cell>
          <cell r="S1789" t="str">
            <v>2119-0032155-100-PKR</v>
          </cell>
          <cell r="T1789" t="str">
            <v>2119-0032155-100-PKR-LAHORE</v>
          </cell>
        </row>
        <row r="1790">
          <cell r="C1790">
            <v>0</v>
          </cell>
          <cell r="D1790">
            <v>4961.28</v>
          </cell>
          <cell r="S1790" t="str">
            <v>2119-0032695-100-PKR</v>
          </cell>
          <cell r="T1790" t="str">
            <v>2119-0032695-100-PKR-LAHORE</v>
          </cell>
        </row>
        <row r="1791">
          <cell r="C1791">
            <v>0</v>
          </cell>
          <cell r="D1791">
            <v>254182.38</v>
          </cell>
          <cell r="S1791" t="str">
            <v>2119-0032694-100-PKR</v>
          </cell>
          <cell r="T1791" t="str">
            <v>2119-0032694-100-PKR-LAHORE</v>
          </cell>
        </row>
        <row r="1792">
          <cell r="C1792">
            <v>0</v>
          </cell>
          <cell r="D1792">
            <v>1668.35</v>
          </cell>
          <cell r="S1792" t="str">
            <v>2119-0032689-000-PKR</v>
          </cell>
          <cell r="T1792" t="str">
            <v>2119-0032689-000-PKR-LAHORE</v>
          </cell>
        </row>
        <row r="1793">
          <cell r="C1793">
            <v>0</v>
          </cell>
          <cell r="D1793">
            <v>725.5</v>
          </cell>
          <cell r="S1793" t="str">
            <v>2119-0032688-000-PKR</v>
          </cell>
          <cell r="T1793" t="str">
            <v>2119-0032688-000-PKR-LAHORE</v>
          </cell>
        </row>
        <row r="1794">
          <cell r="C1794">
            <v>0</v>
          </cell>
          <cell r="D1794">
            <v>246.42</v>
          </cell>
          <cell r="S1794" t="str">
            <v>2119-0032686-000-PKR</v>
          </cell>
          <cell r="T1794" t="str">
            <v>2119-0032686-000-PKR-LAHORE</v>
          </cell>
        </row>
        <row r="1795">
          <cell r="C1795">
            <v>0</v>
          </cell>
          <cell r="D1795">
            <v>10451.459999999999</v>
          </cell>
          <cell r="S1795" t="str">
            <v>2119-0032685-100-PKR</v>
          </cell>
          <cell r="T1795" t="str">
            <v>2119-0032685-100-PKR-LAHORE</v>
          </cell>
        </row>
        <row r="1796">
          <cell r="C1796">
            <v>0</v>
          </cell>
          <cell r="D1796">
            <v>126.99</v>
          </cell>
          <cell r="S1796" t="str">
            <v>2119-0032684-000-PKR</v>
          </cell>
          <cell r="T1796" t="str">
            <v>2119-0032684-000-PKR-LAHORE</v>
          </cell>
        </row>
        <row r="1797">
          <cell r="C1797">
            <v>0</v>
          </cell>
          <cell r="D1797">
            <v>5429.81</v>
          </cell>
          <cell r="S1797" t="str">
            <v>2119-0032658-000-PKR</v>
          </cell>
          <cell r="T1797" t="str">
            <v>2119-0032658-000-PKR-LAHORE</v>
          </cell>
        </row>
        <row r="1798">
          <cell r="C1798">
            <v>0</v>
          </cell>
          <cell r="D1798">
            <v>9863.75</v>
          </cell>
          <cell r="S1798" t="str">
            <v>2119-0032680-100-PKR</v>
          </cell>
          <cell r="T1798" t="str">
            <v>2119-0032680-100-PKR-LAHORE</v>
          </cell>
        </row>
        <row r="1799">
          <cell r="C1799">
            <v>0</v>
          </cell>
          <cell r="D1799">
            <v>25835467.280000001</v>
          </cell>
          <cell r="S1799" t="str">
            <v>2119-0032621-300-PKR</v>
          </cell>
          <cell r="T1799" t="str">
            <v>2119-0032621-300-PKR-LAHORE</v>
          </cell>
        </row>
        <row r="1800">
          <cell r="C1800">
            <v>0</v>
          </cell>
          <cell r="D1800">
            <v>3049681.98</v>
          </cell>
          <cell r="S1800" t="str">
            <v>2119-0032679-110-PKR</v>
          </cell>
          <cell r="T1800" t="str">
            <v>2119-0032679-110-PKR-LAHORE</v>
          </cell>
        </row>
        <row r="1801">
          <cell r="C1801">
            <v>0</v>
          </cell>
          <cell r="D1801">
            <v>701951.29</v>
          </cell>
          <cell r="S1801" t="str">
            <v>2119-0032678-000-PKR</v>
          </cell>
          <cell r="T1801" t="str">
            <v>2119-0032678-000-PKR-LAHORE</v>
          </cell>
        </row>
        <row r="1802">
          <cell r="C1802">
            <v>0</v>
          </cell>
          <cell r="D1802">
            <v>51138.6</v>
          </cell>
          <cell r="S1802" t="str">
            <v>2119-0032675-000-PKR</v>
          </cell>
          <cell r="T1802" t="str">
            <v>2119-0032675-000-PKR-LAHORE</v>
          </cell>
        </row>
        <row r="1803">
          <cell r="C1803">
            <v>0</v>
          </cell>
          <cell r="D1803">
            <v>1925</v>
          </cell>
          <cell r="S1803" t="str">
            <v>2119-0032669-000-PKR</v>
          </cell>
          <cell r="T1803" t="str">
            <v>2119-0032669-000-PKR-LAHORE</v>
          </cell>
        </row>
        <row r="1804">
          <cell r="C1804">
            <v>0</v>
          </cell>
          <cell r="D1804">
            <v>35.42</v>
          </cell>
          <cell r="S1804" t="str">
            <v>2119-0032668-000-PKR</v>
          </cell>
          <cell r="T1804" t="str">
            <v>2119-0032668-000-PKR-LAHORE</v>
          </cell>
        </row>
        <row r="1805">
          <cell r="C1805">
            <v>0</v>
          </cell>
          <cell r="D1805">
            <v>8050.98</v>
          </cell>
          <cell r="S1805" t="str">
            <v>2119-0032667-000-PKR</v>
          </cell>
          <cell r="T1805" t="str">
            <v>2119-0032667-000-PKR-LAHORE</v>
          </cell>
        </row>
        <row r="1806">
          <cell r="C1806">
            <v>0</v>
          </cell>
          <cell r="D1806">
            <v>90.91</v>
          </cell>
          <cell r="S1806" t="str">
            <v>2119-0032663-000-PKR</v>
          </cell>
          <cell r="T1806" t="str">
            <v>2119-0032663-000-PKR-LAHORE</v>
          </cell>
        </row>
        <row r="1807">
          <cell r="C1807">
            <v>0</v>
          </cell>
          <cell r="D1807">
            <v>1196.83</v>
          </cell>
          <cell r="S1807" t="str">
            <v>2119-0032661-100-PKR</v>
          </cell>
          <cell r="T1807" t="str">
            <v>2119-0032661-100-PKR-LAHORE</v>
          </cell>
        </row>
        <row r="1808">
          <cell r="C1808">
            <v>0</v>
          </cell>
          <cell r="D1808">
            <v>5577858.1299999999</v>
          </cell>
          <cell r="S1808" t="str">
            <v>2119-0032660-240-PKR</v>
          </cell>
          <cell r="T1808" t="str">
            <v>2119-0032660-240-PKR-LAHORE</v>
          </cell>
        </row>
        <row r="1809">
          <cell r="C1809">
            <v>0</v>
          </cell>
          <cell r="D1809">
            <v>8402.61</v>
          </cell>
          <cell r="S1809" t="str">
            <v>2119-0032683-200-PKR</v>
          </cell>
          <cell r="T1809" t="str">
            <v>2119-0032683-200-PKR-LAHORE</v>
          </cell>
        </row>
        <row r="1810">
          <cell r="C1810">
            <v>0</v>
          </cell>
          <cell r="D1810">
            <v>63.6</v>
          </cell>
          <cell r="S1810" t="str">
            <v>2119-0032557-000-PKR</v>
          </cell>
          <cell r="T1810" t="str">
            <v>2119-0032557-000-PKR-LAHORE</v>
          </cell>
        </row>
        <row r="1811">
          <cell r="C1811">
            <v>0</v>
          </cell>
          <cell r="D1811">
            <v>3175.94</v>
          </cell>
          <cell r="S1811" t="str">
            <v>2119-0032627-000-PKR</v>
          </cell>
          <cell r="T1811" t="str">
            <v>2119-0032627-000-PKR-LAHORE</v>
          </cell>
        </row>
        <row r="1812">
          <cell r="C1812">
            <v>0</v>
          </cell>
          <cell r="D1812">
            <v>9769.3700000000008</v>
          </cell>
          <cell r="S1812" t="str">
            <v>2119-0032576-100-PKR</v>
          </cell>
          <cell r="T1812" t="str">
            <v>2119-0032576-100-PKR-LAHORE</v>
          </cell>
        </row>
        <row r="1813">
          <cell r="C1813">
            <v>0</v>
          </cell>
          <cell r="D1813">
            <v>454.35</v>
          </cell>
          <cell r="S1813" t="str">
            <v>2119-0032575-200-PKR</v>
          </cell>
          <cell r="T1813" t="str">
            <v>2119-0032575-200-PKR-LAHORE</v>
          </cell>
        </row>
        <row r="1814">
          <cell r="C1814">
            <v>0</v>
          </cell>
          <cell r="D1814">
            <v>1315.26</v>
          </cell>
          <cell r="S1814" t="str">
            <v>2119-0032575-100-PKR</v>
          </cell>
          <cell r="T1814" t="str">
            <v>2119-0032575-100-PKR-LAHORE</v>
          </cell>
        </row>
        <row r="1815">
          <cell r="C1815">
            <v>0</v>
          </cell>
          <cell r="D1815">
            <v>37967.230000000003</v>
          </cell>
          <cell r="S1815" t="str">
            <v>2119-0032572-000-PKR</v>
          </cell>
          <cell r="T1815" t="str">
            <v>2119-0032572-000-PKR-LAHORE</v>
          </cell>
        </row>
        <row r="1816">
          <cell r="C1816">
            <v>0</v>
          </cell>
          <cell r="D1816">
            <v>6599.74</v>
          </cell>
          <cell r="S1816" t="str">
            <v>2119-0032570-000-PKR</v>
          </cell>
          <cell r="T1816" t="str">
            <v>2119-0032570-000-PKR-LAHORE</v>
          </cell>
        </row>
        <row r="1817">
          <cell r="C1817">
            <v>0</v>
          </cell>
          <cell r="D1817">
            <v>430.08</v>
          </cell>
          <cell r="S1817" t="str">
            <v>2119-0032569-100-PKR</v>
          </cell>
          <cell r="T1817" t="str">
            <v>2119-0032569-100-PKR-LAHORE</v>
          </cell>
        </row>
        <row r="1818">
          <cell r="C1818">
            <v>0</v>
          </cell>
          <cell r="D1818">
            <v>81.599999999999994</v>
          </cell>
          <cell r="S1818" t="str">
            <v>2119-0032566-000-PKR</v>
          </cell>
          <cell r="T1818" t="str">
            <v>2119-0032566-000-PKR-LAHORE</v>
          </cell>
        </row>
        <row r="1819">
          <cell r="C1819">
            <v>0</v>
          </cell>
          <cell r="D1819">
            <v>193.55</v>
          </cell>
          <cell r="S1819" t="str">
            <v>2119-0032581-100-PKR</v>
          </cell>
          <cell r="T1819" t="str">
            <v>2119-0032581-100-PKR-LAHORE</v>
          </cell>
        </row>
        <row r="1820">
          <cell r="C1820">
            <v>0</v>
          </cell>
          <cell r="D1820">
            <v>25</v>
          </cell>
          <cell r="S1820" t="str">
            <v>2119-0032558-100-PKR</v>
          </cell>
          <cell r="T1820" t="str">
            <v>2119-0032558-100-PKR-LAHORE</v>
          </cell>
        </row>
        <row r="1821">
          <cell r="C1821">
            <v>0</v>
          </cell>
          <cell r="D1821">
            <v>0.3</v>
          </cell>
          <cell r="S1821" t="str">
            <v>2119-0032582-100-PKR</v>
          </cell>
          <cell r="T1821" t="str">
            <v>2119-0032582-100-PKR-LAHORE</v>
          </cell>
        </row>
        <row r="1822">
          <cell r="C1822">
            <v>0</v>
          </cell>
          <cell r="D1822">
            <v>539.48</v>
          </cell>
          <cell r="S1822" t="str">
            <v>2119-0032555-100-PKR</v>
          </cell>
          <cell r="T1822" t="str">
            <v>2119-0032555-100-PKR-LAHORE</v>
          </cell>
        </row>
        <row r="1823">
          <cell r="C1823">
            <v>0</v>
          </cell>
          <cell r="D1823">
            <v>328.2</v>
          </cell>
          <cell r="S1823" t="str">
            <v>2119-0032555-000-PKR</v>
          </cell>
          <cell r="T1823" t="str">
            <v>2119-0032555-000-PKR-LAHORE</v>
          </cell>
        </row>
        <row r="1824">
          <cell r="C1824">
            <v>0</v>
          </cell>
          <cell r="D1824">
            <v>157516.19</v>
          </cell>
          <cell r="S1824" t="str">
            <v>2119-0032553-000-PKR</v>
          </cell>
          <cell r="T1824" t="str">
            <v>2119-0032553-000-PKR-LAHORE</v>
          </cell>
        </row>
        <row r="1825">
          <cell r="C1825">
            <v>0</v>
          </cell>
          <cell r="D1825">
            <v>205.19</v>
          </cell>
          <cell r="S1825" t="str">
            <v>2119-0032552-100-PKR</v>
          </cell>
          <cell r="T1825" t="str">
            <v>2119-0032552-100-PKR-LAHORE</v>
          </cell>
        </row>
        <row r="1826">
          <cell r="C1826">
            <v>0</v>
          </cell>
          <cell r="D1826">
            <v>8432.6299999999992</v>
          </cell>
          <cell r="S1826" t="str">
            <v>2119-0032551-000-PKR</v>
          </cell>
          <cell r="T1826" t="str">
            <v>2119-0032551-000-PKR-LAHORE</v>
          </cell>
        </row>
        <row r="1827">
          <cell r="C1827">
            <v>0</v>
          </cell>
          <cell r="D1827">
            <v>17264.88</v>
          </cell>
          <cell r="S1827" t="str">
            <v>2119-0032550-000-PKR</v>
          </cell>
          <cell r="T1827" t="str">
            <v>2119-0032550-000-PKR-LAHORE</v>
          </cell>
        </row>
        <row r="1828">
          <cell r="C1828">
            <v>0</v>
          </cell>
          <cell r="D1828">
            <v>840</v>
          </cell>
          <cell r="S1828" t="str">
            <v>2119-0032545-100-PKR</v>
          </cell>
          <cell r="T1828" t="str">
            <v>2119-0032545-100-PKR-LAHORE</v>
          </cell>
        </row>
        <row r="1829">
          <cell r="C1829">
            <v>0</v>
          </cell>
          <cell r="D1829">
            <v>206.77</v>
          </cell>
          <cell r="S1829" t="str">
            <v>2119-0032544-100-PKR</v>
          </cell>
          <cell r="T1829" t="str">
            <v>2119-0032544-100-PKR-LAHORE</v>
          </cell>
        </row>
        <row r="1830">
          <cell r="C1830">
            <v>0</v>
          </cell>
          <cell r="D1830">
            <v>192.55</v>
          </cell>
          <cell r="S1830" t="str">
            <v>2119-0032544-000-PKR</v>
          </cell>
          <cell r="T1830" t="str">
            <v>2119-0032544-000-PKR-LAHORE</v>
          </cell>
        </row>
        <row r="1831">
          <cell r="C1831">
            <v>0</v>
          </cell>
          <cell r="D1831">
            <v>1160.8599999999999</v>
          </cell>
          <cell r="S1831" t="str">
            <v>2119-0032559-000-PKR</v>
          </cell>
          <cell r="T1831" t="str">
            <v>2119-0032559-000-PKR-LAHORE</v>
          </cell>
        </row>
        <row r="1832">
          <cell r="C1832">
            <v>0</v>
          </cell>
          <cell r="D1832">
            <v>592814.25</v>
          </cell>
          <cell r="S1832" t="str">
            <v>2119-0032598-224-USD</v>
          </cell>
          <cell r="T1832" t="str">
            <v>2119-0032598-224-USD-LAHORE</v>
          </cell>
        </row>
        <row r="1833">
          <cell r="C1833">
            <v>0</v>
          </cell>
          <cell r="D1833">
            <v>507545.59</v>
          </cell>
          <cell r="S1833" t="str">
            <v>2119-0032619-100-PKR</v>
          </cell>
          <cell r="T1833" t="str">
            <v>2119-0032619-100-PKR-LAHORE</v>
          </cell>
        </row>
        <row r="1834">
          <cell r="C1834">
            <v>0</v>
          </cell>
          <cell r="D1834">
            <v>358991.84</v>
          </cell>
          <cell r="S1834" t="str">
            <v>2119-0032617-000-PKR</v>
          </cell>
          <cell r="T1834" t="str">
            <v>2119-0032617-000-PKR-LAHORE</v>
          </cell>
        </row>
        <row r="1835">
          <cell r="C1835">
            <v>0</v>
          </cell>
          <cell r="D1835">
            <v>75491.08</v>
          </cell>
          <cell r="S1835" t="str">
            <v>2119-0032616-200-PKR</v>
          </cell>
          <cell r="T1835" t="str">
            <v>2119-0032616-200-PKR-LAHORE</v>
          </cell>
        </row>
        <row r="1836">
          <cell r="C1836">
            <v>0</v>
          </cell>
          <cell r="D1836">
            <v>1085.04</v>
          </cell>
          <cell r="S1836" t="str">
            <v>2119-0032614-100-PKR</v>
          </cell>
          <cell r="T1836" t="str">
            <v>2119-0032614-100-PKR-LAHORE</v>
          </cell>
        </row>
        <row r="1837">
          <cell r="C1837">
            <v>0</v>
          </cell>
          <cell r="D1837">
            <v>172895.03</v>
          </cell>
          <cell r="S1837" t="str">
            <v>2119-0032613-200-PKR</v>
          </cell>
          <cell r="T1837" t="str">
            <v>2119-0032613-200-PKR-LAHORE</v>
          </cell>
        </row>
        <row r="1838">
          <cell r="C1838">
            <v>0</v>
          </cell>
          <cell r="D1838">
            <v>68624.66</v>
          </cell>
          <cell r="S1838" t="str">
            <v>2119-0032610-100-PKR</v>
          </cell>
          <cell r="T1838" t="str">
            <v>2119-0032610-100-PKR-LAHORE</v>
          </cell>
        </row>
        <row r="1839">
          <cell r="C1839">
            <v>0</v>
          </cell>
          <cell r="D1839">
            <v>1487.34</v>
          </cell>
          <cell r="S1839" t="str">
            <v>2119-0032608-200-PKR</v>
          </cell>
          <cell r="T1839" t="str">
            <v>2119-0032608-200-PKR-LAHORE</v>
          </cell>
        </row>
        <row r="1840">
          <cell r="C1840">
            <v>0</v>
          </cell>
          <cell r="D1840">
            <v>1490.68</v>
          </cell>
          <cell r="S1840" t="str">
            <v>2119-0032607-100-PKR</v>
          </cell>
          <cell r="T1840" t="str">
            <v>2119-0032607-100-PKR-LAHORE</v>
          </cell>
        </row>
        <row r="1841">
          <cell r="C1841">
            <v>0</v>
          </cell>
          <cell r="D1841">
            <v>94.65</v>
          </cell>
          <cell r="S1841" t="str">
            <v>2119-0032580-000-PKR</v>
          </cell>
          <cell r="T1841" t="str">
            <v>2119-0032580-000-PKR-LAHORE</v>
          </cell>
        </row>
        <row r="1842">
          <cell r="C1842">
            <v>0</v>
          </cell>
          <cell r="D1842">
            <v>74806.080000000002</v>
          </cell>
          <cell r="S1842" t="str">
            <v>2119-0032601-200-PKR</v>
          </cell>
          <cell r="T1842" t="str">
            <v>2119-0032601-200-PKR-LAHORE</v>
          </cell>
        </row>
        <row r="1843">
          <cell r="C1843">
            <v>0</v>
          </cell>
          <cell r="D1843">
            <v>5622.78</v>
          </cell>
          <cell r="S1843" t="str">
            <v>2119-0032707-000-PKR</v>
          </cell>
          <cell r="T1843" t="str">
            <v>2119-0032707-000-PKR-LAHORE</v>
          </cell>
        </row>
        <row r="1844">
          <cell r="C1844">
            <v>0</v>
          </cell>
          <cell r="D1844">
            <v>154.87</v>
          </cell>
          <cell r="S1844" t="str">
            <v>2119-0032597-000-PKR</v>
          </cell>
          <cell r="T1844" t="str">
            <v>2119-0032597-000-PKR-LAHORE</v>
          </cell>
        </row>
        <row r="1845">
          <cell r="C1845">
            <v>0</v>
          </cell>
          <cell r="D1845">
            <v>4791.3900000000003</v>
          </cell>
          <cell r="S1845" t="str">
            <v>2119-0032596-200-PKR</v>
          </cell>
          <cell r="T1845" t="str">
            <v>2119-0032596-200-PKR-LAHORE</v>
          </cell>
        </row>
        <row r="1846">
          <cell r="C1846">
            <v>0</v>
          </cell>
          <cell r="D1846">
            <v>755.67</v>
          </cell>
          <cell r="S1846" t="str">
            <v>2119-0032594-100-PKR</v>
          </cell>
          <cell r="T1846" t="str">
            <v>2119-0032594-100-PKR-LAHORE</v>
          </cell>
        </row>
        <row r="1847">
          <cell r="C1847">
            <v>0</v>
          </cell>
          <cell r="D1847">
            <v>126514.83</v>
          </cell>
          <cell r="S1847" t="str">
            <v>2119-0032592-200-PKR</v>
          </cell>
          <cell r="T1847" t="str">
            <v>2119-0032592-200-PKR-LAHORE</v>
          </cell>
        </row>
        <row r="1848">
          <cell r="C1848">
            <v>0</v>
          </cell>
          <cell r="D1848">
            <v>84.44</v>
          </cell>
          <cell r="S1848" t="str">
            <v>2119-0032590-100-PKR</v>
          </cell>
          <cell r="T1848" t="str">
            <v>2119-0032590-100-PKR-LAHORE</v>
          </cell>
        </row>
        <row r="1849">
          <cell r="C1849">
            <v>0</v>
          </cell>
          <cell r="D1849">
            <v>56917.19</v>
          </cell>
          <cell r="S1849" t="str">
            <v>2119-0032586-100-PKR</v>
          </cell>
          <cell r="T1849" t="str">
            <v>2119-0032586-100-PKR-LAHORE</v>
          </cell>
        </row>
        <row r="1850">
          <cell r="C1850">
            <v>0</v>
          </cell>
          <cell r="D1850">
            <v>74.12</v>
          </cell>
          <cell r="S1850" t="str">
            <v>2119-0032585-000-PKR</v>
          </cell>
          <cell r="T1850" t="str">
            <v>2119-0032585-000-PKR-LAHORE</v>
          </cell>
        </row>
        <row r="1851">
          <cell r="C1851">
            <v>0</v>
          </cell>
          <cell r="D1851">
            <v>50.86</v>
          </cell>
          <cell r="S1851" t="str">
            <v>2119-0032584-200-PKR</v>
          </cell>
          <cell r="T1851" t="str">
            <v>2119-0032584-200-PKR-LAHORE</v>
          </cell>
        </row>
        <row r="1852">
          <cell r="C1852">
            <v>0</v>
          </cell>
          <cell r="D1852">
            <v>56027.78</v>
          </cell>
          <cell r="S1852" t="str">
            <v>2119-0032583-100-PKR</v>
          </cell>
          <cell r="T1852" t="str">
            <v>2119-0032583-100-PKR-LAHORE</v>
          </cell>
        </row>
        <row r="1853">
          <cell r="C1853">
            <v>0</v>
          </cell>
          <cell r="D1853">
            <v>125</v>
          </cell>
          <cell r="S1853" t="str">
            <v>2119-0032602-000-PKR</v>
          </cell>
          <cell r="T1853" t="str">
            <v>2119-0032602-000-PKR-LAHORE</v>
          </cell>
        </row>
        <row r="1854">
          <cell r="C1854">
            <v>0</v>
          </cell>
          <cell r="D1854">
            <v>2545116.7000000002</v>
          </cell>
          <cell r="S1854" t="str">
            <v>2119-0032811-200-PKR</v>
          </cell>
          <cell r="T1854" t="str">
            <v>2119-0032811-200-PKR-LAHORE</v>
          </cell>
        </row>
        <row r="1855">
          <cell r="C1855">
            <v>0</v>
          </cell>
          <cell r="D1855">
            <v>5905781.2699999996</v>
          </cell>
          <cell r="S1855" t="str">
            <v>2119-0032795-200-PKR</v>
          </cell>
          <cell r="T1855" t="str">
            <v>2119-0032795-200-PKR-LAHORE</v>
          </cell>
        </row>
        <row r="1856">
          <cell r="C1856">
            <v>0</v>
          </cell>
          <cell r="D1856">
            <v>34</v>
          </cell>
          <cell r="S1856" t="str">
            <v>2119-0032824-200-PKR</v>
          </cell>
          <cell r="T1856" t="str">
            <v>2119-0032824-200-PKR-LAHORE</v>
          </cell>
        </row>
        <row r="1857">
          <cell r="C1857">
            <v>0</v>
          </cell>
          <cell r="D1857">
            <v>151972.9</v>
          </cell>
          <cell r="S1857" t="str">
            <v>2119-0032823-200-PKR</v>
          </cell>
          <cell r="T1857" t="str">
            <v>2119-0032823-200-PKR-LAHORE</v>
          </cell>
        </row>
        <row r="1858">
          <cell r="C1858">
            <v>0</v>
          </cell>
          <cell r="D1858">
            <v>50</v>
          </cell>
          <cell r="S1858" t="str">
            <v>2119-0032822-400-PKR</v>
          </cell>
          <cell r="T1858" t="str">
            <v>2119-0032822-400-PKR-LAHORE</v>
          </cell>
        </row>
        <row r="1859">
          <cell r="C1859">
            <v>0</v>
          </cell>
          <cell r="D1859">
            <v>648801.43000000005</v>
          </cell>
          <cell r="S1859" t="str">
            <v>2119-0032821-200-PKR</v>
          </cell>
          <cell r="T1859" t="str">
            <v>2119-0032821-200-PKR-LAHORE</v>
          </cell>
        </row>
        <row r="1860">
          <cell r="C1860">
            <v>0</v>
          </cell>
          <cell r="D1860">
            <v>450050</v>
          </cell>
          <cell r="S1860" t="str">
            <v>2119-0032820-200-PKR</v>
          </cell>
          <cell r="T1860" t="str">
            <v>2119-0032820-200-PKR-LAHORE</v>
          </cell>
        </row>
        <row r="1861">
          <cell r="C1861">
            <v>0</v>
          </cell>
          <cell r="D1861">
            <v>100.43</v>
          </cell>
          <cell r="S1861" t="str">
            <v>2119-0032818-200-PKR</v>
          </cell>
          <cell r="T1861" t="str">
            <v>2119-0032818-200-PKR-LAHORE</v>
          </cell>
        </row>
        <row r="1862">
          <cell r="C1862">
            <v>0</v>
          </cell>
          <cell r="D1862">
            <v>100</v>
          </cell>
          <cell r="S1862" t="str">
            <v>2119-0032816-200-PKR</v>
          </cell>
          <cell r="T1862" t="str">
            <v>2119-0032816-200-PKR-LAHORE</v>
          </cell>
        </row>
        <row r="1863">
          <cell r="C1863">
            <v>0</v>
          </cell>
          <cell r="D1863">
            <v>2000</v>
          </cell>
          <cell r="S1863" t="str">
            <v>2119-0032826-200-PKR</v>
          </cell>
          <cell r="T1863" t="str">
            <v>2119-0032826-200-PKR-LAHORE</v>
          </cell>
        </row>
        <row r="1864">
          <cell r="C1864">
            <v>0</v>
          </cell>
          <cell r="D1864">
            <v>1704895.41</v>
          </cell>
          <cell r="S1864" t="str">
            <v>2119-0032812-200-PKR</v>
          </cell>
          <cell r="T1864" t="str">
            <v>2119-0032812-200-PKR-LAHORE</v>
          </cell>
        </row>
        <row r="1865">
          <cell r="C1865">
            <v>0</v>
          </cell>
          <cell r="D1865">
            <v>1714.63</v>
          </cell>
          <cell r="S1865" t="str">
            <v>2119-0032830-200-PKR</v>
          </cell>
          <cell r="T1865" t="str">
            <v>2119-0032830-200-PKR-LAHORE</v>
          </cell>
        </row>
        <row r="1866">
          <cell r="C1866">
            <v>0</v>
          </cell>
          <cell r="D1866">
            <v>220109.52</v>
          </cell>
          <cell r="S1866" t="str">
            <v>2119-0032810-240-PKR</v>
          </cell>
          <cell r="T1866" t="str">
            <v>2119-0032810-240-PKR-LAHORE</v>
          </cell>
        </row>
        <row r="1867">
          <cell r="C1867">
            <v>0</v>
          </cell>
          <cell r="D1867">
            <v>67245.259999999995</v>
          </cell>
          <cell r="S1867" t="str">
            <v>2119-0032809-240-PKR</v>
          </cell>
          <cell r="T1867" t="str">
            <v>2119-0032809-240-PKR-LAHORE</v>
          </cell>
        </row>
        <row r="1868">
          <cell r="C1868">
            <v>0</v>
          </cell>
          <cell r="D1868">
            <v>151740.65</v>
          </cell>
          <cell r="S1868" t="str">
            <v>2119-0032808-240-PKR</v>
          </cell>
          <cell r="T1868" t="str">
            <v>2119-0032808-240-PKR-LAHORE</v>
          </cell>
        </row>
        <row r="1869">
          <cell r="C1869">
            <v>0</v>
          </cell>
          <cell r="D1869">
            <v>126</v>
          </cell>
          <cell r="S1869" t="str">
            <v>2119-0032806-200-PKR</v>
          </cell>
          <cell r="T1869" t="str">
            <v>2119-0032806-200-PKR-LAHORE</v>
          </cell>
        </row>
        <row r="1870">
          <cell r="C1870">
            <v>0</v>
          </cell>
          <cell r="D1870">
            <v>100</v>
          </cell>
          <cell r="S1870" t="str">
            <v>2119-0032804-200-PKR</v>
          </cell>
          <cell r="T1870" t="str">
            <v>2119-0032804-200-PKR-LAHORE</v>
          </cell>
        </row>
        <row r="1871">
          <cell r="C1871">
            <v>0</v>
          </cell>
          <cell r="D1871">
            <v>125365.97</v>
          </cell>
          <cell r="S1871" t="str">
            <v>2119-0032803-200-PKR</v>
          </cell>
          <cell r="T1871" t="str">
            <v>2119-0032803-200-PKR-LAHORE</v>
          </cell>
        </row>
        <row r="1872">
          <cell r="C1872">
            <v>0</v>
          </cell>
          <cell r="D1872">
            <v>500808.1</v>
          </cell>
          <cell r="S1872" t="str">
            <v>2119-0032801-400-PKR</v>
          </cell>
          <cell r="T1872" t="str">
            <v>2119-0032801-400-PKR-LAHORE</v>
          </cell>
        </row>
        <row r="1873">
          <cell r="C1873">
            <v>0</v>
          </cell>
          <cell r="D1873">
            <v>7997.47</v>
          </cell>
          <cell r="S1873" t="str">
            <v>2119-0032800-200-PKR</v>
          </cell>
          <cell r="T1873" t="str">
            <v>2119-0032800-200-PKR-LAHORE</v>
          </cell>
        </row>
        <row r="1874">
          <cell r="C1874">
            <v>0</v>
          </cell>
          <cell r="D1874">
            <v>37.33</v>
          </cell>
          <cell r="S1874" t="str">
            <v>2119-0032704-000-PKR</v>
          </cell>
          <cell r="T1874" t="str">
            <v>2119-0032704-000-PKR-LAHORE</v>
          </cell>
        </row>
        <row r="1875">
          <cell r="C1875">
            <v>0</v>
          </cell>
          <cell r="D1875">
            <v>100</v>
          </cell>
          <cell r="S1875" t="str">
            <v>2119-0032813-200-PKR</v>
          </cell>
          <cell r="T1875" t="str">
            <v>2119-0032813-200-PKR-LAHORE</v>
          </cell>
        </row>
        <row r="1876">
          <cell r="C1876">
            <v>0</v>
          </cell>
          <cell r="D1876">
            <v>672789.96</v>
          </cell>
          <cell r="S1876" t="str">
            <v>2119-0032844-200-PKR</v>
          </cell>
          <cell r="T1876" t="str">
            <v>2119-0032844-200-PKR-LAHORE</v>
          </cell>
        </row>
        <row r="1877">
          <cell r="C1877">
            <v>0</v>
          </cell>
          <cell r="D1877">
            <v>86135.07</v>
          </cell>
          <cell r="S1877" t="str">
            <v>2119-0032876-200-PKR</v>
          </cell>
          <cell r="T1877" t="str">
            <v>2119-0032876-200-PKR-LAHORE</v>
          </cell>
        </row>
        <row r="1878">
          <cell r="C1878">
            <v>0</v>
          </cell>
          <cell r="D1878">
            <v>71130.100000000006</v>
          </cell>
          <cell r="S1878" t="str">
            <v>2119-0032871-200-PKR</v>
          </cell>
          <cell r="T1878" t="str">
            <v>2119-0032871-200-PKR-LAHORE</v>
          </cell>
        </row>
        <row r="1879">
          <cell r="C1879">
            <v>0</v>
          </cell>
          <cell r="D1879">
            <v>5096.07</v>
          </cell>
          <cell r="S1879" t="str">
            <v>2119-0032870-200-PKR</v>
          </cell>
          <cell r="T1879" t="str">
            <v>2119-0032870-200-PKR-LAHORE</v>
          </cell>
        </row>
        <row r="1880">
          <cell r="C1880">
            <v>0</v>
          </cell>
          <cell r="D1880">
            <v>125435</v>
          </cell>
          <cell r="S1880" t="str">
            <v>2119-0032868-400-PKR</v>
          </cell>
          <cell r="T1880" t="str">
            <v>2119-0032868-400-PKR-LAHORE</v>
          </cell>
        </row>
        <row r="1881">
          <cell r="C1881">
            <v>0</v>
          </cell>
          <cell r="D1881">
            <v>187.81</v>
          </cell>
          <cell r="S1881" t="str">
            <v>2119-0032868-200-PKR</v>
          </cell>
          <cell r="T1881" t="str">
            <v>2119-0032868-200-PKR-LAHORE</v>
          </cell>
        </row>
        <row r="1882">
          <cell r="C1882">
            <v>0</v>
          </cell>
          <cell r="D1882">
            <v>110</v>
          </cell>
          <cell r="S1882" t="str">
            <v>2119-0032867-400-PKR</v>
          </cell>
          <cell r="T1882" t="str">
            <v>2119-0032867-400-PKR-LAHORE</v>
          </cell>
        </row>
        <row r="1883">
          <cell r="C1883">
            <v>0</v>
          </cell>
          <cell r="D1883">
            <v>1318388.42</v>
          </cell>
          <cell r="S1883" t="str">
            <v>2119-0032863-200-PKR</v>
          </cell>
          <cell r="T1883" t="str">
            <v>2119-0032863-200-PKR-LAHORE</v>
          </cell>
        </row>
        <row r="1884">
          <cell r="C1884">
            <v>0</v>
          </cell>
          <cell r="D1884">
            <v>3297524.67</v>
          </cell>
          <cell r="S1884" t="str">
            <v>2119-0032851-400-PKR</v>
          </cell>
          <cell r="T1884" t="str">
            <v>2119-0032851-400-PKR-LAHORE</v>
          </cell>
        </row>
        <row r="1885">
          <cell r="C1885">
            <v>0</v>
          </cell>
          <cell r="D1885">
            <v>3100</v>
          </cell>
          <cell r="S1885" t="str">
            <v>2119-0032825-200-PKR</v>
          </cell>
          <cell r="T1885" t="str">
            <v>2119-0032825-200-PKR-LAHORE</v>
          </cell>
        </row>
        <row r="1886">
          <cell r="C1886">
            <v>0</v>
          </cell>
          <cell r="D1886">
            <v>176.84</v>
          </cell>
          <cell r="S1886" t="str">
            <v>2119-0032847-200-PKR</v>
          </cell>
          <cell r="T1886" t="str">
            <v>2119-0032847-200-PKR-LAHORE</v>
          </cell>
        </row>
        <row r="1887">
          <cell r="C1887">
            <v>0</v>
          </cell>
          <cell r="D1887">
            <v>100</v>
          </cell>
          <cell r="S1887" t="str">
            <v>2119-0032791-200-PKR</v>
          </cell>
          <cell r="T1887" t="str">
            <v>2119-0032791-200-PKR-LAHORE</v>
          </cell>
        </row>
        <row r="1888">
          <cell r="C1888">
            <v>0</v>
          </cell>
          <cell r="D1888">
            <v>3272983.99</v>
          </cell>
          <cell r="S1888" t="str">
            <v>2119-0032843-200-PKR</v>
          </cell>
          <cell r="T1888" t="str">
            <v>2119-0032843-200-PKR-LAHORE</v>
          </cell>
        </row>
        <row r="1889">
          <cell r="C1889">
            <v>0</v>
          </cell>
          <cell r="D1889">
            <v>926.81</v>
          </cell>
          <cell r="S1889" t="str">
            <v>2119-0032842-200-PKR</v>
          </cell>
          <cell r="T1889" t="str">
            <v>2119-0032842-200-PKR-LAHORE</v>
          </cell>
        </row>
        <row r="1890">
          <cell r="C1890">
            <v>0</v>
          </cell>
          <cell r="D1890">
            <v>644583.48</v>
          </cell>
          <cell r="S1890" t="str">
            <v>2119-0032841-200-PKR</v>
          </cell>
          <cell r="T1890" t="str">
            <v>2119-0032841-200-PKR-LAHORE</v>
          </cell>
        </row>
        <row r="1891">
          <cell r="C1891">
            <v>0</v>
          </cell>
          <cell r="D1891">
            <v>3452.63</v>
          </cell>
          <cell r="S1891" t="str">
            <v>2119-0032840-200-PKR</v>
          </cell>
          <cell r="T1891" t="str">
            <v>2119-0032840-200-PKR-LAHORE</v>
          </cell>
        </row>
        <row r="1892">
          <cell r="C1892">
            <v>0</v>
          </cell>
          <cell r="D1892">
            <v>221442.95</v>
          </cell>
          <cell r="S1892" t="str">
            <v>2119-0032839-200-PKR</v>
          </cell>
          <cell r="T1892" t="str">
            <v>2119-0032839-200-PKR-LAHORE</v>
          </cell>
        </row>
        <row r="1893">
          <cell r="C1893">
            <v>0</v>
          </cell>
          <cell r="D1893">
            <v>4400</v>
          </cell>
          <cell r="S1893" t="str">
            <v>2119-0032838-200-PKR</v>
          </cell>
          <cell r="T1893" t="str">
            <v>2119-0032838-200-PKR-LAHORE</v>
          </cell>
        </row>
        <row r="1894">
          <cell r="C1894">
            <v>0</v>
          </cell>
          <cell r="D1894">
            <v>200</v>
          </cell>
          <cell r="S1894" t="str">
            <v>2119-0032833-200-PKR</v>
          </cell>
          <cell r="T1894" t="str">
            <v>2119-0032833-200-PKR-LAHORE</v>
          </cell>
        </row>
        <row r="1895">
          <cell r="C1895">
            <v>0</v>
          </cell>
          <cell r="D1895">
            <v>4.7</v>
          </cell>
          <cell r="S1895" t="str">
            <v>2119-0032832-200-PKR</v>
          </cell>
          <cell r="T1895" t="str">
            <v>2119-0032832-200-PKR-LAHORE</v>
          </cell>
        </row>
        <row r="1896">
          <cell r="C1896">
            <v>0</v>
          </cell>
          <cell r="D1896">
            <v>41339.040000000001</v>
          </cell>
          <cell r="S1896" t="str">
            <v>2119-0032831-200-PKR</v>
          </cell>
          <cell r="T1896" t="str">
            <v>2119-0032831-200-PKR-LAHORE</v>
          </cell>
        </row>
        <row r="1897">
          <cell r="C1897">
            <v>0</v>
          </cell>
          <cell r="D1897">
            <v>6687.65</v>
          </cell>
          <cell r="S1897" t="str">
            <v>2119-0032851-200-PKR</v>
          </cell>
          <cell r="T1897" t="str">
            <v>2119-0032851-200-PKR-LAHORE</v>
          </cell>
        </row>
        <row r="1898">
          <cell r="C1898">
            <v>0</v>
          </cell>
          <cell r="D1898">
            <v>164.8</v>
          </cell>
          <cell r="S1898" t="str">
            <v>2119-0032723-000-PKR</v>
          </cell>
          <cell r="T1898" t="str">
            <v>2119-0032723-000-PKR-LAHORE</v>
          </cell>
        </row>
        <row r="1899">
          <cell r="C1899">
            <v>0</v>
          </cell>
          <cell r="D1899">
            <v>5306.2</v>
          </cell>
          <cell r="S1899" t="str">
            <v>2119-0032798-200-PKR</v>
          </cell>
          <cell r="T1899" t="str">
            <v>2119-0032798-200-PKR-LAHORE</v>
          </cell>
        </row>
        <row r="1900">
          <cell r="C1900">
            <v>0</v>
          </cell>
          <cell r="D1900">
            <v>1728643.04</v>
          </cell>
          <cell r="S1900" t="str">
            <v>2119-0032736-100-PKR</v>
          </cell>
          <cell r="T1900" t="str">
            <v>2119-0032736-100-PKR-LAHORE</v>
          </cell>
        </row>
        <row r="1901">
          <cell r="C1901">
            <v>0</v>
          </cell>
          <cell r="D1901">
            <v>1824.63</v>
          </cell>
          <cell r="S1901" t="str">
            <v>2119-0032735-000-PKR</v>
          </cell>
          <cell r="T1901" t="str">
            <v>2119-0032735-000-PKR-LAHORE</v>
          </cell>
        </row>
        <row r="1902">
          <cell r="C1902">
            <v>0</v>
          </cell>
          <cell r="D1902">
            <v>867.37</v>
          </cell>
          <cell r="S1902" t="str">
            <v>2119-0032733-100-PKR</v>
          </cell>
          <cell r="T1902" t="str">
            <v>2119-0032733-100-PKR-LAHORE</v>
          </cell>
        </row>
        <row r="1903">
          <cell r="C1903">
            <v>0</v>
          </cell>
          <cell r="D1903">
            <v>855541.02</v>
          </cell>
          <cell r="S1903" t="str">
            <v>2119-0032732-000-PKR</v>
          </cell>
          <cell r="T1903" t="str">
            <v>2119-0032732-000-PKR-LAHORE</v>
          </cell>
        </row>
        <row r="1904">
          <cell r="C1904">
            <v>0</v>
          </cell>
          <cell r="D1904">
            <v>22958.25</v>
          </cell>
          <cell r="S1904" t="str">
            <v>2119-0032731-000-PKR</v>
          </cell>
          <cell r="T1904" t="str">
            <v>2119-0032731-000-PKR-LAHORE</v>
          </cell>
        </row>
        <row r="1905">
          <cell r="C1905">
            <v>0</v>
          </cell>
          <cell r="D1905">
            <v>0.12</v>
          </cell>
          <cell r="S1905" t="str">
            <v>2119-0032730-100-PKR</v>
          </cell>
          <cell r="T1905" t="str">
            <v>2119-0032730-100-PKR-LAHORE</v>
          </cell>
        </row>
        <row r="1906">
          <cell r="C1906">
            <v>0</v>
          </cell>
          <cell r="D1906">
            <v>11518.8</v>
          </cell>
          <cell r="S1906" t="str">
            <v>2119-0032728-000-PKR</v>
          </cell>
          <cell r="T1906" t="str">
            <v>2119-0032728-000-PKR-LAHORE</v>
          </cell>
        </row>
        <row r="1907">
          <cell r="C1907">
            <v>0</v>
          </cell>
          <cell r="D1907">
            <v>80</v>
          </cell>
          <cell r="S1907" t="str">
            <v>2119-0032738-000-PKR</v>
          </cell>
          <cell r="T1907" t="str">
            <v>2119-0032738-000-PKR-LAHORE</v>
          </cell>
        </row>
        <row r="1908">
          <cell r="C1908">
            <v>0</v>
          </cell>
          <cell r="D1908">
            <v>7279.37</v>
          </cell>
          <cell r="S1908" t="str">
            <v>2119-0032725-000-PKR</v>
          </cell>
          <cell r="T1908" t="str">
            <v>2119-0032725-000-PKR-LAHORE</v>
          </cell>
        </row>
        <row r="1909">
          <cell r="C1909">
            <v>0</v>
          </cell>
          <cell r="D1909">
            <v>222</v>
          </cell>
          <cell r="S1909" t="str">
            <v>2119-0032739-000-PKR</v>
          </cell>
          <cell r="T1909" t="str">
            <v>2119-0032739-000-PKR-LAHORE</v>
          </cell>
        </row>
        <row r="1910">
          <cell r="C1910">
            <v>0</v>
          </cell>
          <cell r="D1910">
            <v>4783.6499999999996</v>
          </cell>
          <cell r="S1910" t="str">
            <v>2119-0032719-000-PKR</v>
          </cell>
          <cell r="T1910" t="str">
            <v>2119-0032719-000-PKR-LAHORE</v>
          </cell>
        </row>
        <row r="1911">
          <cell r="C1911">
            <v>0</v>
          </cell>
          <cell r="D1911">
            <v>65.73</v>
          </cell>
          <cell r="S1911" t="str">
            <v>2119-0032718-000-PKR</v>
          </cell>
          <cell r="T1911" t="str">
            <v>2119-0032718-000-PKR-LAHORE</v>
          </cell>
        </row>
        <row r="1912">
          <cell r="C1912">
            <v>0</v>
          </cell>
          <cell r="D1912">
            <v>97941.25</v>
          </cell>
          <cell r="S1912" t="str">
            <v>2119-0032717-000-PKR</v>
          </cell>
          <cell r="T1912" t="str">
            <v>2119-0032717-000-PKR-LAHORE</v>
          </cell>
        </row>
        <row r="1913">
          <cell r="C1913">
            <v>0</v>
          </cell>
          <cell r="D1913">
            <v>22</v>
          </cell>
          <cell r="S1913" t="str">
            <v>2119-0032715-000-PKR</v>
          </cell>
          <cell r="T1913" t="str">
            <v>2119-0032715-000-PKR-LAHORE</v>
          </cell>
        </row>
        <row r="1914">
          <cell r="C1914">
            <v>0</v>
          </cell>
          <cell r="D1914">
            <v>96.02</v>
          </cell>
          <cell r="S1914" t="str">
            <v>2119-0032714-000-PKR</v>
          </cell>
          <cell r="T1914" t="str">
            <v>2119-0032714-000-PKR-LAHORE</v>
          </cell>
        </row>
        <row r="1915">
          <cell r="C1915">
            <v>0</v>
          </cell>
          <cell r="D1915">
            <v>75.19</v>
          </cell>
          <cell r="S1915" t="str">
            <v>2119-0032713-000-PKR</v>
          </cell>
          <cell r="T1915" t="str">
            <v>2119-0032713-000-PKR-LAHORE</v>
          </cell>
        </row>
        <row r="1916">
          <cell r="C1916">
            <v>0</v>
          </cell>
          <cell r="D1916">
            <v>6.24</v>
          </cell>
          <cell r="S1916" t="str">
            <v>2119-0032711-000-PKR</v>
          </cell>
          <cell r="T1916" t="str">
            <v>2119-0032711-000-PKR-LAHORE</v>
          </cell>
        </row>
        <row r="1917">
          <cell r="C1917">
            <v>0</v>
          </cell>
          <cell r="D1917">
            <v>2587.83</v>
          </cell>
          <cell r="S1917" t="str">
            <v>2119-0032710-000-PKR</v>
          </cell>
          <cell r="T1917" t="str">
            <v>2119-0032710-000-PKR-LAHORE</v>
          </cell>
        </row>
        <row r="1918">
          <cell r="C1918">
            <v>0</v>
          </cell>
          <cell r="D1918">
            <v>4005649.96</v>
          </cell>
          <cell r="S1918" t="str">
            <v>2119-0032708-100-PKR</v>
          </cell>
          <cell r="T1918" t="str">
            <v>2119-0032708-100-PKR-LAHORE</v>
          </cell>
        </row>
        <row r="1919">
          <cell r="C1919">
            <v>0</v>
          </cell>
          <cell r="D1919">
            <v>185.73</v>
          </cell>
          <cell r="S1919" t="str">
            <v>2119-0032727-100-PKR</v>
          </cell>
          <cell r="T1919" t="str">
            <v>2119-0032727-100-PKR-LAHORE</v>
          </cell>
        </row>
        <row r="1920">
          <cell r="C1920">
            <v>0</v>
          </cell>
          <cell r="D1920">
            <v>10221.6</v>
          </cell>
          <cell r="S1920" t="str">
            <v>2119-0032770-200-PKR</v>
          </cell>
          <cell r="T1920" t="str">
            <v>2119-0032770-200-PKR-LAHORE</v>
          </cell>
        </row>
        <row r="1921">
          <cell r="C1921">
            <v>0</v>
          </cell>
          <cell r="D1921">
            <v>100</v>
          </cell>
          <cell r="S1921" t="str">
            <v>2119-0032789-200-PKR</v>
          </cell>
          <cell r="T1921" t="str">
            <v>2119-0032789-200-PKR-LAHORE</v>
          </cell>
        </row>
        <row r="1922">
          <cell r="C1922">
            <v>0</v>
          </cell>
          <cell r="D1922">
            <v>73.489999999999995</v>
          </cell>
          <cell r="S1922" t="str">
            <v>2119-0032787-200-PKR</v>
          </cell>
          <cell r="T1922" t="str">
            <v>2119-0032787-200-PKR-LAHORE</v>
          </cell>
        </row>
        <row r="1923">
          <cell r="C1923">
            <v>0</v>
          </cell>
          <cell r="D1923">
            <v>90</v>
          </cell>
          <cell r="S1923" t="str">
            <v>2119-0032786-200-PKR</v>
          </cell>
          <cell r="T1923" t="str">
            <v>2119-0032786-200-PKR-LAHORE</v>
          </cell>
        </row>
        <row r="1924">
          <cell r="C1924">
            <v>0</v>
          </cell>
          <cell r="D1924">
            <v>5091.1099999999997</v>
          </cell>
          <cell r="S1924" t="str">
            <v>2119-0032783-200-PKR</v>
          </cell>
          <cell r="T1924" t="str">
            <v>2119-0032783-200-PKR-LAHORE</v>
          </cell>
        </row>
        <row r="1925">
          <cell r="C1925">
            <v>0</v>
          </cell>
          <cell r="D1925">
            <v>25000</v>
          </cell>
          <cell r="S1925" t="str">
            <v>2119-0032781-200-PKR</v>
          </cell>
          <cell r="T1925" t="str">
            <v>2119-0032781-200-PKR-LAHORE</v>
          </cell>
        </row>
        <row r="1926">
          <cell r="C1926">
            <v>0</v>
          </cell>
          <cell r="D1926">
            <v>113721388.95999999</v>
          </cell>
          <cell r="S1926" t="str">
            <v>2119-0032774-400-PKR</v>
          </cell>
          <cell r="T1926" t="str">
            <v>2119-0032774-400-PKR-LAHORE</v>
          </cell>
        </row>
        <row r="1927">
          <cell r="C1927">
            <v>0</v>
          </cell>
          <cell r="D1927">
            <v>1001569.81</v>
          </cell>
          <cell r="S1927" t="str">
            <v>2119-0032774-200-PKR</v>
          </cell>
          <cell r="T1927" t="str">
            <v>2119-0032774-200-PKR-LAHORE</v>
          </cell>
        </row>
        <row r="1928">
          <cell r="C1928">
            <v>0</v>
          </cell>
          <cell r="D1928">
            <v>1723474.46</v>
          </cell>
          <cell r="S1928" t="str">
            <v>2119-0032773-200-PKR</v>
          </cell>
          <cell r="T1928" t="str">
            <v>2119-0032773-200-PKR-LAHORE</v>
          </cell>
        </row>
        <row r="1929">
          <cell r="C1929">
            <v>0</v>
          </cell>
          <cell r="D1929">
            <v>369179</v>
          </cell>
          <cell r="S1929" t="str">
            <v>2119-0032737-200-PKR</v>
          </cell>
          <cell r="T1929" t="str">
            <v>2119-0032737-200-PKR-LAHORE</v>
          </cell>
        </row>
        <row r="1930">
          <cell r="C1930">
            <v>0</v>
          </cell>
          <cell r="D1930">
            <v>69867</v>
          </cell>
          <cell r="S1930" t="str">
            <v>2119-0032771-200-PKR</v>
          </cell>
          <cell r="T1930" t="str">
            <v>2119-0032771-200-PKR-LAHORE</v>
          </cell>
        </row>
        <row r="1931">
          <cell r="C1931">
            <v>0</v>
          </cell>
          <cell r="D1931">
            <v>11489.76</v>
          </cell>
          <cell r="S1931" t="str">
            <v>2119-0032539-100-PKR</v>
          </cell>
          <cell r="T1931" t="str">
            <v>2119-0032539-100-PKR-LAHORE</v>
          </cell>
        </row>
        <row r="1932">
          <cell r="C1932">
            <v>0</v>
          </cell>
          <cell r="D1932">
            <v>8634090.1400000006</v>
          </cell>
          <cell r="S1932" t="str">
            <v>2119-0032768-200-PKR</v>
          </cell>
          <cell r="T1932" t="str">
            <v>2119-0032768-200-PKR-LAHORE</v>
          </cell>
        </row>
        <row r="1933">
          <cell r="C1933">
            <v>0</v>
          </cell>
          <cell r="D1933">
            <v>197.43</v>
          </cell>
          <cell r="S1933" t="str">
            <v>2119-0032767-200-PKR</v>
          </cell>
          <cell r="T1933" t="str">
            <v>2119-0032767-200-PKR-LAHORE</v>
          </cell>
        </row>
        <row r="1934">
          <cell r="C1934">
            <v>0</v>
          </cell>
          <cell r="D1934">
            <v>2350.1</v>
          </cell>
          <cell r="S1934" t="str">
            <v>2119-0032757-200-PKR</v>
          </cell>
          <cell r="T1934" t="str">
            <v>2119-0032757-200-PKR-LAHORE</v>
          </cell>
        </row>
        <row r="1935">
          <cell r="C1935">
            <v>0</v>
          </cell>
          <cell r="D1935">
            <v>217600</v>
          </cell>
          <cell r="S1935" t="str">
            <v>2119-0032748-400-PKR</v>
          </cell>
          <cell r="T1935" t="str">
            <v>2119-0032748-400-PKR-LAHORE</v>
          </cell>
        </row>
        <row r="1936">
          <cell r="C1936">
            <v>0</v>
          </cell>
          <cell r="D1936">
            <v>1327</v>
          </cell>
          <cell r="S1936" t="str">
            <v>2119-0032746-400-PKR</v>
          </cell>
          <cell r="T1936" t="str">
            <v>2119-0032746-400-PKR-LAHORE</v>
          </cell>
        </row>
        <row r="1937">
          <cell r="C1937">
            <v>0</v>
          </cell>
          <cell r="D1937">
            <v>34695</v>
          </cell>
          <cell r="S1937" t="str">
            <v>2119-0032744-400-PKR</v>
          </cell>
          <cell r="T1937" t="str">
            <v>2119-0032744-400-PKR-LAHORE</v>
          </cell>
        </row>
        <row r="1938">
          <cell r="C1938">
            <v>0</v>
          </cell>
          <cell r="D1938">
            <v>5667</v>
          </cell>
          <cell r="S1938" t="str">
            <v>2119-0032742-000-PKR</v>
          </cell>
          <cell r="T1938" t="str">
            <v>2119-0032742-000-PKR-LAHORE</v>
          </cell>
        </row>
        <row r="1939">
          <cell r="C1939">
            <v>0</v>
          </cell>
          <cell r="D1939">
            <v>107</v>
          </cell>
          <cell r="S1939" t="str">
            <v>2119-0032741-000-PKR</v>
          </cell>
          <cell r="T1939" t="str">
            <v>2119-0032741-000-PKR-LAHORE</v>
          </cell>
        </row>
        <row r="1940">
          <cell r="C1940">
            <v>0</v>
          </cell>
          <cell r="D1940">
            <v>12662.65</v>
          </cell>
          <cell r="S1940" t="str">
            <v>2119-0032740-000-PKR</v>
          </cell>
          <cell r="T1940" t="str">
            <v>2119-0032740-000-PKR-LAHORE</v>
          </cell>
        </row>
        <row r="1941">
          <cell r="C1941">
            <v>0</v>
          </cell>
          <cell r="D1941">
            <v>1005523.46</v>
          </cell>
          <cell r="S1941" t="str">
            <v>2119-0032772-200-PKR</v>
          </cell>
          <cell r="T1941" t="str">
            <v>2119-0032772-200-PKR-LAHORE</v>
          </cell>
        </row>
        <row r="1942">
          <cell r="C1942">
            <v>0</v>
          </cell>
          <cell r="D1942">
            <v>56333.91</v>
          </cell>
          <cell r="S1942" t="str">
            <v>2119-0032267-000-PKR</v>
          </cell>
          <cell r="T1942" t="str">
            <v>2119-0032267-000-PKR-LAHORE</v>
          </cell>
        </row>
        <row r="1943">
          <cell r="C1943">
            <v>0</v>
          </cell>
          <cell r="D1943">
            <v>1887.31</v>
          </cell>
          <cell r="S1943" t="str">
            <v>2119-0032247-000-PKR</v>
          </cell>
          <cell r="T1943" t="str">
            <v>2119-0032247-000-PKR-LAHORE</v>
          </cell>
        </row>
        <row r="1944">
          <cell r="C1944">
            <v>0</v>
          </cell>
          <cell r="D1944">
            <v>88486.06</v>
          </cell>
          <cell r="S1944" t="str">
            <v>2119-0032290-000-PKR</v>
          </cell>
          <cell r="T1944" t="str">
            <v>2119-0032290-000-PKR-LAHORE</v>
          </cell>
        </row>
        <row r="1945">
          <cell r="C1945">
            <v>0</v>
          </cell>
          <cell r="D1945">
            <v>0.96</v>
          </cell>
          <cell r="S1945" t="str">
            <v>2119-0032287-100-PKR</v>
          </cell>
          <cell r="T1945" t="str">
            <v>2119-0032287-100-PKR-LAHORE</v>
          </cell>
        </row>
        <row r="1946">
          <cell r="C1946">
            <v>0</v>
          </cell>
          <cell r="D1946">
            <v>147549.85</v>
          </cell>
          <cell r="S1946" t="str">
            <v>2119-0032284-100-PKR</v>
          </cell>
          <cell r="T1946" t="str">
            <v>2119-0032284-100-PKR-LAHORE</v>
          </cell>
        </row>
        <row r="1947">
          <cell r="C1947">
            <v>0</v>
          </cell>
          <cell r="D1947">
            <v>7876.44</v>
          </cell>
          <cell r="S1947" t="str">
            <v>2119-0032282-000-PKR</v>
          </cell>
          <cell r="T1947" t="str">
            <v>2119-0032282-000-PKR-LAHORE</v>
          </cell>
        </row>
        <row r="1948">
          <cell r="C1948">
            <v>0</v>
          </cell>
          <cell r="D1948">
            <v>1207.48</v>
          </cell>
          <cell r="S1948" t="str">
            <v>2119-0032281-000-PKR</v>
          </cell>
          <cell r="T1948" t="str">
            <v>2119-0032281-000-PKR-LAHORE</v>
          </cell>
        </row>
        <row r="1949">
          <cell r="C1949">
            <v>0</v>
          </cell>
          <cell r="D1949">
            <v>490744.32000000001</v>
          </cell>
          <cell r="S1949" t="str">
            <v>2119-0032280-300-PKR</v>
          </cell>
          <cell r="T1949" t="str">
            <v>2119-0032280-300-PKR-LAHORE</v>
          </cell>
        </row>
        <row r="1950">
          <cell r="C1950">
            <v>0</v>
          </cell>
          <cell r="D1950">
            <v>0.55000000000000004</v>
          </cell>
          <cell r="S1950" t="str">
            <v>2119-0032274-000-PKR</v>
          </cell>
          <cell r="T1950" t="str">
            <v>2119-0032274-000-PKR-LAHORE</v>
          </cell>
        </row>
        <row r="1951">
          <cell r="C1951">
            <v>0</v>
          </cell>
          <cell r="D1951">
            <v>488.37</v>
          </cell>
          <cell r="S1951" t="str">
            <v>2119-0032297-000-PKR</v>
          </cell>
          <cell r="T1951" t="str">
            <v>2119-0032297-000-PKR-LAHORE</v>
          </cell>
        </row>
        <row r="1952">
          <cell r="C1952">
            <v>0</v>
          </cell>
          <cell r="D1952">
            <v>198</v>
          </cell>
          <cell r="S1952" t="str">
            <v>2119-0032272-000-PKR</v>
          </cell>
          <cell r="T1952" t="str">
            <v>2119-0032272-000-PKR-LAHORE</v>
          </cell>
        </row>
        <row r="1953">
          <cell r="C1953">
            <v>0</v>
          </cell>
          <cell r="D1953">
            <v>755.87</v>
          </cell>
          <cell r="S1953" t="str">
            <v>2119-0032300-200-PKR</v>
          </cell>
          <cell r="T1953" t="str">
            <v>2119-0032300-200-PKR-LAHORE</v>
          </cell>
        </row>
        <row r="1954">
          <cell r="C1954">
            <v>0</v>
          </cell>
          <cell r="D1954">
            <v>366</v>
          </cell>
          <cell r="S1954" t="str">
            <v>2119-0032265-000-PKR</v>
          </cell>
          <cell r="T1954" t="str">
            <v>2119-0032265-000-PKR-LAHORE</v>
          </cell>
        </row>
        <row r="1955">
          <cell r="C1955">
            <v>0</v>
          </cell>
          <cell r="D1955">
            <v>220.05</v>
          </cell>
          <cell r="S1955" t="str">
            <v>2119-0032262-000-PKR</v>
          </cell>
          <cell r="T1955" t="str">
            <v>2119-0032262-000-PKR-LAHORE</v>
          </cell>
        </row>
        <row r="1956">
          <cell r="C1956">
            <v>0</v>
          </cell>
          <cell r="D1956">
            <v>1101</v>
          </cell>
          <cell r="S1956" t="str">
            <v>2119-0032261-000-PKR</v>
          </cell>
          <cell r="T1956" t="str">
            <v>2119-0032261-000-PKR-LAHORE</v>
          </cell>
        </row>
        <row r="1957">
          <cell r="C1957">
            <v>0</v>
          </cell>
          <cell r="D1957">
            <v>797</v>
          </cell>
          <cell r="S1957" t="str">
            <v>2119-0032257-000-PKR</v>
          </cell>
          <cell r="T1957" t="str">
            <v>2119-0032257-000-PKR-LAHORE</v>
          </cell>
        </row>
        <row r="1958">
          <cell r="C1958">
            <v>0</v>
          </cell>
          <cell r="D1958">
            <v>13</v>
          </cell>
          <cell r="S1958" t="str">
            <v>2119-0032253-000-PKR</v>
          </cell>
          <cell r="T1958" t="str">
            <v>2119-0032253-000-PKR-LAHORE</v>
          </cell>
        </row>
        <row r="1959">
          <cell r="C1959">
            <v>0</v>
          </cell>
          <cell r="D1959">
            <v>5137.88</v>
          </cell>
          <cell r="S1959" t="str">
            <v>2119-0032251-000-PKR</v>
          </cell>
          <cell r="T1959" t="str">
            <v>2119-0032251-000-PKR-LAHORE</v>
          </cell>
        </row>
        <row r="1960">
          <cell r="C1960">
            <v>0</v>
          </cell>
          <cell r="D1960">
            <v>38332.46</v>
          </cell>
          <cell r="S1960" t="str">
            <v>2119-0032250-100-PKR</v>
          </cell>
          <cell r="T1960" t="str">
            <v>2119-0032250-100-PKR-LAHORE</v>
          </cell>
        </row>
        <row r="1961">
          <cell r="C1961">
            <v>0</v>
          </cell>
          <cell r="D1961">
            <v>8285.33</v>
          </cell>
          <cell r="S1961" t="str">
            <v>2119-0032249-000-PKR</v>
          </cell>
          <cell r="T1961" t="str">
            <v>2119-0032249-000-PKR-LAHORE</v>
          </cell>
        </row>
        <row r="1962">
          <cell r="C1962">
            <v>0</v>
          </cell>
          <cell r="D1962">
            <v>125.11</v>
          </cell>
          <cell r="S1962" t="str">
            <v>2119-0032543-000-PKR</v>
          </cell>
          <cell r="T1962" t="str">
            <v>2119-0032543-000-PKR-LAHORE</v>
          </cell>
        </row>
        <row r="1963">
          <cell r="C1963">
            <v>0</v>
          </cell>
          <cell r="D1963">
            <v>34861.19</v>
          </cell>
          <cell r="S1963" t="str">
            <v>2119-0032273-200-PKR</v>
          </cell>
          <cell r="T1963" t="str">
            <v>2119-0032273-200-PKR-LAHORE</v>
          </cell>
        </row>
        <row r="1964">
          <cell r="C1964">
            <v>0</v>
          </cell>
          <cell r="D1964">
            <v>4032603.01</v>
          </cell>
          <cell r="S1964" t="str">
            <v>2119-0032320-100-PKR</v>
          </cell>
          <cell r="T1964" t="str">
            <v>2119-0032320-100-PKR-LAHORE</v>
          </cell>
        </row>
        <row r="1965">
          <cell r="C1965">
            <v>0</v>
          </cell>
          <cell r="D1965">
            <v>75</v>
          </cell>
          <cell r="S1965" t="str">
            <v>2119-0032339-000-PKR</v>
          </cell>
          <cell r="T1965" t="str">
            <v>2119-0032339-000-PKR-LAHORE</v>
          </cell>
        </row>
        <row r="1966">
          <cell r="C1966">
            <v>0</v>
          </cell>
          <cell r="D1966">
            <v>120357.23</v>
          </cell>
          <cell r="S1966" t="str">
            <v>2119-0032334-200-PKR</v>
          </cell>
          <cell r="T1966" t="str">
            <v>2119-0032334-200-PKR-LAHORE</v>
          </cell>
        </row>
        <row r="1967">
          <cell r="C1967">
            <v>0</v>
          </cell>
          <cell r="D1967">
            <v>28461.1</v>
          </cell>
          <cell r="S1967" t="str">
            <v>2119-0032333-100-PKR</v>
          </cell>
          <cell r="T1967" t="str">
            <v>2119-0032333-100-PKR-LAHORE</v>
          </cell>
        </row>
        <row r="1968">
          <cell r="C1968">
            <v>0</v>
          </cell>
          <cell r="D1968">
            <v>6773516.4199999999</v>
          </cell>
          <cell r="S1968" t="str">
            <v>2119-0032332-240-PKR</v>
          </cell>
          <cell r="T1968" t="str">
            <v>2119-0032332-240-PKR-LAHORE</v>
          </cell>
        </row>
        <row r="1969">
          <cell r="C1969">
            <v>0</v>
          </cell>
          <cell r="D1969">
            <v>6785926.3099999996</v>
          </cell>
          <cell r="S1969" t="str">
            <v>2119-0032332-100-PKR</v>
          </cell>
          <cell r="T1969" t="str">
            <v>2119-0032332-100-PKR-LAHORE</v>
          </cell>
        </row>
        <row r="1970">
          <cell r="C1970">
            <v>0</v>
          </cell>
          <cell r="D1970">
            <v>242.52</v>
          </cell>
          <cell r="S1970" t="str">
            <v>2119-0032330-100-PKR</v>
          </cell>
          <cell r="T1970" t="str">
            <v>2119-0032330-100-PKR-LAHORE</v>
          </cell>
        </row>
        <row r="1971">
          <cell r="C1971">
            <v>0</v>
          </cell>
          <cell r="D1971">
            <v>4579.33</v>
          </cell>
          <cell r="S1971" t="str">
            <v>2119-0032326-100-PKR</v>
          </cell>
          <cell r="T1971" t="str">
            <v>2119-0032326-100-PKR-LAHORE</v>
          </cell>
        </row>
        <row r="1972">
          <cell r="C1972">
            <v>0</v>
          </cell>
          <cell r="D1972">
            <v>13.32</v>
          </cell>
          <cell r="S1972" t="str">
            <v>2119-0032324-000-PKR</v>
          </cell>
          <cell r="T1972" t="str">
            <v>2119-0032324-000-PKR-LAHORE</v>
          </cell>
        </row>
        <row r="1973">
          <cell r="C1973">
            <v>0</v>
          </cell>
          <cell r="D1973">
            <v>1073.05</v>
          </cell>
          <cell r="S1973" t="str">
            <v>2119-0032291-000-PKR</v>
          </cell>
          <cell r="T1973" t="str">
            <v>2119-0032291-000-PKR-LAHORE</v>
          </cell>
        </row>
        <row r="1974">
          <cell r="C1974">
            <v>0</v>
          </cell>
          <cell r="D1974">
            <v>548.96</v>
          </cell>
          <cell r="S1974" t="str">
            <v>2119-0032322-000-PKR</v>
          </cell>
          <cell r="T1974" t="str">
            <v>2119-0032322-000-PKR-LAHORE</v>
          </cell>
        </row>
        <row r="1975">
          <cell r="C1975">
            <v>0</v>
          </cell>
          <cell r="D1975">
            <v>11702.31</v>
          </cell>
          <cell r="S1975" t="str">
            <v>2119-0032246-000-PKR</v>
          </cell>
          <cell r="T1975" t="str">
            <v>2119-0032246-000-PKR-LAHORE</v>
          </cell>
        </row>
        <row r="1976">
          <cell r="C1976">
            <v>0</v>
          </cell>
          <cell r="D1976">
            <v>11895.73</v>
          </cell>
          <cell r="S1976" t="str">
            <v>2119-0032318-000-PKR</v>
          </cell>
          <cell r="T1976" t="str">
            <v>2119-0032318-000-PKR-LAHORE</v>
          </cell>
        </row>
        <row r="1977">
          <cell r="C1977">
            <v>0</v>
          </cell>
          <cell r="D1977">
            <v>199</v>
          </cell>
          <cell r="S1977" t="str">
            <v>2119-0032315-000-PKR</v>
          </cell>
          <cell r="T1977" t="str">
            <v>2119-0032315-000-PKR-LAHORE</v>
          </cell>
        </row>
        <row r="1978">
          <cell r="C1978">
            <v>0</v>
          </cell>
          <cell r="D1978">
            <v>608</v>
          </cell>
          <cell r="S1978" t="str">
            <v>2119-0032312-000-PKR</v>
          </cell>
          <cell r="T1978" t="str">
            <v>2119-0032312-000-PKR-LAHORE</v>
          </cell>
        </row>
        <row r="1979">
          <cell r="C1979">
            <v>0</v>
          </cell>
          <cell r="D1979">
            <v>488.93</v>
          </cell>
          <cell r="S1979" t="str">
            <v>2119-0032311-000-PKR</v>
          </cell>
          <cell r="T1979" t="str">
            <v>2119-0032311-000-PKR-LAHORE</v>
          </cell>
        </row>
        <row r="1980">
          <cell r="C1980">
            <v>0</v>
          </cell>
          <cell r="D1980">
            <v>115.97</v>
          </cell>
          <cell r="S1980" t="str">
            <v>2119-0032310-000-PKR</v>
          </cell>
          <cell r="T1980" t="str">
            <v>2119-0032310-000-PKR-LAHORE</v>
          </cell>
        </row>
        <row r="1981">
          <cell r="C1981">
            <v>0</v>
          </cell>
          <cell r="D1981">
            <v>331.25</v>
          </cell>
          <cell r="S1981" t="str">
            <v>2119-0032309-000-PKR</v>
          </cell>
          <cell r="T1981" t="str">
            <v>2119-0032309-000-PKR-LAHORE</v>
          </cell>
        </row>
        <row r="1982">
          <cell r="C1982">
            <v>0</v>
          </cell>
          <cell r="D1982">
            <v>2123512.7000000002</v>
          </cell>
          <cell r="S1982" t="str">
            <v>2119-0032307-100-PKR</v>
          </cell>
          <cell r="T1982" t="str">
            <v>2119-0032307-100-PKR-LAHORE</v>
          </cell>
        </row>
        <row r="1983">
          <cell r="C1983">
            <v>0</v>
          </cell>
          <cell r="D1983">
            <v>6585.29</v>
          </cell>
          <cell r="S1983" t="str">
            <v>2119-0032303-000-PKR</v>
          </cell>
          <cell r="T1983" t="str">
            <v>2119-0032303-000-PKR-LAHORE</v>
          </cell>
        </row>
        <row r="1984">
          <cell r="C1984">
            <v>0</v>
          </cell>
          <cell r="D1984">
            <v>1293.56</v>
          </cell>
          <cell r="S1984" t="str">
            <v>2119-0032301-000-PKR</v>
          </cell>
          <cell r="T1984" t="str">
            <v>2119-0032301-000-PKR-LAHORE</v>
          </cell>
        </row>
        <row r="1985">
          <cell r="C1985">
            <v>0</v>
          </cell>
          <cell r="D1985">
            <v>1722.01</v>
          </cell>
          <cell r="S1985" t="str">
            <v>2119-0032323-000-PKR</v>
          </cell>
          <cell r="T1985" t="str">
            <v>2119-0032323-000-PKR-LAHORE</v>
          </cell>
        </row>
        <row r="1986">
          <cell r="C1986">
            <v>0</v>
          </cell>
          <cell r="D1986">
            <v>37.5</v>
          </cell>
          <cell r="S1986" t="str">
            <v>2119-0032193-000-PKR</v>
          </cell>
          <cell r="T1986" t="str">
            <v>2119-0032193-000-PKR-LAHORE</v>
          </cell>
        </row>
        <row r="1987">
          <cell r="C1987">
            <v>0</v>
          </cell>
          <cell r="D1987">
            <v>4611.88</v>
          </cell>
          <cell r="S1987" t="str">
            <v>2119-0032248-000-PKR</v>
          </cell>
          <cell r="T1987" t="str">
            <v>2119-0032248-000-PKR-LAHORE</v>
          </cell>
        </row>
        <row r="1988">
          <cell r="C1988">
            <v>0</v>
          </cell>
          <cell r="D1988">
            <v>2796.41</v>
          </cell>
          <cell r="S1988" t="str">
            <v>2119-0032203-100-PKR</v>
          </cell>
          <cell r="T1988" t="str">
            <v>2119-0032203-100-PKR-LAHORE</v>
          </cell>
        </row>
        <row r="1989">
          <cell r="C1989">
            <v>0</v>
          </cell>
          <cell r="D1989">
            <v>82.68</v>
          </cell>
          <cell r="S1989" t="str">
            <v>2119-0032202-000-PKR</v>
          </cell>
          <cell r="T1989" t="str">
            <v>2119-0032202-000-PKR-LAHORE</v>
          </cell>
        </row>
        <row r="1990">
          <cell r="C1990">
            <v>0</v>
          </cell>
          <cell r="D1990">
            <v>127.68</v>
          </cell>
          <cell r="S1990" t="str">
            <v>2119-0032201-000-PKR</v>
          </cell>
          <cell r="T1990" t="str">
            <v>2119-0032201-000-PKR-LAHORE</v>
          </cell>
        </row>
        <row r="1991">
          <cell r="C1991">
            <v>0</v>
          </cell>
          <cell r="D1991">
            <v>3.07</v>
          </cell>
          <cell r="S1991" t="str">
            <v>2119-0032200-000-PKR</v>
          </cell>
          <cell r="T1991" t="str">
            <v>2119-0032200-000-PKR-LAHORE</v>
          </cell>
        </row>
        <row r="1992">
          <cell r="C1992">
            <v>0</v>
          </cell>
          <cell r="D1992">
            <v>56</v>
          </cell>
          <cell r="S1992" t="str">
            <v>2119-0032199-000-PKR</v>
          </cell>
          <cell r="T1992" t="str">
            <v>2119-0032199-000-PKR-LAHORE</v>
          </cell>
        </row>
        <row r="1993">
          <cell r="C1993">
            <v>0</v>
          </cell>
          <cell r="D1993">
            <v>3957.58</v>
          </cell>
          <cell r="S1993" t="str">
            <v>2119-0032197-000-PKR</v>
          </cell>
          <cell r="T1993" t="str">
            <v>2119-0032197-000-PKR-LAHORE</v>
          </cell>
        </row>
        <row r="1994">
          <cell r="C1994">
            <v>0</v>
          </cell>
          <cell r="D1994">
            <v>24.24</v>
          </cell>
          <cell r="S1994" t="str">
            <v>2119-0032196-000-PKR</v>
          </cell>
          <cell r="T1994" t="str">
            <v>2119-0032196-000-PKR-LAHORE</v>
          </cell>
        </row>
        <row r="1995">
          <cell r="C1995">
            <v>0</v>
          </cell>
          <cell r="D1995">
            <v>55205</v>
          </cell>
          <cell r="S1995" t="str">
            <v>2119-0032205-100-PKR</v>
          </cell>
          <cell r="T1995" t="str">
            <v>2119-0032205-100-PKR-LAHORE</v>
          </cell>
        </row>
        <row r="1996">
          <cell r="C1996">
            <v>0</v>
          </cell>
          <cell r="D1996">
            <v>1.53</v>
          </cell>
          <cell r="S1996" t="str">
            <v>2119-0032194-000-PKR</v>
          </cell>
          <cell r="T1996" t="str">
            <v>2119-0032194-000-PKR-LAHORE</v>
          </cell>
        </row>
        <row r="1997">
          <cell r="C1997">
            <v>0</v>
          </cell>
          <cell r="D1997">
            <v>193318.21</v>
          </cell>
          <cell r="S1997" t="str">
            <v>2119-0032206-000-PKR</v>
          </cell>
          <cell r="T1997" t="str">
            <v>2119-0032206-000-PKR-LAHORE</v>
          </cell>
        </row>
        <row r="1998">
          <cell r="C1998">
            <v>0</v>
          </cell>
          <cell r="D1998">
            <v>262.5</v>
          </cell>
          <cell r="S1998" t="str">
            <v>2119-0032192-000-PKR</v>
          </cell>
          <cell r="T1998" t="str">
            <v>2119-0032192-000-PKR-LAHORE</v>
          </cell>
        </row>
        <row r="1999">
          <cell r="C1999">
            <v>0</v>
          </cell>
          <cell r="D1999">
            <v>19.5</v>
          </cell>
          <cell r="S1999" t="str">
            <v>2119-0032190-000-PKR</v>
          </cell>
          <cell r="T1999" t="str">
            <v>2119-0032190-000-PKR-LAHORE</v>
          </cell>
        </row>
        <row r="2000">
          <cell r="C2000">
            <v>0</v>
          </cell>
          <cell r="D2000">
            <v>5.5</v>
          </cell>
          <cell r="S2000" t="str">
            <v>2119-0032188-000-PKR</v>
          </cell>
          <cell r="T2000" t="str">
            <v>2119-0032188-000-PKR-LAHORE</v>
          </cell>
        </row>
        <row r="2001">
          <cell r="C2001">
            <v>0</v>
          </cell>
          <cell r="D2001">
            <v>15.5</v>
          </cell>
          <cell r="S2001" t="str">
            <v>2119-0032187-000-PKR</v>
          </cell>
          <cell r="T2001" t="str">
            <v>2119-0032187-000-PKR-LAHORE</v>
          </cell>
        </row>
        <row r="2002">
          <cell r="C2002">
            <v>0</v>
          </cell>
          <cell r="D2002">
            <v>1000</v>
          </cell>
          <cell r="S2002" t="str">
            <v>2119-0032186-000-PKR</v>
          </cell>
          <cell r="T2002" t="str">
            <v>2119-0032186-000-PKR-LAHORE</v>
          </cell>
        </row>
        <row r="2003">
          <cell r="C2003">
            <v>0</v>
          </cell>
          <cell r="D2003">
            <v>1995250.48</v>
          </cell>
          <cell r="S2003" t="str">
            <v>2119-0032184-100-PKR</v>
          </cell>
          <cell r="T2003" t="str">
            <v>2119-0032184-100-PKR-LAHORE</v>
          </cell>
        </row>
        <row r="2004">
          <cell r="C2004">
            <v>0</v>
          </cell>
          <cell r="D2004">
            <v>419.41</v>
          </cell>
          <cell r="S2004" t="str">
            <v>2119-0032182-100-PKR</v>
          </cell>
          <cell r="T2004" t="str">
            <v>2119-0032182-100-PKR-LAHORE</v>
          </cell>
        </row>
        <row r="2005">
          <cell r="C2005">
            <v>0</v>
          </cell>
          <cell r="D2005">
            <v>410.64</v>
          </cell>
          <cell r="S2005" t="str">
            <v>2119-0032176-000-PKR</v>
          </cell>
          <cell r="T2005" t="str">
            <v>2119-0032176-000-PKR-LAHORE</v>
          </cell>
        </row>
        <row r="2006">
          <cell r="C2006">
            <v>0</v>
          </cell>
          <cell r="D2006">
            <v>6140.71</v>
          </cell>
          <cell r="S2006" t="str">
            <v>2119-0032173-000-PKR</v>
          </cell>
          <cell r="T2006" t="str">
            <v>2119-0032173-000-PKR-LAHORE</v>
          </cell>
        </row>
        <row r="2007">
          <cell r="C2007">
            <v>0</v>
          </cell>
          <cell r="D2007">
            <v>15.5</v>
          </cell>
          <cell r="S2007" t="str">
            <v>2119-0032195-000-PKR</v>
          </cell>
          <cell r="T2007" t="str">
            <v>2119-0032195-000-PKR-LAHORE</v>
          </cell>
        </row>
        <row r="2008">
          <cell r="C2008">
            <v>0</v>
          </cell>
          <cell r="D2008">
            <v>3371.61</v>
          </cell>
          <cell r="S2008" t="str">
            <v>2119-0032227-200-PKR</v>
          </cell>
          <cell r="T2008" t="str">
            <v>2119-0032227-200-PKR-LAHORE</v>
          </cell>
        </row>
        <row r="2009">
          <cell r="C2009">
            <v>0</v>
          </cell>
          <cell r="D2009">
            <v>35506.9</v>
          </cell>
          <cell r="S2009" t="str">
            <v>2119-0032245-000-PKR</v>
          </cell>
          <cell r="T2009" t="str">
            <v>2119-0032245-000-PKR-LAHORE</v>
          </cell>
        </row>
        <row r="2010">
          <cell r="C2010">
            <v>0</v>
          </cell>
          <cell r="D2010">
            <v>7572.15</v>
          </cell>
          <cell r="S2010" t="str">
            <v>2119-0032244-000-PKR</v>
          </cell>
          <cell r="T2010" t="str">
            <v>2119-0032244-000-PKR-LAHORE</v>
          </cell>
        </row>
        <row r="2011">
          <cell r="C2011">
            <v>0</v>
          </cell>
          <cell r="D2011">
            <v>0.88</v>
          </cell>
          <cell r="S2011" t="str">
            <v>2119-0032242-200-PKR</v>
          </cell>
          <cell r="T2011" t="str">
            <v>2119-0032242-200-PKR-LAHORE</v>
          </cell>
        </row>
        <row r="2012">
          <cell r="C2012">
            <v>0</v>
          </cell>
          <cell r="D2012">
            <v>649.55999999999995</v>
          </cell>
          <cell r="S2012" t="str">
            <v>2119-0032239-100-PKR</v>
          </cell>
          <cell r="T2012" t="str">
            <v>2119-0032239-100-PKR-LAHORE</v>
          </cell>
        </row>
        <row r="2013">
          <cell r="C2013">
            <v>0</v>
          </cell>
          <cell r="D2013">
            <v>0.68</v>
          </cell>
          <cell r="S2013" t="str">
            <v>2119-0032236-200-PKR</v>
          </cell>
          <cell r="T2013" t="str">
            <v>2119-0032236-200-PKR-LAHORE</v>
          </cell>
        </row>
        <row r="2014">
          <cell r="C2014">
            <v>0</v>
          </cell>
          <cell r="D2014">
            <v>952.29</v>
          </cell>
          <cell r="S2014" t="str">
            <v>2119-0032235-100-PKR</v>
          </cell>
          <cell r="T2014" t="str">
            <v>2119-0032235-100-PKR-LAHORE</v>
          </cell>
        </row>
        <row r="2015">
          <cell r="C2015">
            <v>0</v>
          </cell>
          <cell r="D2015">
            <v>668.19</v>
          </cell>
          <cell r="S2015" t="str">
            <v>2119-0032232-100-PKR</v>
          </cell>
          <cell r="T2015" t="str">
            <v>2119-0032232-100-PKR-LAHORE</v>
          </cell>
        </row>
        <row r="2016">
          <cell r="C2016">
            <v>0</v>
          </cell>
          <cell r="D2016">
            <v>2740.71</v>
          </cell>
          <cell r="S2016" t="str">
            <v>2119-0032231-100-PKR</v>
          </cell>
          <cell r="T2016" t="str">
            <v>2119-0032231-100-PKR-LAHORE</v>
          </cell>
        </row>
        <row r="2017">
          <cell r="C2017">
            <v>0</v>
          </cell>
          <cell r="D2017">
            <v>2170.67</v>
          </cell>
          <cell r="S2017" t="str">
            <v>2119-0032204-100-PKR</v>
          </cell>
          <cell r="T2017" t="str">
            <v>2119-0032204-100-PKR-LAHORE</v>
          </cell>
        </row>
        <row r="2018">
          <cell r="C2018">
            <v>0</v>
          </cell>
          <cell r="D2018">
            <v>10429.15</v>
          </cell>
          <cell r="S2018" t="str">
            <v>2119-0032228-000-PKR</v>
          </cell>
          <cell r="T2018" t="str">
            <v>2119-0032228-000-PKR-LAHORE</v>
          </cell>
        </row>
        <row r="2019">
          <cell r="C2019">
            <v>0</v>
          </cell>
          <cell r="D2019">
            <v>2794.25</v>
          </cell>
          <cell r="S2019" t="str">
            <v>2119-0032360-100-PKR</v>
          </cell>
          <cell r="T2019" t="str">
            <v>2119-0032360-100-PKR-LAHORE</v>
          </cell>
        </row>
        <row r="2020">
          <cell r="C2020">
            <v>0</v>
          </cell>
          <cell r="D2020">
            <v>21253.34</v>
          </cell>
          <cell r="S2020" t="str">
            <v>2119-0032227-100-PKR</v>
          </cell>
          <cell r="T2020" t="str">
            <v>2119-0032227-100-PKR-LAHORE</v>
          </cell>
        </row>
        <row r="2021">
          <cell r="C2021">
            <v>0</v>
          </cell>
          <cell r="D2021">
            <v>43279.6</v>
          </cell>
          <cell r="S2021" t="str">
            <v>2119-0032224-200-PKR</v>
          </cell>
          <cell r="T2021" t="str">
            <v>2119-0032224-200-PKR-LAHORE</v>
          </cell>
        </row>
        <row r="2022">
          <cell r="C2022">
            <v>0</v>
          </cell>
          <cell r="D2022">
            <v>3410.92</v>
          </cell>
          <cell r="S2022" t="str">
            <v>2119-0032222-100-PKR</v>
          </cell>
          <cell r="T2022" t="str">
            <v>2119-0032222-100-PKR-LAHORE</v>
          </cell>
        </row>
        <row r="2023">
          <cell r="C2023">
            <v>0</v>
          </cell>
          <cell r="D2023">
            <v>72068.039999999994</v>
          </cell>
          <cell r="S2023" t="str">
            <v>2119-0032216-100-PKR</v>
          </cell>
          <cell r="T2023" t="str">
            <v>2119-0032216-100-PKR-LAHORE</v>
          </cell>
        </row>
        <row r="2024">
          <cell r="C2024">
            <v>0</v>
          </cell>
          <cell r="D2024">
            <v>1605174.94</v>
          </cell>
          <cell r="S2024" t="str">
            <v>2119-0032215-100-PKR</v>
          </cell>
          <cell r="T2024" t="str">
            <v>2119-0032215-100-PKR-LAHORE</v>
          </cell>
        </row>
        <row r="2025">
          <cell r="C2025">
            <v>0</v>
          </cell>
          <cell r="D2025">
            <v>17248.740000000002</v>
          </cell>
          <cell r="S2025" t="str">
            <v>2119-0032213-000-PKR</v>
          </cell>
          <cell r="T2025" t="str">
            <v>2119-0032213-000-PKR-LAHORE</v>
          </cell>
        </row>
        <row r="2026">
          <cell r="C2026">
            <v>0</v>
          </cell>
          <cell r="D2026">
            <v>35377.910000000003</v>
          </cell>
          <cell r="S2026" t="str">
            <v>2119-0032210-100-PKR</v>
          </cell>
          <cell r="T2026" t="str">
            <v>2119-0032210-100-PKR-LAHORE</v>
          </cell>
        </row>
        <row r="2027">
          <cell r="C2027">
            <v>0</v>
          </cell>
          <cell r="D2027">
            <v>21766353.039999999</v>
          </cell>
          <cell r="S2027" t="str">
            <v>2119-0032208-400-PKR</v>
          </cell>
          <cell r="T2027" t="str">
            <v>2119-0032208-400-PKR-LAHORE</v>
          </cell>
        </row>
        <row r="2028">
          <cell r="C2028">
            <v>0</v>
          </cell>
          <cell r="D2028">
            <v>21741.08</v>
          </cell>
          <cell r="S2028" t="str">
            <v>2119-0032208-100-PKR</v>
          </cell>
          <cell r="T2028" t="str">
            <v>2119-0032208-100-PKR-LAHORE</v>
          </cell>
        </row>
        <row r="2029">
          <cell r="C2029">
            <v>0</v>
          </cell>
          <cell r="D2029">
            <v>4228.55</v>
          </cell>
          <cell r="S2029" t="str">
            <v>2119-0032230-000-PKR</v>
          </cell>
          <cell r="T2029" t="str">
            <v>2119-0032230-000-PKR-LAHORE</v>
          </cell>
        </row>
        <row r="2030">
          <cell r="C2030">
            <v>0</v>
          </cell>
          <cell r="D2030">
            <v>78.81</v>
          </cell>
          <cell r="S2030" t="str">
            <v>2119-0032478-000-PKR</v>
          </cell>
          <cell r="T2030" t="str">
            <v>2119-0032478-000-PKR-LAHORE</v>
          </cell>
        </row>
        <row r="2031">
          <cell r="C2031">
            <v>0</v>
          </cell>
          <cell r="D2031">
            <v>1881.21</v>
          </cell>
          <cell r="S2031" t="str">
            <v>2119-0032341-000-PKR</v>
          </cell>
          <cell r="T2031" t="str">
            <v>2119-0032341-000-PKR-LAHORE</v>
          </cell>
        </row>
        <row r="2032">
          <cell r="C2032">
            <v>0</v>
          </cell>
          <cell r="D2032">
            <v>258406.09</v>
          </cell>
          <cell r="S2032" t="str">
            <v>2119-0032495-000-PKR</v>
          </cell>
          <cell r="T2032" t="str">
            <v>2119-0032495-000-PKR-LAHORE</v>
          </cell>
        </row>
        <row r="2033">
          <cell r="C2033">
            <v>0</v>
          </cell>
          <cell r="D2033">
            <v>476</v>
          </cell>
          <cell r="S2033" t="str">
            <v>2119-0032492-000-PKR</v>
          </cell>
          <cell r="T2033" t="str">
            <v>2119-0032492-000-PKR-LAHORE</v>
          </cell>
        </row>
        <row r="2034">
          <cell r="C2034">
            <v>0</v>
          </cell>
          <cell r="D2034">
            <v>1565.09</v>
          </cell>
          <cell r="S2034" t="str">
            <v>2119-0032491-100-PKR</v>
          </cell>
          <cell r="T2034" t="str">
            <v>2119-0032491-100-PKR-LAHORE</v>
          </cell>
        </row>
        <row r="2035">
          <cell r="C2035">
            <v>0</v>
          </cell>
          <cell r="D2035">
            <v>2719.7</v>
          </cell>
          <cell r="S2035" t="str">
            <v>2119-0032489-100-PKR</v>
          </cell>
          <cell r="T2035" t="str">
            <v>2119-0032489-100-PKR-LAHORE</v>
          </cell>
        </row>
        <row r="2036">
          <cell r="C2036">
            <v>0</v>
          </cell>
          <cell r="D2036">
            <v>128.34</v>
          </cell>
          <cell r="S2036" t="str">
            <v>2119-0032488-000-PKR</v>
          </cell>
          <cell r="T2036" t="str">
            <v>2119-0032488-000-PKR-LAHORE</v>
          </cell>
        </row>
        <row r="2037">
          <cell r="C2037">
            <v>0</v>
          </cell>
          <cell r="D2037">
            <v>603.04</v>
          </cell>
          <cell r="S2037" t="str">
            <v>2119-0032486-100-PKR</v>
          </cell>
          <cell r="T2037" t="str">
            <v>2119-0032486-100-PKR-LAHORE</v>
          </cell>
        </row>
        <row r="2038">
          <cell r="C2038">
            <v>0</v>
          </cell>
          <cell r="D2038">
            <v>1303.58</v>
          </cell>
          <cell r="S2038" t="str">
            <v>2119-0032485-200-PKR</v>
          </cell>
          <cell r="T2038" t="str">
            <v>2119-0032485-200-PKR-LAHORE</v>
          </cell>
        </row>
        <row r="2039">
          <cell r="C2039">
            <v>0</v>
          </cell>
          <cell r="D2039">
            <v>1445.92</v>
          </cell>
          <cell r="S2039" t="str">
            <v>2119-0032499-000-PKR</v>
          </cell>
          <cell r="T2039" t="str">
            <v>2119-0032499-000-PKR-LAHORE</v>
          </cell>
        </row>
        <row r="2040">
          <cell r="C2040">
            <v>0</v>
          </cell>
          <cell r="D2040">
            <v>666.72</v>
          </cell>
          <cell r="S2040" t="str">
            <v>2119-0032479-200-PKR</v>
          </cell>
          <cell r="T2040" t="str">
            <v>2119-0032479-200-PKR-LAHORE</v>
          </cell>
        </row>
        <row r="2041">
          <cell r="C2041">
            <v>0</v>
          </cell>
          <cell r="D2041">
            <v>4197</v>
          </cell>
          <cell r="S2041" t="str">
            <v>2119-0032500-100-PKR</v>
          </cell>
          <cell r="T2041" t="str">
            <v>2119-0032500-100-PKR-LAHORE</v>
          </cell>
        </row>
        <row r="2042">
          <cell r="C2042">
            <v>0</v>
          </cell>
          <cell r="D2042">
            <v>525</v>
          </cell>
          <cell r="S2042" t="str">
            <v>2119-0032476-200-PKR</v>
          </cell>
          <cell r="T2042" t="str">
            <v>2119-0032476-200-PKR-LAHORE</v>
          </cell>
        </row>
        <row r="2043">
          <cell r="C2043">
            <v>0</v>
          </cell>
          <cell r="D2043">
            <v>645.24</v>
          </cell>
          <cell r="S2043" t="str">
            <v>2119-0032472-000-PKR</v>
          </cell>
          <cell r="T2043" t="str">
            <v>2119-0032472-000-PKR-LAHORE</v>
          </cell>
        </row>
        <row r="2044">
          <cell r="C2044">
            <v>0</v>
          </cell>
          <cell r="D2044">
            <v>1893.85</v>
          </cell>
          <cell r="S2044" t="str">
            <v>2119-0032467-000-PKR</v>
          </cell>
          <cell r="T2044" t="str">
            <v>2119-0032467-000-PKR-LAHORE</v>
          </cell>
        </row>
        <row r="2045">
          <cell r="C2045">
            <v>0</v>
          </cell>
          <cell r="D2045">
            <v>1029.78</v>
          </cell>
          <cell r="S2045" t="str">
            <v>2119-0032466-100-PKR</v>
          </cell>
          <cell r="T2045" t="str">
            <v>2119-0032466-100-PKR-LAHORE</v>
          </cell>
        </row>
        <row r="2046">
          <cell r="C2046">
            <v>0</v>
          </cell>
          <cell r="D2046">
            <v>12.89</v>
          </cell>
          <cell r="S2046" t="str">
            <v>2119-0032465-000-PKR</v>
          </cell>
          <cell r="T2046" t="str">
            <v>2119-0032465-000-PKR-LAHORE</v>
          </cell>
        </row>
        <row r="2047">
          <cell r="C2047">
            <v>0</v>
          </cell>
          <cell r="D2047">
            <v>1428.3</v>
          </cell>
          <cell r="S2047" t="str">
            <v>2119-0032464-000-PKR</v>
          </cell>
          <cell r="T2047" t="str">
            <v>2119-0032464-000-PKR-LAHORE</v>
          </cell>
        </row>
        <row r="2048">
          <cell r="C2048">
            <v>0</v>
          </cell>
          <cell r="D2048">
            <v>1511.99</v>
          </cell>
          <cell r="S2048" t="str">
            <v>2119-0032460-100-PKR</v>
          </cell>
          <cell r="T2048" t="str">
            <v>2119-0032460-100-PKR-LAHORE</v>
          </cell>
        </row>
        <row r="2049">
          <cell r="C2049">
            <v>0</v>
          </cell>
          <cell r="D2049">
            <v>11</v>
          </cell>
          <cell r="S2049" t="str">
            <v>2119-0032459-000-PKR</v>
          </cell>
          <cell r="T2049" t="str">
            <v>2119-0032459-000-PKR-LAHORE</v>
          </cell>
        </row>
        <row r="2050">
          <cell r="C2050">
            <v>0</v>
          </cell>
          <cell r="D2050">
            <v>425</v>
          </cell>
          <cell r="S2050" t="str">
            <v>2119-0032458-000-PKR</v>
          </cell>
          <cell r="T2050" t="str">
            <v>2119-0032458-000-PKR-LAHORE</v>
          </cell>
        </row>
        <row r="2051">
          <cell r="C2051">
            <v>0</v>
          </cell>
          <cell r="D2051">
            <v>10250.4</v>
          </cell>
          <cell r="S2051" t="str">
            <v>2119-0032481-100-PKR</v>
          </cell>
          <cell r="T2051" t="str">
            <v>2119-0032481-100-PKR-LAHORE</v>
          </cell>
        </row>
        <row r="2052">
          <cell r="C2052">
            <v>0</v>
          </cell>
          <cell r="D2052">
            <v>1734703.55</v>
          </cell>
          <cell r="S2052" t="str">
            <v>2119-0032518-100-PKR</v>
          </cell>
          <cell r="T2052" t="str">
            <v>2119-0032518-100-PKR-LAHORE</v>
          </cell>
        </row>
        <row r="2053">
          <cell r="C2053">
            <v>0</v>
          </cell>
          <cell r="D2053">
            <v>1820.24</v>
          </cell>
          <cell r="S2053" t="str">
            <v>2119-0031036-000-PKR</v>
          </cell>
          <cell r="T2053" t="str">
            <v>2119-0031036-000-PKR-LAHORE</v>
          </cell>
        </row>
        <row r="2054">
          <cell r="C2054">
            <v>0</v>
          </cell>
          <cell r="D2054">
            <v>21137.56</v>
          </cell>
          <cell r="S2054" t="str">
            <v>2119-0032537-100-PKR</v>
          </cell>
          <cell r="T2054" t="str">
            <v>2119-0032537-100-PKR-LAHORE</v>
          </cell>
        </row>
        <row r="2055">
          <cell r="C2055">
            <v>0</v>
          </cell>
          <cell r="D2055">
            <v>567444.96</v>
          </cell>
          <cell r="S2055" t="str">
            <v>2119-0032534-000-PKR</v>
          </cell>
          <cell r="T2055" t="str">
            <v>2119-0032534-000-PKR-LAHORE</v>
          </cell>
        </row>
        <row r="2056">
          <cell r="C2056">
            <v>0</v>
          </cell>
          <cell r="D2056">
            <v>22.67</v>
          </cell>
          <cell r="S2056" t="str">
            <v>2119-0032533-200-PKR</v>
          </cell>
          <cell r="T2056" t="str">
            <v>2119-0032533-200-PKR-LAHORE</v>
          </cell>
        </row>
        <row r="2057">
          <cell r="C2057">
            <v>0</v>
          </cell>
          <cell r="D2057">
            <v>536.44000000000005</v>
          </cell>
          <cell r="S2057" t="str">
            <v>2119-0032531-000-PKR</v>
          </cell>
          <cell r="T2057" t="str">
            <v>2119-0032531-000-PKR-LAHORE</v>
          </cell>
        </row>
        <row r="2058">
          <cell r="C2058">
            <v>0</v>
          </cell>
          <cell r="D2058">
            <v>61458.22</v>
          </cell>
          <cell r="S2058" t="str">
            <v>2119-0032527-200-PKR</v>
          </cell>
          <cell r="T2058" t="str">
            <v>2119-0032527-200-PKR-LAHORE</v>
          </cell>
        </row>
        <row r="2059">
          <cell r="C2059">
            <v>0</v>
          </cell>
          <cell r="D2059">
            <v>2631.45</v>
          </cell>
          <cell r="S2059" t="str">
            <v>2119-0032525-100-PKR</v>
          </cell>
          <cell r="T2059" t="str">
            <v>2119-0032525-100-PKR-LAHORE</v>
          </cell>
        </row>
        <row r="2060">
          <cell r="C2060">
            <v>0</v>
          </cell>
          <cell r="D2060">
            <v>14023.67</v>
          </cell>
          <cell r="S2060" t="str">
            <v>2119-0032521-100-PKR</v>
          </cell>
          <cell r="T2060" t="str">
            <v>2119-0032521-100-PKR-LAHORE</v>
          </cell>
        </row>
        <row r="2061">
          <cell r="C2061">
            <v>0</v>
          </cell>
          <cell r="D2061">
            <v>626.47</v>
          </cell>
          <cell r="S2061" t="str">
            <v>2119-0032498-100-PKR</v>
          </cell>
          <cell r="T2061" t="str">
            <v>2119-0032498-100-PKR-LAHORE</v>
          </cell>
        </row>
        <row r="2062">
          <cell r="C2062">
            <v>0</v>
          </cell>
          <cell r="D2062">
            <v>0.06</v>
          </cell>
          <cell r="S2062" t="str">
            <v>2119-0032519-100-PKR</v>
          </cell>
          <cell r="T2062" t="str">
            <v>2119-0032519-100-PKR-LAHORE</v>
          </cell>
        </row>
        <row r="2063">
          <cell r="C2063">
            <v>0</v>
          </cell>
          <cell r="D2063">
            <v>2041.36</v>
          </cell>
          <cell r="S2063" t="str">
            <v>2119-0032448-000-PKR</v>
          </cell>
          <cell r="T2063" t="str">
            <v>2119-0032448-000-PKR-LAHORE</v>
          </cell>
        </row>
        <row r="2064">
          <cell r="C2064">
            <v>0</v>
          </cell>
          <cell r="D2064">
            <v>786032.87</v>
          </cell>
          <cell r="S2064" t="str">
            <v>2119-0032517-200-PKR</v>
          </cell>
          <cell r="T2064" t="str">
            <v>2119-0032517-200-PKR-LAHORE</v>
          </cell>
        </row>
        <row r="2065">
          <cell r="C2065">
            <v>0</v>
          </cell>
          <cell r="D2065">
            <v>30799.66</v>
          </cell>
          <cell r="S2065" t="str">
            <v>2119-0032515-000-PKR</v>
          </cell>
          <cell r="T2065" t="str">
            <v>2119-0032515-000-PKR-LAHORE</v>
          </cell>
        </row>
        <row r="2066">
          <cell r="C2066">
            <v>0</v>
          </cell>
          <cell r="D2066">
            <v>556434.49</v>
          </cell>
          <cell r="S2066" t="str">
            <v>2119-0032513-000-PKR</v>
          </cell>
          <cell r="T2066" t="str">
            <v>2119-0032513-000-PKR-LAHORE</v>
          </cell>
        </row>
        <row r="2067">
          <cell r="C2067">
            <v>0</v>
          </cell>
          <cell r="D2067">
            <v>946.68</v>
          </cell>
          <cell r="S2067" t="str">
            <v>2119-0032510-000-PKR</v>
          </cell>
          <cell r="T2067" t="str">
            <v>2119-0032510-000-PKR-LAHORE</v>
          </cell>
        </row>
        <row r="2068">
          <cell r="C2068">
            <v>0</v>
          </cell>
          <cell r="D2068">
            <v>24482.98</v>
          </cell>
          <cell r="S2068" t="str">
            <v>2119-0032509-000-PKR</v>
          </cell>
          <cell r="T2068" t="str">
            <v>2119-0032509-000-PKR-LAHORE</v>
          </cell>
        </row>
        <row r="2069">
          <cell r="C2069">
            <v>0</v>
          </cell>
          <cell r="D2069">
            <v>10600273.68</v>
          </cell>
          <cell r="S2069" t="str">
            <v>2119-0032508-400-PKR</v>
          </cell>
          <cell r="T2069" t="str">
            <v>2119-0032508-400-PKR-LAHORE</v>
          </cell>
        </row>
        <row r="2070">
          <cell r="C2070">
            <v>0</v>
          </cell>
          <cell r="D2070">
            <v>198696.76</v>
          </cell>
          <cell r="S2070" t="str">
            <v>2119-0032508-100-PKR</v>
          </cell>
          <cell r="T2070" t="str">
            <v>2119-0032508-100-PKR-LAHORE</v>
          </cell>
        </row>
        <row r="2071">
          <cell r="C2071">
            <v>0</v>
          </cell>
          <cell r="D2071">
            <v>5931.35</v>
          </cell>
          <cell r="S2071" t="str">
            <v>2119-0032506-000-PKR</v>
          </cell>
          <cell r="T2071" t="str">
            <v>2119-0032506-000-PKR-LAHORE</v>
          </cell>
        </row>
        <row r="2072">
          <cell r="C2072">
            <v>0</v>
          </cell>
          <cell r="D2072">
            <v>24452.42</v>
          </cell>
          <cell r="S2072" t="str">
            <v>2119-0032501-100-PKR</v>
          </cell>
          <cell r="T2072" t="str">
            <v>2119-0032501-100-PKR-LAHORE</v>
          </cell>
        </row>
        <row r="2073">
          <cell r="C2073">
            <v>0</v>
          </cell>
          <cell r="D2073">
            <v>211.05</v>
          </cell>
          <cell r="S2073" t="str">
            <v>2119-0032520-100-PKR</v>
          </cell>
          <cell r="T2073" t="str">
            <v>2119-0032520-100-PKR-LAHORE</v>
          </cell>
        </row>
        <row r="2074">
          <cell r="C2074">
            <v>0</v>
          </cell>
          <cell r="D2074">
            <v>391.89</v>
          </cell>
          <cell r="S2074" t="str">
            <v>2119-0032388-100-PKR</v>
          </cell>
          <cell r="T2074" t="str">
            <v>2119-0032388-100-PKR-LAHORE</v>
          </cell>
        </row>
        <row r="2075">
          <cell r="C2075">
            <v>0</v>
          </cell>
          <cell r="D2075">
            <v>9833.98</v>
          </cell>
          <cell r="S2075" t="str">
            <v>2119-0032408-300-PKR</v>
          </cell>
          <cell r="T2075" t="str">
            <v>2119-0032408-300-PKR-LAHORE</v>
          </cell>
        </row>
        <row r="2076">
          <cell r="C2076">
            <v>0</v>
          </cell>
          <cell r="D2076">
            <v>575.19000000000005</v>
          </cell>
          <cell r="S2076" t="str">
            <v>2119-0032404-100-PKR</v>
          </cell>
          <cell r="T2076" t="str">
            <v>2119-0032404-100-PKR-LAHORE</v>
          </cell>
        </row>
        <row r="2077">
          <cell r="C2077">
            <v>0</v>
          </cell>
          <cell r="D2077">
            <v>92.84</v>
          </cell>
          <cell r="S2077" t="str">
            <v>2119-0032402-240-PKR</v>
          </cell>
          <cell r="T2077" t="str">
            <v>2119-0032402-240-PKR-LAHORE</v>
          </cell>
        </row>
        <row r="2078">
          <cell r="C2078">
            <v>0</v>
          </cell>
          <cell r="D2078">
            <v>213606.34</v>
          </cell>
          <cell r="S2078" t="str">
            <v>2119-0032401-000-PKR</v>
          </cell>
          <cell r="T2078" t="str">
            <v>2119-0032401-000-PKR-LAHORE</v>
          </cell>
        </row>
        <row r="2079">
          <cell r="C2079">
            <v>0</v>
          </cell>
          <cell r="D2079">
            <v>12806.56</v>
          </cell>
          <cell r="S2079" t="str">
            <v>2119-0032399-240-PKR</v>
          </cell>
          <cell r="T2079" t="str">
            <v>2119-0032399-240-PKR-LAHORE</v>
          </cell>
        </row>
        <row r="2080">
          <cell r="C2080">
            <v>0</v>
          </cell>
          <cell r="D2080">
            <v>65000</v>
          </cell>
          <cell r="S2080" t="str">
            <v>2119-0032399-200-PKR</v>
          </cell>
          <cell r="T2080" t="str">
            <v>2119-0032399-200-PKR-LAHORE</v>
          </cell>
        </row>
        <row r="2081">
          <cell r="C2081">
            <v>0</v>
          </cell>
          <cell r="D2081">
            <v>1925</v>
          </cell>
          <cell r="S2081" t="str">
            <v>2119-0032398-100-PKR</v>
          </cell>
          <cell r="T2081" t="str">
            <v>2119-0032398-100-PKR-LAHORE</v>
          </cell>
        </row>
        <row r="2082">
          <cell r="C2082">
            <v>0</v>
          </cell>
          <cell r="D2082">
            <v>6067511.1500000004</v>
          </cell>
          <cell r="S2082" t="str">
            <v>2119-0032395-240-PKR</v>
          </cell>
          <cell r="T2082" t="str">
            <v>2119-0032395-240-PKR-LAHORE</v>
          </cell>
        </row>
        <row r="2083">
          <cell r="C2083">
            <v>0</v>
          </cell>
          <cell r="D2083">
            <v>10300.870000000001</v>
          </cell>
          <cell r="S2083" t="str">
            <v>2119-0032456-000-PKR</v>
          </cell>
          <cell r="T2083" t="str">
            <v>2119-0032456-000-PKR-LAHORE</v>
          </cell>
        </row>
        <row r="2084">
          <cell r="C2084">
            <v>0</v>
          </cell>
          <cell r="D2084">
            <v>140785.51999999999</v>
          </cell>
          <cell r="S2084" t="str">
            <v>2119-0032390-200-PKR</v>
          </cell>
          <cell r="T2084" t="str">
            <v>2119-0032390-200-PKR-LAHORE</v>
          </cell>
        </row>
        <row r="2085">
          <cell r="C2085">
            <v>0</v>
          </cell>
          <cell r="D2085">
            <v>781647.84</v>
          </cell>
          <cell r="S2085" t="str">
            <v>2119-0032411-100-PKR</v>
          </cell>
          <cell r="T2085" t="str">
            <v>2119-0032411-100-PKR-LAHORE</v>
          </cell>
        </row>
        <row r="2086">
          <cell r="C2086">
            <v>0</v>
          </cell>
          <cell r="D2086">
            <v>6311820.6399999997</v>
          </cell>
          <cell r="S2086" t="str">
            <v>2119-0032387-240-PKR</v>
          </cell>
          <cell r="T2086" t="str">
            <v>2119-0032387-240-PKR-LAHORE</v>
          </cell>
        </row>
        <row r="2087">
          <cell r="C2087">
            <v>0</v>
          </cell>
          <cell r="D2087">
            <v>6629264.3099999996</v>
          </cell>
          <cell r="S2087" t="str">
            <v>2119-0032382-240-PKR</v>
          </cell>
          <cell r="T2087" t="str">
            <v>2119-0032382-240-PKR-LAHORE</v>
          </cell>
        </row>
        <row r="2088">
          <cell r="C2088">
            <v>0</v>
          </cell>
          <cell r="D2088">
            <v>6707969.75</v>
          </cell>
          <cell r="S2088" t="str">
            <v>2119-0032381-240-PKR</v>
          </cell>
          <cell r="T2088" t="str">
            <v>2119-0032381-240-PKR-LAHORE</v>
          </cell>
        </row>
        <row r="2089">
          <cell r="C2089">
            <v>0</v>
          </cell>
          <cell r="D2089">
            <v>24491.71</v>
          </cell>
          <cell r="S2089" t="str">
            <v>2119-0032375-200-PKR</v>
          </cell>
          <cell r="T2089" t="str">
            <v>2119-0032375-200-PKR-LAHORE</v>
          </cell>
        </row>
        <row r="2090">
          <cell r="C2090">
            <v>0</v>
          </cell>
          <cell r="D2090">
            <v>10.42</v>
          </cell>
          <cell r="S2090" t="str">
            <v>2119-0032374-100-PKR</v>
          </cell>
          <cell r="T2090" t="str">
            <v>2119-0032374-100-PKR-LAHORE</v>
          </cell>
        </row>
        <row r="2091">
          <cell r="C2091">
            <v>0</v>
          </cell>
          <cell r="D2091">
            <v>9088.56</v>
          </cell>
          <cell r="S2091" t="str">
            <v>2119-0032373-200-PKR</v>
          </cell>
          <cell r="T2091" t="str">
            <v>2119-0032373-200-PKR-LAHORE</v>
          </cell>
        </row>
        <row r="2092">
          <cell r="C2092">
            <v>0</v>
          </cell>
          <cell r="D2092">
            <v>58.93</v>
          </cell>
          <cell r="S2092" t="str">
            <v>2119-0032371-000-PKR</v>
          </cell>
          <cell r="T2092" t="str">
            <v>2119-0032371-000-PKR-LAHORE</v>
          </cell>
        </row>
        <row r="2093">
          <cell r="C2093">
            <v>0</v>
          </cell>
          <cell r="D2093">
            <v>236.87</v>
          </cell>
          <cell r="S2093" t="str">
            <v>2119-0032369-000-PKR</v>
          </cell>
          <cell r="T2093" t="str">
            <v>2119-0032369-000-PKR-LAHORE</v>
          </cell>
        </row>
        <row r="2094">
          <cell r="C2094">
            <v>0</v>
          </cell>
          <cell r="D2094">
            <v>134.24</v>
          </cell>
          <cell r="S2094" t="str">
            <v>2119-0032540-100-PKR</v>
          </cell>
          <cell r="T2094" t="str">
            <v>2119-0032540-100-PKR-LAHORE</v>
          </cell>
        </row>
        <row r="2095">
          <cell r="C2095">
            <v>0</v>
          </cell>
          <cell r="D2095">
            <v>6422.37</v>
          </cell>
          <cell r="S2095" t="str">
            <v>2119-0032392-100-PKR</v>
          </cell>
          <cell r="T2095" t="str">
            <v>2119-0032392-100-PKR-LAHORE</v>
          </cell>
        </row>
        <row r="2096">
          <cell r="C2096">
            <v>0</v>
          </cell>
          <cell r="D2096">
            <v>101.77</v>
          </cell>
          <cell r="S2096" t="str">
            <v>2119-0032427-000-PKR</v>
          </cell>
          <cell r="T2096" t="str">
            <v>2119-0032427-000-PKR-LAHORE</v>
          </cell>
        </row>
        <row r="2097">
          <cell r="C2097">
            <v>0</v>
          </cell>
          <cell r="D2097">
            <v>4901.4399999999996</v>
          </cell>
          <cell r="S2097" t="str">
            <v>2119-0032356-100-PKR</v>
          </cell>
          <cell r="T2097" t="str">
            <v>2119-0032356-100-PKR-LAHORE</v>
          </cell>
        </row>
        <row r="2098">
          <cell r="C2098">
            <v>0</v>
          </cell>
          <cell r="D2098">
            <v>42314.63</v>
          </cell>
          <cell r="S2098" t="str">
            <v>2119-0032446-000-PKR</v>
          </cell>
          <cell r="T2098" t="str">
            <v>2119-0032446-000-PKR-LAHORE</v>
          </cell>
        </row>
        <row r="2099">
          <cell r="C2099">
            <v>0</v>
          </cell>
          <cell r="D2099">
            <v>297.20999999999998</v>
          </cell>
          <cell r="S2099" t="str">
            <v>2119-0032444-000-PKR</v>
          </cell>
          <cell r="T2099" t="str">
            <v>2119-0032444-000-PKR-LAHORE</v>
          </cell>
        </row>
        <row r="2100">
          <cell r="C2100">
            <v>0</v>
          </cell>
          <cell r="D2100">
            <v>1778038.11</v>
          </cell>
          <cell r="S2100" t="str">
            <v>2119-0032440-200-PKR</v>
          </cell>
          <cell r="T2100" t="str">
            <v>2119-0032440-200-PKR-LAHORE</v>
          </cell>
        </row>
        <row r="2101">
          <cell r="C2101">
            <v>0</v>
          </cell>
          <cell r="D2101">
            <v>1.49</v>
          </cell>
          <cell r="S2101" t="str">
            <v>2119-0032439-000-PKR</v>
          </cell>
          <cell r="T2101" t="str">
            <v>2119-0032439-000-PKR-LAHORE</v>
          </cell>
        </row>
        <row r="2102">
          <cell r="C2102">
            <v>0</v>
          </cell>
          <cell r="D2102">
            <v>936.5</v>
          </cell>
          <cell r="S2102" t="str">
            <v>2119-0032438-000-PKR</v>
          </cell>
          <cell r="T2102" t="str">
            <v>2119-0032438-000-PKR-LAHORE</v>
          </cell>
        </row>
        <row r="2103">
          <cell r="C2103">
            <v>0</v>
          </cell>
          <cell r="D2103">
            <v>1240.3699999999999</v>
          </cell>
          <cell r="S2103" t="str">
            <v>2119-0032435-100-PKR</v>
          </cell>
          <cell r="T2103" t="str">
            <v>2119-0032435-100-PKR-LAHORE</v>
          </cell>
        </row>
        <row r="2104">
          <cell r="C2104">
            <v>0</v>
          </cell>
          <cell r="D2104">
            <v>1188.27</v>
          </cell>
          <cell r="S2104" t="str">
            <v>2119-0032434-100-PKR</v>
          </cell>
          <cell r="T2104" t="str">
            <v>2119-0032434-100-PKR-LAHORE</v>
          </cell>
        </row>
        <row r="2105">
          <cell r="C2105">
            <v>0</v>
          </cell>
          <cell r="D2105">
            <v>5368.11</v>
          </cell>
          <cell r="S2105" t="str">
            <v>2119-0032433-100-PKR</v>
          </cell>
          <cell r="T2105" t="str">
            <v>2119-0032433-100-PKR-LAHORE</v>
          </cell>
        </row>
        <row r="2106">
          <cell r="C2106">
            <v>0</v>
          </cell>
          <cell r="D2106">
            <v>4769.74</v>
          </cell>
          <cell r="S2106" t="str">
            <v>2119-0032409-100-PKR</v>
          </cell>
          <cell r="T2106" t="str">
            <v>2119-0032409-100-PKR-LAHORE</v>
          </cell>
        </row>
        <row r="2107">
          <cell r="C2107">
            <v>0</v>
          </cell>
          <cell r="D2107">
            <v>560335.06000000006</v>
          </cell>
          <cell r="S2107" t="str">
            <v>2119-0032428-100-PKR</v>
          </cell>
          <cell r="T2107" t="str">
            <v>2119-0032428-100-PKR-LAHORE</v>
          </cell>
        </row>
        <row r="2108">
          <cell r="C2108">
            <v>0</v>
          </cell>
          <cell r="D2108">
            <v>25094.27</v>
          </cell>
          <cell r="S2108" t="str">
            <v>2119-0032410-000-PKR</v>
          </cell>
          <cell r="T2108" t="str">
            <v>2119-0032410-000-PKR-LAHORE</v>
          </cell>
        </row>
        <row r="2109">
          <cell r="C2109">
            <v>0</v>
          </cell>
          <cell r="D2109">
            <v>11468.95</v>
          </cell>
          <cell r="S2109" t="str">
            <v>2119-0032426-100-PKR</v>
          </cell>
          <cell r="T2109" t="str">
            <v>2119-0032426-100-PKR-LAHORE</v>
          </cell>
        </row>
        <row r="2110">
          <cell r="C2110">
            <v>0</v>
          </cell>
          <cell r="D2110">
            <v>3142.9</v>
          </cell>
          <cell r="S2110" t="str">
            <v>2119-0032426-000-PKR</v>
          </cell>
          <cell r="T2110" t="str">
            <v>2119-0032426-000-PKR-LAHORE</v>
          </cell>
        </row>
        <row r="2111">
          <cell r="C2111">
            <v>0</v>
          </cell>
          <cell r="D2111">
            <v>93612.11</v>
          </cell>
          <cell r="S2111" t="str">
            <v>2119-0032421-100-PKR</v>
          </cell>
          <cell r="T2111" t="str">
            <v>2119-0032421-100-PKR-LAHORE</v>
          </cell>
        </row>
        <row r="2112">
          <cell r="C2112">
            <v>0</v>
          </cell>
          <cell r="D2112">
            <v>1491.03</v>
          </cell>
          <cell r="S2112" t="str">
            <v>2119-0032420-000-PKR</v>
          </cell>
          <cell r="T2112" t="str">
            <v>2119-0032420-000-PKR-LAHORE</v>
          </cell>
        </row>
        <row r="2113">
          <cell r="C2113">
            <v>0</v>
          </cell>
          <cell r="D2113">
            <v>212478.51</v>
          </cell>
          <cell r="S2113" t="str">
            <v>2119-0032417-300-PKR</v>
          </cell>
          <cell r="T2113" t="str">
            <v>2119-0032417-300-PKR-LAHORE</v>
          </cell>
        </row>
        <row r="2114">
          <cell r="C2114">
            <v>0</v>
          </cell>
          <cell r="D2114">
            <v>5403.09</v>
          </cell>
          <cell r="S2114" t="str">
            <v>2119-0032414-000-PKR</v>
          </cell>
          <cell r="T2114" t="str">
            <v>2119-0032414-000-PKR-LAHORE</v>
          </cell>
        </row>
        <row r="2115">
          <cell r="C2115">
            <v>0</v>
          </cell>
          <cell r="D2115">
            <v>10688.16</v>
          </cell>
          <cell r="S2115" t="str">
            <v>2119-0032413-000-PKR</v>
          </cell>
          <cell r="T2115" t="str">
            <v>2119-0032413-000-PKR-LAHORE</v>
          </cell>
        </row>
        <row r="2116">
          <cell r="C2116">
            <v>0</v>
          </cell>
          <cell r="D2116">
            <v>30.7</v>
          </cell>
          <cell r="S2116" t="str">
            <v>2119-0032412-100-PKR</v>
          </cell>
          <cell r="T2116" t="str">
            <v>2119-0032412-100-PKR-LAHORE</v>
          </cell>
        </row>
        <row r="2117">
          <cell r="C2117">
            <v>0</v>
          </cell>
          <cell r="D2117">
            <v>185492.94</v>
          </cell>
          <cell r="S2117" t="str">
            <v>2119-0032455-100-PKR</v>
          </cell>
          <cell r="T2117" t="str">
            <v>2119-0032455-100-PKR-LAHORE</v>
          </cell>
        </row>
        <row r="2118">
          <cell r="C2118">
            <v>0</v>
          </cell>
          <cell r="D2118">
            <v>134.28</v>
          </cell>
          <cell r="S2118" t="str">
            <v>2119-0032429-000-PKR</v>
          </cell>
          <cell r="T2118" t="str">
            <v>2119-0032429-000-PKR-LAHORE</v>
          </cell>
        </row>
        <row r="2119">
          <cell r="C2119">
            <v>0</v>
          </cell>
          <cell r="D2119">
            <v>0.86</v>
          </cell>
          <cell r="S2119" t="str">
            <v>2119-0017350-100-PKR</v>
          </cell>
          <cell r="T2119" t="str">
            <v>2119-0017350-100-PKR-KARACHI</v>
          </cell>
        </row>
        <row r="2120">
          <cell r="C2120">
            <v>0</v>
          </cell>
          <cell r="D2120">
            <v>27792.74</v>
          </cell>
          <cell r="S2120" t="str">
            <v>2119-0017318-000-PKR</v>
          </cell>
          <cell r="T2120" t="str">
            <v>2119-0017318-000-PKR-KARACHI</v>
          </cell>
        </row>
        <row r="2121">
          <cell r="C2121">
            <v>0</v>
          </cell>
          <cell r="D2121">
            <v>294380</v>
          </cell>
          <cell r="S2121" t="str">
            <v>2119-0017375-300-PKR</v>
          </cell>
          <cell r="T2121" t="str">
            <v>2119-0017375-300-PKR-KARACHI</v>
          </cell>
        </row>
        <row r="2122">
          <cell r="C2122">
            <v>0</v>
          </cell>
          <cell r="D2122">
            <v>355108.52</v>
          </cell>
          <cell r="S2122" t="str">
            <v>2119-0017374-300-PKR</v>
          </cell>
          <cell r="T2122" t="str">
            <v>2119-0017374-300-PKR-KARACHI</v>
          </cell>
        </row>
        <row r="2123">
          <cell r="C2123">
            <v>0</v>
          </cell>
          <cell r="D2123">
            <v>2445460.75</v>
          </cell>
          <cell r="S2123" t="str">
            <v>2119-0017373-100-PKR</v>
          </cell>
          <cell r="T2123" t="str">
            <v>2119-0017373-100-PKR-KARACHI</v>
          </cell>
        </row>
        <row r="2124">
          <cell r="C2124">
            <v>0</v>
          </cell>
          <cell r="D2124">
            <v>27611.33</v>
          </cell>
          <cell r="S2124" t="str">
            <v>2119-0017373-000-PKR</v>
          </cell>
          <cell r="T2124" t="str">
            <v>2119-0017373-000-PKR-KARACHI</v>
          </cell>
        </row>
        <row r="2125">
          <cell r="C2125">
            <v>0</v>
          </cell>
          <cell r="D2125">
            <v>32939.519999999997</v>
          </cell>
          <cell r="S2125" t="str">
            <v>2119-0017372-200-PKR</v>
          </cell>
          <cell r="T2125" t="str">
            <v>2119-0017372-200-PKR-KARACHI</v>
          </cell>
        </row>
        <row r="2126">
          <cell r="C2126">
            <v>0</v>
          </cell>
          <cell r="D2126">
            <v>11.86</v>
          </cell>
          <cell r="S2126" t="str">
            <v>2119-0017365-100-PKR</v>
          </cell>
          <cell r="T2126" t="str">
            <v>2119-0017365-100-PKR-KARACHI</v>
          </cell>
        </row>
        <row r="2127">
          <cell r="C2127">
            <v>0</v>
          </cell>
          <cell r="D2127">
            <v>46.63</v>
          </cell>
          <cell r="S2127" t="str">
            <v>2119-0017363-000-PKR</v>
          </cell>
          <cell r="T2127" t="str">
            <v>2119-0017363-000-PKR-KARACHI</v>
          </cell>
        </row>
        <row r="2128">
          <cell r="C2128">
            <v>0</v>
          </cell>
          <cell r="D2128">
            <v>46</v>
          </cell>
          <cell r="S2128" t="str">
            <v>2119-0017378-000-PKR</v>
          </cell>
          <cell r="T2128" t="str">
            <v>2119-0017378-000-PKR-KARACHI</v>
          </cell>
        </row>
        <row r="2129">
          <cell r="C2129">
            <v>0</v>
          </cell>
          <cell r="D2129">
            <v>3977.76</v>
          </cell>
          <cell r="S2129" t="str">
            <v>2119-0017353-100-PKR</v>
          </cell>
          <cell r="T2129" t="str">
            <v>2119-0017353-100-PKR-KARACHI</v>
          </cell>
        </row>
        <row r="2130">
          <cell r="C2130">
            <v>0</v>
          </cell>
          <cell r="D2130">
            <v>688</v>
          </cell>
          <cell r="S2130" t="str">
            <v>2119-0017381-000-PKR</v>
          </cell>
          <cell r="T2130" t="str">
            <v>2119-0017381-000-PKR-KARACHI</v>
          </cell>
        </row>
        <row r="2131">
          <cell r="C2131">
            <v>0</v>
          </cell>
          <cell r="D2131">
            <v>31.94</v>
          </cell>
          <cell r="S2131" t="str">
            <v>2119-0017350-000-PKR</v>
          </cell>
          <cell r="T2131" t="str">
            <v>2119-0017350-000-PKR-KARACHI</v>
          </cell>
        </row>
        <row r="2132">
          <cell r="C2132">
            <v>0</v>
          </cell>
          <cell r="D2132">
            <v>152.88999999999999</v>
          </cell>
          <cell r="S2132" t="str">
            <v>2119-0017349-000-PKR</v>
          </cell>
          <cell r="T2132" t="str">
            <v>2119-0017349-000-PKR-KARACHI</v>
          </cell>
        </row>
        <row r="2133">
          <cell r="C2133">
            <v>0</v>
          </cell>
          <cell r="D2133">
            <v>153947.14000000001</v>
          </cell>
          <cell r="S2133" t="str">
            <v>2119-0017339-200-PKR</v>
          </cell>
          <cell r="T2133" t="str">
            <v>2119-0017339-200-PKR-KARACHI</v>
          </cell>
        </row>
        <row r="2134">
          <cell r="C2134">
            <v>0</v>
          </cell>
          <cell r="D2134">
            <v>2077.09</v>
          </cell>
          <cell r="S2134" t="str">
            <v>2119-0017335-200-PKR</v>
          </cell>
          <cell r="T2134" t="str">
            <v>2119-0017335-200-PKR-KARACHI</v>
          </cell>
        </row>
        <row r="2135">
          <cell r="C2135">
            <v>0</v>
          </cell>
          <cell r="D2135">
            <v>39.82</v>
          </cell>
          <cell r="S2135" t="str">
            <v>2119-0017329-224-USD</v>
          </cell>
          <cell r="T2135" t="str">
            <v>2119-0017329-224-USD-KARACHI</v>
          </cell>
        </row>
        <row r="2136">
          <cell r="C2136">
            <v>0</v>
          </cell>
          <cell r="D2136">
            <v>365.52</v>
          </cell>
          <cell r="S2136" t="str">
            <v>2119-0017329-100-PKR</v>
          </cell>
          <cell r="T2136" t="str">
            <v>2119-0017329-100-PKR-KARACHI</v>
          </cell>
        </row>
        <row r="2137">
          <cell r="C2137">
            <v>0</v>
          </cell>
          <cell r="D2137">
            <v>318.5</v>
          </cell>
          <cell r="S2137" t="str">
            <v>2119-0017322-000-PKR</v>
          </cell>
          <cell r="T2137" t="str">
            <v>2119-0017322-000-PKR-KARACHI</v>
          </cell>
        </row>
        <row r="2138">
          <cell r="C2138">
            <v>0</v>
          </cell>
          <cell r="D2138">
            <v>54.5</v>
          </cell>
          <cell r="S2138" t="str">
            <v>2119-0017321-000-PKR</v>
          </cell>
          <cell r="T2138" t="str">
            <v>2119-0017321-000-PKR-KARACHI</v>
          </cell>
        </row>
        <row r="2139">
          <cell r="C2139">
            <v>0</v>
          </cell>
          <cell r="D2139">
            <v>76669.820000000007</v>
          </cell>
          <cell r="S2139" t="str">
            <v>2119-0017421-100-PKR</v>
          </cell>
          <cell r="T2139" t="str">
            <v>2119-0017421-100-PKR-KARACHI</v>
          </cell>
        </row>
        <row r="2140">
          <cell r="C2140">
            <v>0</v>
          </cell>
          <cell r="D2140">
            <v>2510.9499999999998</v>
          </cell>
          <cell r="S2140" t="str">
            <v>2119-0017359-100-PKR</v>
          </cell>
          <cell r="T2140" t="str">
            <v>2119-0017359-100-PKR-KARACHI</v>
          </cell>
        </row>
        <row r="2141">
          <cell r="C2141">
            <v>0</v>
          </cell>
          <cell r="D2141">
            <v>1961827.71</v>
          </cell>
          <cell r="S2141" t="str">
            <v>2119-0017394-100-PKR</v>
          </cell>
          <cell r="T2141" t="str">
            <v>2119-0017394-100-PKR-KARACHI</v>
          </cell>
        </row>
        <row r="2142">
          <cell r="C2142">
            <v>0</v>
          </cell>
          <cell r="D2142">
            <v>0.96</v>
          </cell>
          <cell r="S2142" t="str">
            <v>2119-0017687-100-PKR</v>
          </cell>
          <cell r="T2142" t="str">
            <v>2119-0017687-100-PKR-KARACHI</v>
          </cell>
        </row>
        <row r="2143">
          <cell r="C2143">
            <v>0</v>
          </cell>
          <cell r="D2143">
            <v>27046.36</v>
          </cell>
          <cell r="S2143" t="str">
            <v>2119-0017412-000-PKR</v>
          </cell>
          <cell r="T2143" t="str">
            <v>2119-0017412-000-PKR-KARACHI</v>
          </cell>
        </row>
        <row r="2144">
          <cell r="C2144">
            <v>0</v>
          </cell>
          <cell r="D2144">
            <v>735.38</v>
          </cell>
          <cell r="S2144" t="str">
            <v>2119-0017409-100-PKR</v>
          </cell>
          <cell r="T2144" t="str">
            <v>2119-0017409-100-PKR-KARACHI</v>
          </cell>
        </row>
        <row r="2145">
          <cell r="C2145">
            <v>0</v>
          </cell>
          <cell r="D2145">
            <v>9887.0499999999993</v>
          </cell>
          <cell r="S2145" t="str">
            <v>2119-0017408-200-PKR</v>
          </cell>
          <cell r="T2145" t="str">
            <v>2119-0017408-200-PKR-KARACHI</v>
          </cell>
        </row>
        <row r="2146">
          <cell r="C2146">
            <v>0</v>
          </cell>
          <cell r="D2146">
            <v>1687143.9</v>
          </cell>
          <cell r="S2146" t="str">
            <v>2119-0017404-100-PKR</v>
          </cell>
          <cell r="T2146" t="str">
            <v>2119-0017404-100-PKR-KARACHI</v>
          </cell>
        </row>
        <row r="2147">
          <cell r="C2147">
            <v>0</v>
          </cell>
          <cell r="D2147">
            <v>313876.46000000002</v>
          </cell>
          <cell r="S2147" t="str">
            <v>2119-0017401-100-PKR</v>
          </cell>
          <cell r="T2147" t="str">
            <v>2119-0017401-100-PKR-KARACHI</v>
          </cell>
        </row>
        <row r="2148">
          <cell r="C2148">
            <v>0</v>
          </cell>
          <cell r="D2148">
            <v>2644731.9300000002</v>
          </cell>
          <cell r="S2148" t="str">
            <v>2119-0017400-200-PKR</v>
          </cell>
          <cell r="T2148" t="str">
            <v>2119-0017400-200-PKR-KARACHI</v>
          </cell>
        </row>
        <row r="2149">
          <cell r="C2149">
            <v>0</v>
          </cell>
          <cell r="D2149">
            <v>30365287.710000001</v>
          </cell>
          <cell r="S2149" t="str">
            <v>2119-0017399-300-PKR</v>
          </cell>
          <cell r="T2149" t="str">
            <v>2119-0017399-300-PKR-KARACHI</v>
          </cell>
        </row>
        <row r="2150">
          <cell r="C2150">
            <v>0</v>
          </cell>
          <cell r="D2150">
            <v>1493.51</v>
          </cell>
          <cell r="S2150" t="str">
            <v>2119-0017376-200-PKR</v>
          </cell>
          <cell r="T2150" t="str">
            <v>2119-0017376-200-PKR-KARACHI</v>
          </cell>
        </row>
        <row r="2151">
          <cell r="C2151">
            <v>0</v>
          </cell>
          <cell r="D2151">
            <v>154</v>
          </cell>
          <cell r="S2151" t="str">
            <v>2119-0017395-100-PKR</v>
          </cell>
          <cell r="T2151" t="str">
            <v>2119-0017395-100-PKR-KARACHI</v>
          </cell>
        </row>
        <row r="2152">
          <cell r="C2152">
            <v>0</v>
          </cell>
          <cell r="D2152">
            <v>27470.75</v>
          </cell>
          <cell r="S2152" t="str">
            <v>2119-0017317-000-PKR</v>
          </cell>
          <cell r="T2152" t="str">
            <v>2119-0017317-000-PKR-KARACHI</v>
          </cell>
        </row>
        <row r="2153">
          <cell r="C2153">
            <v>0</v>
          </cell>
          <cell r="D2153">
            <v>1432.13</v>
          </cell>
          <cell r="S2153" t="str">
            <v>2119-0017393-100-PKR</v>
          </cell>
          <cell r="T2153" t="str">
            <v>2119-0017393-100-PKR-KARACHI</v>
          </cell>
        </row>
        <row r="2154">
          <cell r="C2154">
            <v>0</v>
          </cell>
          <cell r="D2154">
            <v>16463.41</v>
          </cell>
          <cell r="S2154" t="str">
            <v>2119-0017392-000-PKR</v>
          </cell>
          <cell r="T2154" t="str">
            <v>2119-0017392-000-PKR-KARACHI</v>
          </cell>
        </row>
        <row r="2155">
          <cell r="C2155">
            <v>0</v>
          </cell>
          <cell r="D2155">
            <v>235613.33</v>
          </cell>
          <cell r="S2155" t="str">
            <v>2119-0017390-000-PKR</v>
          </cell>
          <cell r="T2155" t="str">
            <v>2119-0017390-000-PKR-KARACHI</v>
          </cell>
        </row>
        <row r="2156">
          <cell r="C2156">
            <v>0</v>
          </cell>
          <cell r="D2156">
            <v>5.21</v>
          </cell>
          <cell r="S2156" t="str">
            <v>2119-0017388-000-PKR</v>
          </cell>
          <cell r="T2156" t="str">
            <v>2119-0017388-000-PKR-KARACHI</v>
          </cell>
        </row>
        <row r="2157">
          <cell r="C2157">
            <v>0</v>
          </cell>
          <cell r="D2157">
            <v>95.08</v>
          </cell>
          <cell r="S2157" t="str">
            <v>2119-0017387-000-PKR</v>
          </cell>
          <cell r="T2157" t="str">
            <v>2119-0017387-000-PKR-KARACHI</v>
          </cell>
        </row>
        <row r="2158">
          <cell r="C2158">
            <v>0</v>
          </cell>
          <cell r="D2158">
            <v>169.79</v>
          </cell>
          <cell r="S2158" t="str">
            <v>2119-0017386-000-PKR</v>
          </cell>
          <cell r="T2158" t="str">
            <v>2119-0017386-000-PKR-KARACHI</v>
          </cell>
        </row>
        <row r="2159">
          <cell r="C2159">
            <v>0</v>
          </cell>
          <cell r="D2159">
            <v>12009.37</v>
          </cell>
          <cell r="S2159" t="str">
            <v>2119-0017385-000-PKR</v>
          </cell>
          <cell r="T2159" t="str">
            <v>2119-0017385-000-PKR-KARACHI</v>
          </cell>
        </row>
        <row r="2160">
          <cell r="C2160">
            <v>0</v>
          </cell>
          <cell r="D2160">
            <v>20287.099999999999</v>
          </cell>
          <cell r="S2160" t="str">
            <v>2119-0017383-000-PKR</v>
          </cell>
          <cell r="T2160" t="str">
            <v>2119-0017383-000-PKR-KARACHI</v>
          </cell>
        </row>
        <row r="2161">
          <cell r="C2161">
            <v>0</v>
          </cell>
          <cell r="D2161">
            <v>25723.18</v>
          </cell>
          <cell r="S2161" t="str">
            <v>2119-0017382-000-PKR</v>
          </cell>
          <cell r="T2161" t="str">
            <v>2119-0017382-000-PKR-KARACHI</v>
          </cell>
        </row>
        <row r="2162">
          <cell r="C2162">
            <v>0</v>
          </cell>
          <cell r="D2162">
            <v>16949.63</v>
          </cell>
          <cell r="S2162" t="str">
            <v>2119-0017397-000-PKR</v>
          </cell>
          <cell r="T2162" t="str">
            <v>2119-0017397-000-PKR-KARACHI</v>
          </cell>
        </row>
        <row r="2163">
          <cell r="C2163">
            <v>0</v>
          </cell>
          <cell r="D2163">
            <v>21162.3</v>
          </cell>
          <cell r="S2163" t="str">
            <v>2119-0017143-100-PKR</v>
          </cell>
          <cell r="T2163" t="str">
            <v>2119-0017143-100-PKR-KARACHI</v>
          </cell>
        </row>
        <row r="2164">
          <cell r="C2164">
            <v>0</v>
          </cell>
          <cell r="D2164">
            <v>521.01</v>
          </cell>
          <cell r="S2164" t="str">
            <v>2119-0017318-100-PKR</v>
          </cell>
          <cell r="T2164" t="str">
            <v>2119-0017318-100-PKR-KARACHI</v>
          </cell>
        </row>
        <row r="2165">
          <cell r="C2165">
            <v>0</v>
          </cell>
          <cell r="D2165">
            <v>229541.72</v>
          </cell>
          <cell r="S2165" t="str">
            <v>2119-0017174-000-PKR</v>
          </cell>
          <cell r="T2165" t="str">
            <v>2119-0017174-000-PKR-KARACHI</v>
          </cell>
        </row>
        <row r="2166">
          <cell r="C2166">
            <v>0</v>
          </cell>
          <cell r="D2166">
            <v>3807569.13</v>
          </cell>
          <cell r="S2166" t="str">
            <v>2119-0017168-100-PKR</v>
          </cell>
          <cell r="T2166" t="str">
            <v>2119-0017168-100-PKR-KARACHI</v>
          </cell>
        </row>
        <row r="2167">
          <cell r="C2167">
            <v>0</v>
          </cell>
          <cell r="D2167">
            <v>825</v>
          </cell>
          <cell r="S2167" t="str">
            <v>2119-0017167-000-PKR</v>
          </cell>
          <cell r="T2167" t="str">
            <v>2119-0017167-000-PKR-KARACHI</v>
          </cell>
        </row>
        <row r="2168">
          <cell r="C2168">
            <v>0</v>
          </cell>
          <cell r="D2168">
            <v>605.59</v>
          </cell>
          <cell r="S2168" t="str">
            <v>2119-0017166-224-USD</v>
          </cell>
          <cell r="T2168" t="str">
            <v>2119-0017166-224-USD-KARACHI</v>
          </cell>
        </row>
        <row r="2169">
          <cell r="C2169">
            <v>0</v>
          </cell>
          <cell r="D2169">
            <v>38435.730000000003</v>
          </cell>
          <cell r="S2169" t="str">
            <v>2119-0017166-000-PKR</v>
          </cell>
          <cell r="T2169" t="str">
            <v>2119-0017166-000-PKR-KARACHI</v>
          </cell>
        </row>
        <row r="2170">
          <cell r="C2170">
            <v>0</v>
          </cell>
          <cell r="D2170">
            <v>2423.6999999999998</v>
          </cell>
          <cell r="S2170" t="str">
            <v>2119-0017156-000-PKR</v>
          </cell>
          <cell r="T2170" t="str">
            <v>2119-0017156-000-PKR-KARACHI</v>
          </cell>
        </row>
        <row r="2171">
          <cell r="C2171">
            <v>0</v>
          </cell>
          <cell r="D2171">
            <v>564.39</v>
          </cell>
          <cell r="S2171" t="str">
            <v>2119-0017147-100-PKR</v>
          </cell>
          <cell r="T2171" t="str">
            <v>2119-0017147-100-PKR-KARACHI</v>
          </cell>
        </row>
        <row r="2172">
          <cell r="C2172">
            <v>0</v>
          </cell>
          <cell r="D2172">
            <v>559</v>
          </cell>
          <cell r="S2172" t="str">
            <v>2119-0017176-000-PKR</v>
          </cell>
          <cell r="T2172" t="str">
            <v>2119-0017176-000-PKR-KARACHI</v>
          </cell>
        </row>
        <row r="2173">
          <cell r="C2173">
            <v>0</v>
          </cell>
          <cell r="D2173">
            <v>6884.02</v>
          </cell>
          <cell r="S2173" t="str">
            <v>2119-0017145-000-PKR</v>
          </cell>
          <cell r="T2173" t="str">
            <v>2119-0017145-000-PKR-KARACHI</v>
          </cell>
        </row>
        <row r="2174">
          <cell r="C2174">
            <v>0</v>
          </cell>
          <cell r="D2174">
            <v>781.88</v>
          </cell>
          <cell r="S2174" t="str">
            <v>2119-0017179-100-PKR</v>
          </cell>
          <cell r="T2174" t="str">
            <v>2119-0017179-100-PKR-KARACHI</v>
          </cell>
        </row>
        <row r="2175">
          <cell r="C2175">
            <v>0</v>
          </cell>
          <cell r="D2175">
            <v>23266.44</v>
          </cell>
          <cell r="S2175" t="str">
            <v>2119-0017132-000-PKR</v>
          </cell>
          <cell r="T2175" t="str">
            <v>2119-0017132-000-PKR-KARACHI</v>
          </cell>
        </row>
        <row r="2176">
          <cell r="C2176">
            <v>0</v>
          </cell>
          <cell r="D2176">
            <v>6615.98</v>
          </cell>
          <cell r="S2176" t="str">
            <v>2119-0017122-100-PKR</v>
          </cell>
          <cell r="T2176" t="str">
            <v>2119-0017122-100-PKR-KARACHI</v>
          </cell>
        </row>
        <row r="2177">
          <cell r="C2177">
            <v>0</v>
          </cell>
          <cell r="D2177">
            <v>3391.01</v>
          </cell>
          <cell r="S2177" t="str">
            <v>2119-0017121-000-PKR</v>
          </cell>
          <cell r="T2177" t="str">
            <v>2119-0017121-000-PKR-KARACHI</v>
          </cell>
        </row>
        <row r="2178">
          <cell r="C2178">
            <v>0</v>
          </cell>
          <cell r="D2178">
            <v>23993.79</v>
          </cell>
          <cell r="S2178" t="str">
            <v>2119-0017119-200-PKR</v>
          </cell>
          <cell r="T2178" t="str">
            <v>2119-0017119-200-PKR-KARACHI</v>
          </cell>
        </row>
        <row r="2179">
          <cell r="C2179">
            <v>0</v>
          </cell>
          <cell r="D2179">
            <v>405.14</v>
          </cell>
          <cell r="S2179" t="str">
            <v>2119-0017115-000-PKR</v>
          </cell>
          <cell r="T2179" t="str">
            <v>2119-0017115-000-PKR-KARACHI</v>
          </cell>
        </row>
        <row r="2180">
          <cell r="C2180">
            <v>0</v>
          </cell>
          <cell r="D2180">
            <v>638.35</v>
          </cell>
          <cell r="S2180" t="str">
            <v>2119-0017113-000-PKR</v>
          </cell>
          <cell r="T2180" t="str">
            <v>2119-0017113-000-PKR-KARACHI</v>
          </cell>
        </row>
        <row r="2181">
          <cell r="C2181">
            <v>0</v>
          </cell>
          <cell r="D2181">
            <v>6279161.0199999996</v>
          </cell>
          <cell r="S2181" t="str">
            <v>2119-0017111-000-PKR</v>
          </cell>
          <cell r="T2181" t="str">
            <v>2119-0017111-000-PKR-KARACHI</v>
          </cell>
        </row>
        <row r="2182">
          <cell r="C2182">
            <v>0</v>
          </cell>
          <cell r="D2182">
            <v>2062.59</v>
          </cell>
          <cell r="S2182" t="str">
            <v>2119-0017104-000-PKR</v>
          </cell>
          <cell r="T2182" t="str">
            <v>2119-0017104-000-PKR-KARACHI</v>
          </cell>
        </row>
        <row r="2183">
          <cell r="C2183">
            <v>0</v>
          </cell>
          <cell r="D2183">
            <v>85198.06</v>
          </cell>
          <cell r="S2183" t="str">
            <v>2119-0017103-000-PKR</v>
          </cell>
          <cell r="T2183" t="str">
            <v>2119-0017103-000-PKR-KARACHI</v>
          </cell>
        </row>
        <row r="2184">
          <cell r="C2184">
            <v>0</v>
          </cell>
          <cell r="D2184">
            <v>497.67</v>
          </cell>
          <cell r="S2184" t="str">
            <v>2119-0017147-000-PKR</v>
          </cell>
          <cell r="T2184" t="str">
            <v>2119-0017147-000-PKR-KARACHI</v>
          </cell>
        </row>
        <row r="2185">
          <cell r="C2185">
            <v>0</v>
          </cell>
          <cell r="D2185">
            <v>117.32</v>
          </cell>
          <cell r="S2185" t="str">
            <v>2119-0017253-000-PKR</v>
          </cell>
          <cell r="T2185" t="str">
            <v>2119-0017253-000-PKR-KARACHI</v>
          </cell>
        </row>
        <row r="2186">
          <cell r="C2186">
            <v>0</v>
          </cell>
          <cell r="D2186">
            <v>224.17</v>
          </cell>
          <cell r="S2186" t="str">
            <v>2119-0017302-000-PKR</v>
          </cell>
          <cell r="T2186" t="str">
            <v>2119-0017302-000-PKR-KARACHI</v>
          </cell>
        </row>
        <row r="2187">
          <cell r="C2187">
            <v>0</v>
          </cell>
          <cell r="D2187">
            <v>8</v>
          </cell>
          <cell r="S2187" t="str">
            <v>2119-0017299-000-PKR</v>
          </cell>
          <cell r="T2187" t="str">
            <v>2119-0017299-000-PKR-KARACHI</v>
          </cell>
        </row>
        <row r="2188">
          <cell r="C2188">
            <v>0</v>
          </cell>
          <cell r="D2188">
            <v>524.02</v>
          </cell>
          <cell r="S2188" t="str">
            <v>2119-0017298-000-PKR</v>
          </cell>
          <cell r="T2188" t="str">
            <v>2119-0017298-000-PKR-KARACHI</v>
          </cell>
        </row>
        <row r="2189">
          <cell r="C2189">
            <v>0</v>
          </cell>
          <cell r="D2189">
            <v>1038.7</v>
          </cell>
          <cell r="S2189" t="str">
            <v>2119-0017296-000-PKR</v>
          </cell>
          <cell r="T2189" t="str">
            <v>2119-0017296-000-PKR-KARACHI</v>
          </cell>
        </row>
        <row r="2190">
          <cell r="C2190">
            <v>0</v>
          </cell>
          <cell r="D2190">
            <v>60.06</v>
          </cell>
          <cell r="S2190" t="str">
            <v>2119-0017295-000-PKR</v>
          </cell>
          <cell r="T2190" t="str">
            <v>2119-0017295-000-PKR-KARACHI</v>
          </cell>
        </row>
        <row r="2191">
          <cell r="C2191">
            <v>0</v>
          </cell>
          <cell r="D2191">
            <v>11304.18</v>
          </cell>
          <cell r="S2191" t="str">
            <v>2119-0017292-225-USD</v>
          </cell>
          <cell r="T2191" t="str">
            <v>2119-0017292-225-USD-KARACHI</v>
          </cell>
        </row>
        <row r="2192">
          <cell r="C2192">
            <v>0</v>
          </cell>
          <cell r="D2192">
            <v>2746.82</v>
          </cell>
          <cell r="S2192" t="str">
            <v>2119-0017292-000-PKR</v>
          </cell>
          <cell r="T2192" t="str">
            <v>2119-0017292-000-PKR-KARACHI</v>
          </cell>
        </row>
        <row r="2193">
          <cell r="C2193">
            <v>0</v>
          </cell>
          <cell r="D2193">
            <v>1293.0899999999999</v>
          </cell>
          <cell r="S2193" t="str">
            <v>2119-0017289-000-PKR</v>
          </cell>
          <cell r="T2193" t="str">
            <v>2119-0017289-000-PKR-KARACHI</v>
          </cell>
        </row>
        <row r="2194">
          <cell r="C2194">
            <v>0</v>
          </cell>
          <cell r="D2194">
            <v>14901.9</v>
          </cell>
          <cell r="S2194" t="str">
            <v>2119-0017175-000-PKR</v>
          </cell>
          <cell r="T2194" t="str">
            <v>2119-0017175-000-PKR-KARACHI</v>
          </cell>
        </row>
        <row r="2195">
          <cell r="C2195">
            <v>0</v>
          </cell>
          <cell r="D2195">
            <v>6868.33</v>
          </cell>
          <cell r="S2195" t="str">
            <v>2119-0017265-225-USD</v>
          </cell>
          <cell r="T2195" t="str">
            <v>2119-0017265-225-USD-KARACHI</v>
          </cell>
        </row>
        <row r="2196">
          <cell r="C2196">
            <v>0</v>
          </cell>
          <cell r="D2196">
            <v>6913.78</v>
          </cell>
          <cell r="S2196" t="str">
            <v>2119-0017423-000-PKR</v>
          </cell>
          <cell r="T2196" t="str">
            <v>2119-0017423-000-PKR-KARACHI</v>
          </cell>
        </row>
        <row r="2197">
          <cell r="C2197">
            <v>0</v>
          </cell>
          <cell r="D2197">
            <v>50.5</v>
          </cell>
          <cell r="S2197" t="str">
            <v>2119-0017250-000-PKR</v>
          </cell>
          <cell r="T2197" t="str">
            <v>2119-0017250-000-PKR-KARACHI</v>
          </cell>
        </row>
        <row r="2198">
          <cell r="C2198">
            <v>0</v>
          </cell>
          <cell r="D2198">
            <v>288.5</v>
          </cell>
          <cell r="S2198" t="str">
            <v>2119-0017239-000-PKR</v>
          </cell>
          <cell r="T2198" t="str">
            <v>2119-0017239-000-PKR-KARACHI</v>
          </cell>
        </row>
        <row r="2199">
          <cell r="C2199">
            <v>0</v>
          </cell>
          <cell r="D2199">
            <v>1750.81</v>
          </cell>
          <cell r="S2199" t="str">
            <v>2119-0017238-225-USD</v>
          </cell>
          <cell r="T2199" t="str">
            <v>2119-0017238-225-USD-KARACHI</v>
          </cell>
        </row>
        <row r="2200">
          <cell r="C2200">
            <v>0</v>
          </cell>
          <cell r="D2200">
            <v>30523.25</v>
          </cell>
          <cell r="S2200" t="str">
            <v>2119-0017223-225-USD</v>
          </cell>
          <cell r="T2200" t="str">
            <v>2119-0017223-225-USD-KARACHI</v>
          </cell>
        </row>
        <row r="2201">
          <cell r="C2201">
            <v>0</v>
          </cell>
          <cell r="D2201">
            <v>32.5</v>
          </cell>
          <cell r="S2201" t="str">
            <v>2119-0017220-000-PKR</v>
          </cell>
          <cell r="T2201" t="str">
            <v>2119-0017220-000-PKR-KARACHI</v>
          </cell>
        </row>
        <row r="2202">
          <cell r="C2202">
            <v>0</v>
          </cell>
          <cell r="D2202">
            <v>0.31</v>
          </cell>
          <cell r="S2202" t="str">
            <v>2119-0017218-200-PKR</v>
          </cell>
          <cell r="T2202" t="str">
            <v>2119-0017218-200-PKR-KARACHI</v>
          </cell>
        </row>
        <row r="2203">
          <cell r="C2203">
            <v>0</v>
          </cell>
          <cell r="D2203">
            <v>2019.26</v>
          </cell>
          <cell r="S2203" t="str">
            <v>2119-0017214-000-PKR</v>
          </cell>
          <cell r="T2203" t="str">
            <v>2119-0017214-000-PKR-KARACHI</v>
          </cell>
        </row>
        <row r="2204">
          <cell r="C2204">
            <v>0</v>
          </cell>
          <cell r="D2204">
            <v>7141.03</v>
          </cell>
          <cell r="S2204" t="str">
            <v>2119-0017213-000-PKR</v>
          </cell>
          <cell r="T2204" t="str">
            <v>2119-0017213-000-PKR-KARACHI</v>
          </cell>
        </row>
        <row r="2205">
          <cell r="C2205">
            <v>0</v>
          </cell>
          <cell r="D2205">
            <v>468.57</v>
          </cell>
          <cell r="S2205" t="str">
            <v>2119-0017184-000-PKR</v>
          </cell>
          <cell r="T2205" t="str">
            <v>2119-0017184-000-PKR-KARACHI</v>
          </cell>
        </row>
        <row r="2206">
          <cell r="C2206">
            <v>0</v>
          </cell>
          <cell r="D2206">
            <v>24.96</v>
          </cell>
          <cell r="S2206" t="str">
            <v>2119-0017272-225-USD</v>
          </cell>
          <cell r="T2206" t="str">
            <v>2119-0017272-225-USD-KARACHI</v>
          </cell>
        </row>
        <row r="2207">
          <cell r="C2207">
            <v>0</v>
          </cell>
          <cell r="D2207">
            <v>10987.01</v>
          </cell>
          <cell r="S2207" t="str">
            <v>2119-0017628-100-PKR</v>
          </cell>
          <cell r="T2207" t="str">
            <v>2119-0017628-100-PKR-KARACHI</v>
          </cell>
        </row>
        <row r="2208">
          <cell r="C2208">
            <v>0</v>
          </cell>
          <cell r="D2208">
            <v>56623.62</v>
          </cell>
          <cell r="S2208" t="str">
            <v>2119-0017600-000-PKR</v>
          </cell>
          <cell r="T2208" t="str">
            <v>2119-0017600-000-PKR-KARACHI</v>
          </cell>
        </row>
        <row r="2209">
          <cell r="C2209">
            <v>0</v>
          </cell>
          <cell r="D2209">
            <v>29683.35</v>
          </cell>
          <cell r="S2209" t="str">
            <v>2119-0017654-000-PKR</v>
          </cell>
          <cell r="T2209" t="str">
            <v>2119-0017654-000-PKR-KARACHI</v>
          </cell>
        </row>
        <row r="2210">
          <cell r="C2210">
            <v>0</v>
          </cell>
          <cell r="D2210">
            <v>647</v>
          </cell>
          <cell r="S2210" t="str">
            <v>2119-0017653-200-PKR</v>
          </cell>
          <cell r="T2210" t="str">
            <v>2119-0017653-200-PKR-KARACHI</v>
          </cell>
        </row>
        <row r="2211">
          <cell r="C2211">
            <v>0</v>
          </cell>
          <cell r="D2211">
            <v>4261202.4800000004</v>
          </cell>
          <cell r="S2211" t="str">
            <v>2119-0017649-200-PKR</v>
          </cell>
          <cell r="T2211" t="str">
            <v>2119-0017649-200-PKR-KARACHI</v>
          </cell>
        </row>
        <row r="2212">
          <cell r="C2212">
            <v>0</v>
          </cell>
          <cell r="D2212">
            <v>1356484.17</v>
          </cell>
          <cell r="S2212" t="str">
            <v>2119-0017645-100-PKR</v>
          </cell>
          <cell r="T2212" t="str">
            <v>2119-0017645-100-PKR-KARACHI</v>
          </cell>
        </row>
        <row r="2213">
          <cell r="C2213">
            <v>0</v>
          </cell>
          <cell r="D2213">
            <v>11965.35</v>
          </cell>
          <cell r="S2213" t="str">
            <v>2119-0017641-200-PKR</v>
          </cell>
          <cell r="T2213" t="str">
            <v>2119-0017641-200-PKR-KARACHI</v>
          </cell>
        </row>
        <row r="2214">
          <cell r="C2214">
            <v>0</v>
          </cell>
          <cell r="D2214">
            <v>22821.41</v>
          </cell>
          <cell r="S2214" t="str">
            <v>2119-0017641-100-PKR</v>
          </cell>
          <cell r="T2214" t="str">
            <v>2119-0017641-100-PKR-KARACHI</v>
          </cell>
        </row>
        <row r="2215">
          <cell r="C2215">
            <v>0</v>
          </cell>
          <cell r="D2215">
            <v>1404.37</v>
          </cell>
          <cell r="S2215" t="str">
            <v>2119-0017639-100-PKR</v>
          </cell>
          <cell r="T2215" t="str">
            <v>2119-0017639-100-PKR-KARACHI</v>
          </cell>
        </row>
        <row r="2216">
          <cell r="C2216">
            <v>0</v>
          </cell>
          <cell r="D2216">
            <v>24265.200000000001</v>
          </cell>
          <cell r="S2216" t="str">
            <v>2119-0017656-000-PKR</v>
          </cell>
          <cell r="T2216" t="str">
            <v>2119-0017656-000-PKR-KARACHI</v>
          </cell>
        </row>
        <row r="2217">
          <cell r="C2217">
            <v>0</v>
          </cell>
          <cell r="D2217">
            <v>528058.42000000004</v>
          </cell>
          <cell r="S2217" t="str">
            <v>2119-0017630-000-PKR</v>
          </cell>
          <cell r="T2217" t="str">
            <v>2119-0017630-000-PKR-KARACHI</v>
          </cell>
        </row>
        <row r="2218">
          <cell r="C2218">
            <v>0</v>
          </cell>
          <cell r="D2218">
            <v>3046.96</v>
          </cell>
          <cell r="S2218" t="str">
            <v>2119-0017657-000-PKR</v>
          </cell>
          <cell r="T2218" t="str">
            <v>2119-0017657-000-PKR-KARACHI</v>
          </cell>
        </row>
        <row r="2219">
          <cell r="C2219">
            <v>0</v>
          </cell>
          <cell r="D2219">
            <v>136751.01999999999</v>
          </cell>
          <cell r="S2219" t="str">
            <v>2119-0017626-000-PKR</v>
          </cell>
          <cell r="T2219" t="str">
            <v>2119-0017626-000-PKR-KARACHI</v>
          </cell>
        </row>
        <row r="2220">
          <cell r="C2220">
            <v>0</v>
          </cell>
          <cell r="D2220">
            <v>4859.8500000000004</v>
          </cell>
          <cell r="S2220" t="str">
            <v>2119-0017619-000-PKR</v>
          </cell>
          <cell r="T2220" t="str">
            <v>2119-0017619-000-PKR-KARACHI</v>
          </cell>
        </row>
        <row r="2221">
          <cell r="C2221">
            <v>0</v>
          </cell>
          <cell r="D2221">
            <v>49.72</v>
          </cell>
          <cell r="S2221" t="str">
            <v>2119-0017618-000-PKR</v>
          </cell>
          <cell r="T2221" t="str">
            <v>2119-0017618-000-PKR-KARACHI</v>
          </cell>
        </row>
        <row r="2222">
          <cell r="C2222">
            <v>0</v>
          </cell>
          <cell r="D2222">
            <v>92.98</v>
          </cell>
          <cell r="S2222" t="str">
            <v>2119-0017616-000-PKR</v>
          </cell>
          <cell r="T2222" t="str">
            <v>2119-0017616-000-PKR-KARACHI</v>
          </cell>
        </row>
        <row r="2223">
          <cell r="C2223">
            <v>0</v>
          </cell>
          <cell r="D2223">
            <v>852.42</v>
          </cell>
          <cell r="S2223" t="str">
            <v>2119-0017614-000-PKR</v>
          </cell>
          <cell r="T2223" t="str">
            <v>2119-0017614-000-PKR-KARACHI</v>
          </cell>
        </row>
        <row r="2224">
          <cell r="C2224">
            <v>0</v>
          </cell>
          <cell r="D2224">
            <v>507866.02</v>
          </cell>
          <cell r="S2224" t="str">
            <v>2119-0017613-000-PKR</v>
          </cell>
          <cell r="T2224" t="str">
            <v>2119-0017613-000-PKR-KARACHI</v>
          </cell>
        </row>
        <row r="2225">
          <cell r="C2225">
            <v>0</v>
          </cell>
          <cell r="D2225">
            <v>6086.76</v>
          </cell>
          <cell r="S2225" t="str">
            <v>2119-0017608-000-PKR</v>
          </cell>
          <cell r="T2225" t="str">
            <v>2119-0017608-000-PKR-KARACHI</v>
          </cell>
        </row>
        <row r="2226">
          <cell r="C2226">
            <v>0</v>
          </cell>
          <cell r="D2226">
            <v>657.16</v>
          </cell>
          <cell r="S2226" t="str">
            <v>2119-0017605-100-PKR</v>
          </cell>
          <cell r="T2226" t="str">
            <v>2119-0017605-100-PKR-KARACHI</v>
          </cell>
        </row>
        <row r="2227">
          <cell r="C2227">
            <v>0</v>
          </cell>
          <cell r="D2227">
            <v>6037.18</v>
          </cell>
          <cell r="S2227" t="str">
            <v>2119-0017417-200-PKR</v>
          </cell>
          <cell r="T2227" t="str">
            <v>2119-0017417-200-PKR-KARACHI</v>
          </cell>
        </row>
        <row r="2228">
          <cell r="C2228">
            <v>0</v>
          </cell>
          <cell r="D2228">
            <v>140467.78</v>
          </cell>
          <cell r="S2228" t="str">
            <v>2119-0017635-300-PKR</v>
          </cell>
          <cell r="T2228" t="str">
            <v>2119-0017635-300-PKR-KARACHI</v>
          </cell>
        </row>
        <row r="2229">
          <cell r="C2229">
            <v>0</v>
          </cell>
          <cell r="D2229">
            <v>48.77</v>
          </cell>
          <cell r="S2229" t="str">
            <v>2119-0017667-000-PKR</v>
          </cell>
          <cell r="T2229" t="str">
            <v>2119-0017667-000-PKR-KARACHI</v>
          </cell>
        </row>
        <row r="2230">
          <cell r="C2230">
            <v>0</v>
          </cell>
          <cell r="D2230">
            <v>34967.589999999997</v>
          </cell>
          <cell r="S2230" t="str">
            <v>2119-0031038-100-PKR</v>
          </cell>
          <cell r="T2230" t="str">
            <v>2119-0031038-100-PKR-LAHORE</v>
          </cell>
        </row>
        <row r="2231">
          <cell r="C2231">
            <v>0</v>
          </cell>
          <cell r="D2231">
            <v>510.97</v>
          </cell>
          <cell r="S2231" t="str">
            <v>2119-0017683-000-PKR</v>
          </cell>
          <cell r="T2231" t="str">
            <v>2119-0017683-000-PKR-KARACHI</v>
          </cell>
        </row>
        <row r="2232">
          <cell r="C2232">
            <v>0</v>
          </cell>
          <cell r="D2232">
            <v>1765575.04</v>
          </cell>
          <cell r="S2232" t="str">
            <v>2119-0017680-100-PKR</v>
          </cell>
          <cell r="T2232" t="str">
            <v>2119-0017680-100-PKR-KARACHI</v>
          </cell>
        </row>
        <row r="2233">
          <cell r="C2233">
            <v>0</v>
          </cell>
          <cell r="D2233">
            <v>149.30000000000001</v>
          </cell>
          <cell r="S2233" t="str">
            <v>2119-0017678-000-PKR</v>
          </cell>
          <cell r="T2233" t="str">
            <v>2119-0017678-000-PKR-KARACHI</v>
          </cell>
        </row>
        <row r="2234">
          <cell r="C2234">
            <v>0</v>
          </cell>
          <cell r="D2234">
            <v>677.58</v>
          </cell>
          <cell r="S2234" t="str">
            <v>2119-0017677-000-PKR</v>
          </cell>
          <cell r="T2234" t="str">
            <v>2119-0017677-000-PKR-KARACHI</v>
          </cell>
        </row>
        <row r="2235">
          <cell r="C2235">
            <v>0</v>
          </cell>
          <cell r="D2235">
            <v>15029.77</v>
          </cell>
          <cell r="S2235" t="str">
            <v>2119-0017676-300-PKR</v>
          </cell>
          <cell r="T2235" t="str">
            <v>2119-0017676-300-PKR-KARACHI</v>
          </cell>
        </row>
        <row r="2236">
          <cell r="C2236">
            <v>0</v>
          </cell>
          <cell r="D2236">
            <v>0.48</v>
          </cell>
          <cell r="S2236" t="str">
            <v>2119-0017675-100-PKR</v>
          </cell>
          <cell r="T2236" t="str">
            <v>2119-0017675-100-PKR-KARACHI</v>
          </cell>
        </row>
        <row r="2237">
          <cell r="C2237">
            <v>0</v>
          </cell>
          <cell r="D2237">
            <v>103.18</v>
          </cell>
          <cell r="S2237" t="str">
            <v>2119-0017670-000-PKR</v>
          </cell>
          <cell r="T2237" t="str">
            <v>2119-0017670-000-PKR-KARACHI</v>
          </cell>
        </row>
        <row r="2238">
          <cell r="C2238">
            <v>0</v>
          </cell>
          <cell r="D2238">
            <v>267.07</v>
          </cell>
          <cell r="S2238" t="str">
            <v>2119-0017655-000-PKR</v>
          </cell>
          <cell r="T2238" t="str">
            <v>2119-0017655-000-PKR-KARACHI</v>
          </cell>
        </row>
        <row r="2239">
          <cell r="C2239">
            <v>0</v>
          </cell>
          <cell r="D2239">
            <v>369.84</v>
          </cell>
          <cell r="S2239" t="str">
            <v>2119-0017668-000-PKR</v>
          </cell>
          <cell r="T2239" t="str">
            <v>2119-0017668-000-PKR-KARACHI</v>
          </cell>
        </row>
        <row r="2240">
          <cell r="C2240">
            <v>0</v>
          </cell>
          <cell r="D2240">
            <v>584.47</v>
          </cell>
          <cell r="S2240" t="str">
            <v>2119-0017596-000-PKR</v>
          </cell>
          <cell r="T2240" t="str">
            <v>2119-0017596-000-PKR-KARACHI</v>
          </cell>
        </row>
        <row r="2241">
          <cell r="C2241">
            <v>0</v>
          </cell>
          <cell r="D2241">
            <v>25.54</v>
          </cell>
          <cell r="S2241" t="str">
            <v>2119-0017666-000-PKR</v>
          </cell>
          <cell r="T2241" t="str">
            <v>2119-0017666-000-PKR-KARACHI</v>
          </cell>
        </row>
        <row r="2242">
          <cell r="C2242">
            <v>0</v>
          </cell>
          <cell r="D2242">
            <v>233.98</v>
          </cell>
          <cell r="S2242" t="str">
            <v>2119-0017665-000-PKR</v>
          </cell>
          <cell r="T2242" t="str">
            <v>2119-0017665-000-PKR-KARACHI</v>
          </cell>
        </row>
        <row r="2243">
          <cell r="C2243">
            <v>0</v>
          </cell>
          <cell r="D2243">
            <v>94.19</v>
          </cell>
          <cell r="S2243" t="str">
            <v>2119-0017664-000-PKR</v>
          </cell>
          <cell r="T2243" t="str">
            <v>2119-0017664-000-PKR-KARACHI</v>
          </cell>
        </row>
        <row r="2244">
          <cell r="C2244">
            <v>0</v>
          </cell>
          <cell r="D2244">
            <v>21.34</v>
          </cell>
          <cell r="S2244" t="str">
            <v>2119-0017663-000-PKR</v>
          </cell>
          <cell r="T2244" t="str">
            <v>2119-0017663-000-PKR-KARACHI</v>
          </cell>
        </row>
        <row r="2245">
          <cell r="C2245">
            <v>0</v>
          </cell>
          <cell r="D2245">
            <v>125.34</v>
          </cell>
          <cell r="S2245" t="str">
            <v>2119-0017662-000-PKR</v>
          </cell>
          <cell r="T2245" t="str">
            <v>2119-0017662-000-PKR-KARACHI</v>
          </cell>
        </row>
        <row r="2246">
          <cell r="C2246">
            <v>0</v>
          </cell>
          <cell r="D2246">
            <v>22793.69</v>
          </cell>
          <cell r="S2246" t="str">
            <v>2119-0017661-000-PKR</v>
          </cell>
          <cell r="T2246" t="str">
            <v>2119-0017661-000-PKR-KARACHI</v>
          </cell>
        </row>
        <row r="2247">
          <cell r="C2247">
            <v>0</v>
          </cell>
          <cell r="D2247">
            <v>72643.47</v>
          </cell>
          <cell r="S2247" t="str">
            <v>2119-0017660-000-PKR</v>
          </cell>
          <cell r="T2247" t="str">
            <v>2119-0017660-000-PKR-KARACHI</v>
          </cell>
        </row>
        <row r="2248">
          <cell r="C2248">
            <v>0</v>
          </cell>
          <cell r="D2248">
            <v>860.84</v>
          </cell>
          <cell r="S2248" t="str">
            <v>2119-0017659-000-PKR</v>
          </cell>
          <cell r="T2248" t="str">
            <v>2119-0017659-000-PKR-KARACHI</v>
          </cell>
        </row>
        <row r="2249">
          <cell r="C2249">
            <v>0</v>
          </cell>
          <cell r="D2249">
            <v>239.11</v>
          </cell>
          <cell r="S2249" t="str">
            <v>2119-0017658-000-PKR</v>
          </cell>
          <cell r="T2249" t="str">
            <v>2119-0017658-000-PKR-KARACHI</v>
          </cell>
        </row>
        <row r="2250">
          <cell r="C2250">
            <v>0</v>
          </cell>
          <cell r="D2250">
            <v>34.89</v>
          </cell>
          <cell r="S2250" t="str">
            <v>2119-0017669-000-PKR</v>
          </cell>
          <cell r="T2250" t="str">
            <v>2119-0017669-000-PKR-KARACHI</v>
          </cell>
        </row>
        <row r="2251">
          <cell r="C2251">
            <v>0</v>
          </cell>
          <cell r="D2251">
            <v>3668.87</v>
          </cell>
          <cell r="S2251" t="str">
            <v>2119-0017460-100-PKR</v>
          </cell>
          <cell r="T2251" t="str">
            <v>2119-0017460-100-PKR-KARACHI</v>
          </cell>
        </row>
        <row r="2252">
          <cell r="C2252">
            <v>0</v>
          </cell>
          <cell r="D2252">
            <v>1066.8</v>
          </cell>
          <cell r="S2252" t="str">
            <v>2119-0017604-100-PKR</v>
          </cell>
          <cell r="T2252" t="str">
            <v>2119-0017604-100-PKR-KARACHI</v>
          </cell>
        </row>
        <row r="2253">
          <cell r="C2253">
            <v>0</v>
          </cell>
          <cell r="D2253">
            <v>1575</v>
          </cell>
          <cell r="S2253" t="str">
            <v>2119-0017495-200-PKR</v>
          </cell>
          <cell r="T2253" t="str">
            <v>2119-0017495-200-PKR-KARACHI</v>
          </cell>
        </row>
        <row r="2254">
          <cell r="C2254">
            <v>0</v>
          </cell>
          <cell r="D2254">
            <v>2875.99</v>
          </cell>
          <cell r="S2254" t="str">
            <v>2119-0017494-200-PKR</v>
          </cell>
          <cell r="T2254" t="str">
            <v>2119-0017494-200-PKR-KARACHI</v>
          </cell>
        </row>
        <row r="2255">
          <cell r="C2255">
            <v>0</v>
          </cell>
          <cell r="D2255">
            <v>1155337.5900000001</v>
          </cell>
          <cell r="S2255" t="str">
            <v>2119-0017487-200-PKR</v>
          </cell>
          <cell r="T2255" t="str">
            <v>2119-0017487-200-PKR-KARACHI</v>
          </cell>
        </row>
        <row r="2256">
          <cell r="C2256">
            <v>0</v>
          </cell>
          <cell r="D2256">
            <v>9623.09</v>
          </cell>
          <cell r="S2256" t="str">
            <v>2119-0017486-200-PKR</v>
          </cell>
          <cell r="T2256" t="str">
            <v>2119-0017486-200-PKR-KARACHI</v>
          </cell>
        </row>
        <row r="2257">
          <cell r="C2257">
            <v>0</v>
          </cell>
          <cell r="D2257">
            <v>24495.47</v>
          </cell>
          <cell r="S2257" t="str">
            <v>2119-0017485-200-PKR</v>
          </cell>
          <cell r="T2257" t="str">
            <v>2119-0017485-200-PKR-KARACHI</v>
          </cell>
        </row>
        <row r="2258">
          <cell r="C2258">
            <v>0</v>
          </cell>
          <cell r="D2258">
            <v>308.88</v>
          </cell>
          <cell r="S2258" t="str">
            <v>2119-0017476-100-PKR</v>
          </cell>
          <cell r="T2258" t="str">
            <v>2119-0017476-100-PKR-KARACHI</v>
          </cell>
        </row>
        <row r="2259">
          <cell r="C2259">
            <v>0</v>
          </cell>
          <cell r="D2259">
            <v>235.13</v>
          </cell>
          <cell r="S2259" t="str">
            <v>2119-0017471-300-PKR</v>
          </cell>
          <cell r="T2259" t="str">
            <v>2119-0017471-300-PKR-KARACHI</v>
          </cell>
        </row>
        <row r="2260">
          <cell r="C2260">
            <v>0</v>
          </cell>
          <cell r="D2260">
            <v>1.68</v>
          </cell>
          <cell r="S2260" t="str">
            <v>2119-0017500-100-PKR</v>
          </cell>
          <cell r="T2260" t="str">
            <v>2119-0017500-100-PKR-KARACHI</v>
          </cell>
        </row>
        <row r="2261">
          <cell r="C2261">
            <v>0</v>
          </cell>
          <cell r="D2261">
            <v>4042.66</v>
          </cell>
          <cell r="S2261" t="str">
            <v>2119-0017463-100-PKR</v>
          </cell>
          <cell r="T2261" t="str">
            <v>2119-0017463-100-PKR-KARACHI</v>
          </cell>
        </row>
        <row r="2262">
          <cell r="C2262">
            <v>0</v>
          </cell>
          <cell r="D2262">
            <v>954.82</v>
          </cell>
          <cell r="S2262" t="str">
            <v>2119-0017506-000-PKR</v>
          </cell>
          <cell r="T2262" t="str">
            <v>2119-0017506-000-PKR-KARACHI</v>
          </cell>
        </row>
        <row r="2263">
          <cell r="C2263">
            <v>0</v>
          </cell>
          <cell r="D2263">
            <v>195.07</v>
          </cell>
          <cell r="S2263" t="str">
            <v>2119-0017456-000-PKR</v>
          </cell>
          <cell r="T2263" t="str">
            <v>2119-0017456-000-PKR-KARACHI</v>
          </cell>
        </row>
        <row r="2264">
          <cell r="C2264">
            <v>0</v>
          </cell>
          <cell r="D2264">
            <v>3915.25</v>
          </cell>
          <cell r="S2264" t="str">
            <v>2119-0017454-225-USD</v>
          </cell>
          <cell r="T2264" t="str">
            <v>2119-0017454-225-USD-KARACHI</v>
          </cell>
        </row>
        <row r="2265">
          <cell r="C2265">
            <v>0</v>
          </cell>
          <cell r="D2265">
            <v>795.5</v>
          </cell>
          <cell r="S2265" t="str">
            <v>2119-0017449-000-PKR</v>
          </cell>
          <cell r="T2265" t="str">
            <v>2119-0017449-000-PKR-KARACHI</v>
          </cell>
        </row>
        <row r="2266">
          <cell r="C2266">
            <v>0</v>
          </cell>
          <cell r="D2266">
            <v>4817.6099999999997</v>
          </cell>
          <cell r="S2266" t="str">
            <v>2119-0017448-000-PKR</v>
          </cell>
          <cell r="T2266" t="str">
            <v>2119-0017448-000-PKR-KARACHI</v>
          </cell>
        </row>
        <row r="2267">
          <cell r="C2267">
            <v>0</v>
          </cell>
          <cell r="D2267">
            <v>0.9</v>
          </cell>
          <cell r="S2267" t="str">
            <v>2119-0017445-100-PKR</v>
          </cell>
          <cell r="T2267" t="str">
            <v>2119-0017445-100-PKR-KARACHI</v>
          </cell>
        </row>
        <row r="2268">
          <cell r="C2268">
            <v>0</v>
          </cell>
          <cell r="D2268">
            <v>290.54000000000002</v>
          </cell>
          <cell r="S2268" t="str">
            <v>2119-0017441-100-PKR</v>
          </cell>
          <cell r="T2268" t="str">
            <v>2119-0017441-100-PKR-KARACHI</v>
          </cell>
        </row>
        <row r="2269">
          <cell r="C2269">
            <v>0</v>
          </cell>
          <cell r="D2269">
            <v>15630.12</v>
          </cell>
          <cell r="S2269" t="str">
            <v>2119-0017431-000-PKR</v>
          </cell>
          <cell r="T2269" t="str">
            <v>2119-0017431-000-PKR-KARACHI</v>
          </cell>
        </row>
        <row r="2270">
          <cell r="C2270">
            <v>0</v>
          </cell>
          <cell r="D2270">
            <v>1089.0899999999999</v>
          </cell>
          <cell r="S2270" t="str">
            <v>2119-0017430-300-PKR</v>
          </cell>
          <cell r="T2270" t="str">
            <v>2119-0017430-300-PKR-KARACHI</v>
          </cell>
        </row>
        <row r="2271">
          <cell r="C2271">
            <v>0</v>
          </cell>
          <cell r="D2271">
            <v>327.69</v>
          </cell>
          <cell r="S2271" t="str">
            <v>2119-0017428-300-PKR</v>
          </cell>
          <cell r="T2271" t="str">
            <v>2119-0017428-300-PKR-KARACHI</v>
          </cell>
        </row>
        <row r="2272">
          <cell r="C2272">
            <v>0</v>
          </cell>
          <cell r="D2272">
            <v>14011.5</v>
          </cell>
          <cell r="S2272" t="str">
            <v>2119-0017469-200-PKR</v>
          </cell>
          <cell r="T2272" t="str">
            <v>2119-0017469-200-PKR-KARACHI</v>
          </cell>
        </row>
        <row r="2273">
          <cell r="C2273">
            <v>0</v>
          </cell>
          <cell r="D2273">
            <v>18726.41</v>
          </cell>
          <cell r="S2273" t="str">
            <v>2119-0017561-200-PKR</v>
          </cell>
          <cell r="T2273" t="str">
            <v>2119-0017561-200-PKR-KARACHI</v>
          </cell>
        </row>
        <row r="2274">
          <cell r="C2274">
            <v>0</v>
          </cell>
          <cell r="D2274">
            <v>1893.1</v>
          </cell>
          <cell r="S2274" t="str">
            <v>2119-0017595-000-PKR</v>
          </cell>
          <cell r="T2274" t="str">
            <v>2119-0017595-000-PKR-KARACHI</v>
          </cell>
        </row>
        <row r="2275">
          <cell r="C2275">
            <v>0</v>
          </cell>
          <cell r="D2275">
            <v>37</v>
          </cell>
          <cell r="S2275" t="str">
            <v>2119-0017587-200-PKR</v>
          </cell>
          <cell r="T2275" t="str">
            <v>2119-0017587-200-PKR-KARACHI</v>
          </cell>
        </row>
        <row r="2276">
          <cell r="C2276">
            <v>0</v>
          </cell>
          <cell r="D2276">
            <v>4276.79</v>
          </cell>
          <cell r="S2276" t="str">
            <v>2119-0017585-100-PKR</v>
          </cell>
          <cell r="T2276" t="str">
            <v>2119-0017585-100-PKR-KARACHI</v>
          </cell>
        </row>
        <row r="2277">
          <cell r="C2277">
            <v>0</v>
          </cell>
          <cell r="D2277">
            <v>104758.79</v>
          </cell>
          <cell r="S2277" t="str">
            <v>2119-0017584-300-PKR</v>
          </cell>
          <cell r="T2277" t="str">
            <v>2119-0017584-300-PKR-KARACHI</v>
          </cell>
        </row>
        <row r="2278">
          <cell r="C2278">
            <v>0</v>
          </cell>
          <cell r="D2278">
            <v>2007.07</v>
          </cell>
          <cell r="S2278" t="str">
            <v>2119-0017583-100-PKR</v>
          </cell>
          <cell r="T2278" t="str">
            <v>2119-0017583-100-PKR-KARACHI</v>
          </cell>
        </row>
        <row r="2279">
          <cell r="C2279">
            <v>0</v>
          </cell>
          <cell r="D2279">
            <v>2889.35</v>
          </cell>
          <cell r="S2279" t="str">
            <v>2119-0017582-100-PKR</v>
          </cell>
          <cell r="T2279" t="str">
            <v>2119-0017582-100-PKR-KARACHI</v>
          </cell>
        </row>
        <row r="2280">
          <cell r="C2280">
            <v>0</v>
          </cell>
          <cell r="D2280">
            <v>841.83</v>
          </cell>
          <cell r="S2280" t="str">
            <v>2119-0017577-100-PKR</v>
          </cell>
          <cell r="T2280" t="str">
            <v>2119-0017577-100-PKR-KARACHI</v>
          </cell>
        </row>
        <row r="2281">
          <cell r="C2281">
            <v>0</v>
          </cell>
          <cell r="D2281">
            <v>521.44000000000005</v>
          </cell>
          <cell r="S2281" t="str">
            <v>2119-0017576-100-PKR</v>
          </cell>
          <cell r="T2281" t="str">
            <v>2119-0017576-100-PKR-KARACHI</v>
          </cell>
        </row>
        <row r="2282">
          <cell r="C2282">
            <v>0</v>
          </cell>
          <cell r="D2282">
            <v>3171.39</v>
          </cell>
          <cell r="S2282" t="str">
            <v>2119-0017498-000-PKR</v>
          </cell>
          <cell r="T2282" t="str">
            <v>2119-0017498-000-PKR-KARACHI</v>
          </cell>
        </row>
        <row r="2283">
          <cell r="C2283">
            <v>0</v>
          </cell>
          <cell r="D2283">
            <v>2548.11</v>
          </cell>
          <cell r="S2283" t="str">
            <v>2119-0017563-000-PKR</v>
          </cell>
          <cell r="T2283" t="str">
            <v>2119-0017563-000-PKR-KARACHI</v>
          </cell>
        </row>
        <row r="2284">
          <cell r="C2284">
            <v>0</v>
          </cell>
          <cell r="D2284">
            <v>108.99</v>
          </cell>
          <cell r="S2284" t="str">
            <v>2119-0017069-000-PKR</v>
          </cell>
          <cell r="T2284" t="str">
            <v>2119-0017069-000-PKR-KARACHI</v>
          </cell>
        </row>
        <row r="2285">
          <cell r="C2285">
            <v>0</v>
          </cell>
          <cell r="D2285">
            <v>3073874.62</v>
          </cell>
          <cell r="S2285" t="str">
            <v>2119-0017556-000-PKR</v>
          </cell>
          <cell r="T2285" t="str">
            <v>2119-0017556-000-PKR-KARACHI</v>
          </cell>
        </row>
        <row r="2286">
          <cell r="C2286">
            <v>0</v>
          </cell>
          <cell r="D2286">
            <v>134607.76999999999</v>
          </cell>
          <cell r="S2286" t="str">
            <v>2119-0017550-100-PKR</v>
          </cell>
          <cell r="T2286" t="str">
            <v>2119-0017550-100-PKR-KARACHI</v>
          </cell>
        </row>
        <row r="2287">
          <cell r="C2287">
            <v>0</v>
          </cell>
          <cell r="D2287">
            <v>2496.1</v>
          </cell>
          <cell r="S2287" t="str">
            <v>2119-0017543-000-PKR</v>
          </cell>
          <cell r="T2287" t="str">
            <v>2119-0017543-000-PKR-KARACHI</v>
          </cell>
        </row>
        <row r="2288">
          <cell r="C2288">
            <v>0</v>
          </cell>
          <cell r="D2288">
            <v>148004.63</v>
          </cell>
          <cell r="S2288" t="str">
            <v>2119-0017536-000-PKR</v>
          </cell>
          <cell r="T2288" t="str">
            <v>2119-0017536-000-PKR-KARACHI</v>
          </cell>
        </row>
        <row r="2289">
          <cell r="C2289">
            <v>0</v>
          </cell>
          <cell r="D2289">
            <v>5551.29</v>
          </cell>
          <cell r="S2289" t="str">
            <v>2119-0017535-000-PKR</v>
          </cell>
          <cell r="T2289" t="str">
            <v>2119-0017535-000-PKR-KARACHI</v>
          </cell>
        </row>
        <row r="2290">
          <cell r="C2290">
            <v>0</v>
          </cell>
          <cell r="D2290">
            <v>5501.29</v>
          </cell>
          <cell r="S2290" t="str">
            <v>2119-0017529-300-PKR</v>
          </cell>
          <cell r="T2290" t="str">
            <v>2119-0017529-300-PKR-KARACHI</v>
          </cell>
        </row>
        <row r="2291">
          <cell r="C2291">
            <v>0</v>
          </cell>
          <cell r="D2291">
            <v>42978.47</v>
          </cell>
          <cell r="S2291" t="str">
            <v>2119-0017528-000-PKR</v>
          </cell>
          <cell r="T2291" t="str">
            <v>2119-0017528-000-PKR-KARACHI</v>
          </cell>
        </row>
        <row r="2292">
          <cell r="C2292">
            <v>0</v>
          </cell>
          <cell r="D2292">
            <v>5250.92</v>
          </cell>
          <cell r="S2292" t="str">
            <v>2119-0017521-100-PKR</v>
          </cell>
          <cell r="T2292" t="str">
            <v>2119-0017521-100-PKR-KARACHI</v>
          </cell>
        </row>
        <row r="2293">
          <cell r="C2293">
            <v>0</v>
          </cell>
          <cell r="D2293">
            <v>619.13</v>
          </cell>
          <cell r="S2293" t="str">
            <v>2119-0017516-000-PKR</v>
          </cell>
          <cell r="T2293" t="str">
            <v>2119-0017516-000-PKR-KARACHI</v>
          </cell>
        </row>
        <row r="2294">
          <cell r="C2294">
            <v>0</v>
          </cell>
          <cell r="D2294">
            <v>376.77</v>
          </cell>
          <cell r="S2294" t="str">
            <v>2119-0017569-000-PKR</v>
          </cell>
          <cell r="T2294" t="str">
            <v>2119-0017569-000-PKR-KARACHI</v>
          </cell>
        </row>
        <row r="2295">
          <cell r="C2295">
            <v>0</v>
          </cell>
          <cell r="D2295">
            <v>50.64</v>
          </cell>
          <cell r="S2295" t="str">
            <v>2119-0015692-000-PKR</v>
          </cell>
          <cell r="T2295" t="str">
            <v>2119-0015692-000-PKR-KARACHI</v>
          </cell>
        </row>
        <row r="2296">
          <cell r="C2296">
            <v>0</v>
          </cell>
          <cell r="D2296">
            <v>17248.419999999998</v>
          </cell>
          <cell r="S2296" t="str">
            <v>2119-0015455-000-PKR</v>
          </cell>
          <cell r="T2296" t="str">
            <v>2119-0015455-000-PKR-KARACHI</v>
          </cell>
        </row>
        <row r="2297">
          <cell r="C2297">
            <v>0</v>
          </cell>
          <cell r="D2297">
            <v>12948.22</v>
          </cell>
          <cell r="S2297" t="str">
            <v>2119-0015764-000-PKR</v>
          </cell>
          <cell r="T2297" t="str">
            <v>2119-0015764-000-PKR-KARACHI</v>
          </cell>
        </row>
        <row r="2298">
          <cell r="C2298">
            <v>0</v>
          </cell>
          <cell r="D2298">
            <v>5442.63</v>
          </cell>
          <cell r="S2298" t="str">
            <v>2119-0015756-000-PKR</v>
          </cell>
          <cell r="T2298" t="str">
            <v>2119-0015756-000-PKR-KARACHI</v>
          </cell>
        </row>
        <row r="2299">
          <cell r="C2299">
            <v>0</v>
          </cell>
          <cell r="D2299">
            <v>10119.31</v>
          </cell>
          <cell r="S2299" t="str">
            <v>2119-0015749-000-PKR</v>
          </cell>
          <cell r="T2299" t="str">
            <v>2119-0015749-000-PKR-KARACHI</v>
          </cell>
        </row>
        <row r="2300">
          <cell r="C2300">
            <v>0</v>
          </cell>
          <cell r="D2300">
            <v>26.27</v>
          </cell>
          <cell r="S2300" t="str">
            <v>2119-0015742-000-PKR</v>
          </cell>
          <cell r="T2300" t="str">
            <v>2119-0015742-000-PKR-KARACHI</v>
          </cell>
        </row>
        <row r="2301">
          <cell r="C2301">
            <v>0</v>
          </cell>
          <cell r="D2301">
            <v>241.27</v>
          </cell>
          <cell r="S2301" t="str">
            <v>2119-0015736-000-PKR</v>
          </cell>
          <cell r="T2301" t="str">
            <v>2119-0015736-000-PKR-KARACHI</v>
          </cell>
        </row>
        <row r="2302">
          <cell r="C2302">
            <v>0</v>
          </cell>
          <cell r="D2302">
            <v>6826278.1100000003</v>
          </cell>
          <cell r="S2302" t="str">
            <v>2119-0015729-000-PKR</v>
          </cell>
          <cell r="T2302" t="str">
            <v>2119-0015729-000-PKR-KARACHI</v>
          </cell>
        </row>
        <row r="2303">
          <cell r="C2303">
            <v>0</v>
          </cell>
          <cell r="D2303">
            <v>10523.45</v>
          </cell>
          <cell r="S2303" t="str">
            <v>2119-0015726-000-PKR</v>
          </cell>
          <cell r="T2303" t="str">
            <v>2119-0015726-000-PKR-KARACHI</v>
          </cell>
        </row>
        <row r="2304">
          <cell r="C2304">
            <v>0</v>
          </cell>
          <cell r="D2304">
            <v>363.94</v>
          </cell>
          <cell r="S2304" t="str">
            <v>2119-0015841-000-PKR</v>
          </cell>
          <cell r="T2304" t="str">
            <v>2119-0015841-000-PKR-KARACHI</v>
          </cell>
        </row>
        <row r="2305">
          <cell r="C2305">
            <v>178.53</v>
          </cell>
          <cell r="D2305">
            <v>0</v>
          </cell>
          <cell r="S2305" t="str">
            <v>2119-0015696-300-PKR</v>
          </cell>
          <cell r="T2305" t="str">
            <v>2119-0015696-300-PKR-KARACHI</v>
          </cell>
        </row>
        <row r="2306">
          <cell r="C2306">
            <v>0</v>
          </cell>
          <cell r="D2306">
            <v>39986.980000000003</v>
          </cell>
          <cell r="S2306" t="str">
            <v>2119-0015856-000-PKR</v>
          </cell>
          <cell r="T2306" t="str">
            <v>2119-0015856-000-PKR-KARACHI</v>
          </cell>
        </row>
        <row r="2307">
          <cell r="C2307">
            <v>0</v>
          </cell>
          <cell r="D2307">
            <v>199881.33</v>
          </cell>
          <cell r="S2307" t="str">
            <v>2119-0015667-000-PKR</v>
          </cell>
          <cell r="T2307" t="str">
            <v>2119-0015667-000-PKR-KARACHI</v>
          </cell>
        </row>
        <row r="2308">
          <cell r="C2308">
            <v>0</v>
          </cell>
          <cell r="D2308">
            <v>30000000</v>
          </cell>
          <cell r="S2308" t="str">
            <v>2119-0015542-300-PKR</v>
          </cell>
          <cell r="T2308" t="str">
            <v>2119-0015542-300-PKR-KARACHI</v>
          </cell>
        </row>
        <row r="2309">
          <cell r="C2309">
            <v>0</v>
          </cell>
          <cell r="D2309">
            <v>5533529.8499999996</v>
          </cell>
          <cell r="S2309" t="str">
            <v>2119-0015542-100-PKR</v>
          </cell>
          <cell r="T2309" t="str">
            <v>2119-0015542-100-PKR-KARACHI</v>
          </cell>
        </row>
        <row r="2310">
          <cell r="C2310">
            <v>0</v>
          </cell>
          <cell r="D2310">
            <v>701.23</v>
          </cell>
          <cell r="S2310" t="str">
            <v>2119-0015531-000-PKR</v>
          </cell>
          <cell r="T2310" t="str">
            <v>2119-0015531-000-PKR-KARACHI</v>
          </cell>
        </row>
        <row r="2311">
          <cell r="C2311">
            <v>0</v>
          </cell>
          <cell r="D2311">
            <v>6622.12</v>
          </cell>
          <cell r="S2311" t="str">
            <v>2119-0015527-000-PKR</v>
          </cell>
          <cell r="T2311" t="str">
            <v>2119-0015527-000-PKR-KARACHI</v>
          </cell>
        </row>
        <row r="2312">
          <cell r="C2312">
            <v>0</v>
          </cell>
          <cell r="D2312">
            <v>882922.99</v>
          </cell>
          <cell r="S2312" t="str">
            <v>2119-0015480-000-PKR</v>
          </cell>
          <cell r="T2312" t="str">
            <v>2119-0015480-000-PKR-KARACHI</v>
          </cell>
        </row>
        <row r="2313">
          <cell r="C2313">
            <v>0</v>
          </cell>
          <cell r="D2313">
            <v>2121.69</v>
          </cell>
          <cell r="S2313" t="str">
            <v>2119-0015470-000-PKR</v>
          </cell>
          <cell r="T2313" t="str">
            <v>2119-0015470-000-PKR-KARACHI</v>
          </cell>
        </row>
        <row r="2314">
          <cell r="C2314">
            <v>0</v>
          </cell>
          <cell r="D2314">
            <v>79.790000000000006</v>
          </cell>
          <cell r="S2314" t="str">
            <v>2119-0015463-000-PKR</v>
          </cell>
          <cell r="T2314" t="str">
            <v>2119-0015463-000-PKR-KARACHI</v>
          </cell>
        </row>
        <row r="2315">
          <cell r="C2315">
            <v>0</v>
          </cell>
          <cell r="D2315">
            <v>67.48</v>
          </cell>
          <cell r="S2315" t="str">
            <v>2119-0017080-000-PKR</v>
          </cell>
          <cell r="T2315" t="str">
            <v>2119-0017080-000-PKR-KARACHI</v>
          </cell>
        </row>
        <row r="2316">
          <cell r="C2316">
            <v>0</v>
          </cell>
          <cell r="D2316">
            <v>52260.36</v>
          </cell>
          <cell r="S2316" t="str">
            <v>2119-0015721-225-USD</v>
          </cell>
          <cell r="T2316" t="str">
            <v>2119-0015721-225-USD-KARACHI</v>
          </cell>
        </row>
        <row r="2317">
          <cell r="C2317">
            <v>0</v>
          </cell>
          <cell r="D2317">
            <v>5807303.3099999996</v>
          </cell>
          <cell r="S2317" t="str">
            <v>2119-0016242-300-PKR</v>
          </cell>
          <cell r="T2317" t="str">
            <v>2119-0016242-300-PKR-KARACHI</v>
          </cell>
        </row>
        <row r="2318">
          <cell r="C2318">
            <v>0</v>
          </cell>
          <cell r="D2318">
            <v>435</v>
          </cell>
          <cell r="S2318" t="str">
            <v>2119-0016442-000-PKR</v>
          </cell>
          <cell r="T2318" t="str">
            <v>2119-0016442-000-PKR-KARACHI</v>
          </cell>
        </row>
        <row r="2319">
          <cell r="C2319">
            <v>0</v>
          </cell>
          <cell r="D2319">
            <v>3226.26</v>
          </cell>
          <cell r="S2319" t="str">
            <v>2119-0016419-000-PKR</v>
          </cell>
          <cell r="T2319" t="str">
            <v>2119-0016419-000-PKR-KARACHI</v>
          </cell>
        </row>
        <row r="2320">
          <cell r="C2320">
            <v>0</v>
          </cell>
          <cell r="D2320">
            <v>395.88</v>
          </cell>
          <cell r="S2320" t="str">
            <v>2119-0016418-100-PKR</v>
          </cell>
          <cell r="T2320" t="str">
            <v>2119-0016418-100-PKR-KARACHI</v>
          </cell>
        </row>
        <row r="2321">
          <cell r="C2321">
            <v>0</v>
          </cell>
          <cell r="D2321">
            <v>1302.98</v>
          </cell>
          <cell r="S2321" t="str">
            <v>2119-0016418-000-PKR</v>
          </cell>
          <cell r="T2321" t="str">
            <v>2119-0016418-000-PKR-KARACHI</v>
          </cell>
        </row>
        <row r="2322">
          <cell r="C2322">
            <v>0</v>
          </cell>
          <cell r="D2322">
            <v>21.85</v>
          </cell>
          <cell r="S2322" t="str">
            <v>2119-0016407-000-PKR</v>
          </cell>
          <cell r="T2322" t="str">
            <v>2119-0016407-000-PKR-KARACHI</v>
          </cell>
        </row>
        <row r="2323">
          <cell r="C2323">
            <v>0</v>
          </cell>
          <cell r="D2323">
            <v>1156514.1200000001</v>
          </cell>
          <cell r="S2323" t="str">
            <v>2119-0016406-000-PKR</v>
          </cell>
          <cell r="T2323" t="str">
            <v>2119-0016406-000-PKR-KARACHI</v>
          </cell>
        </row>
        <row r="2324">
          <cell r="C2324">
            <v>0</v>
          </cell>
          <cell r="D2324">
            <v>264.12</v>
          </cell>
          <cell r="S2324" t="str">
            <v>2119-0016330-000-PKR</v>
          </cell>
          <cell r="T2324" t="str">
            <v>2119-0016330-000-PKR-KARACHI</v>
          </cell>
        </row>
        <row r="2325">
          <cell r="C2325">
            <v>0</v>
          </cell>
          <cell r="D2325">
            <v>5773.97</v>
          </cell>
          <cell r="S2325" t="str">
            <v>2119-0016319-000-PKR</v>
          </cell>
          <cell r="T2325" t="str">
            <v>2119-0016319-000-PKR-KARACHI</v>
          </cell>
        </row>
        <row r="2326">
          <cell r="C2326">
            <v>0</v>
          </cell>
          <cell r="D2326">
            <v>547.78</v>
          </cell>
          <cell r="S2326" t="str">
            <v>2119-0015792-000-PKR</v>
          </cell>
          <cell r="T2326" t="str">
            <v>2119-0015792-000-PKR-KARACHI</v>
          </cell>
        </row>
        <row r="2327">
          <cell r="C2327">
            <v>0</v>
          </cell>
          <cell r="D2327">
            <v>1015895.28</v>
          </cell>
          <cell r="S2327" t="str">
            <v>2119-0016242-301-PKR</v>
          </cell>
          <cell r="T2327" t="str">
            <v>2119-0016242-301-PKR-KARACHI</v>
          </cell>
        </row>
        <row r="2328">
          <cell r="C2328">
            <v>0</v>
          </cell>
          <cell r="D2328">
            <v>626621.14</v>
          </cell>
          <cell r="S2328" t="str">
            <v>2119-0015454-000-PKR</v>
          </cell>
          <cell r="T2328" t="str">
            <v>2119-0015454-000-PKR-KARACHI</v>
          </cell>
        </row>
        <row r="2329">
          <cell r="C2329">
            <v>0</v>
          </cell>
          <cell r="D2329">
            <v>381.68</v>
          </cell>
          <cell r="S2329" t="str">
            <v>2119-0016226-000-PKR</v>
          </cell>
          <cell r="T2329" t="str">
            <v>2119-0016226-000-PKR-KARACHI</v>
          </cell>
        </row>
        <row r="2330">
          <cell r="C2330">
            <v>0</v>
          </cell>
          <cell r="D2330">
            <v>1195</v>
          </cell>
          <cell r="S2330" t="str">
            <v>2119-0016209-100-PKR</v>
          </cell>
          <cell r="T2330" t="str">
            <v>2119-0016209-100-PKR-KARACHI</v>
          </cell>
        </row>
        <row r="2331">
          <cell r="C2331">
            <v>0</v>
          </cell>
          <cell r="D2331">
            <v>95.19</v>
          </cell>
          <cell r="S2331" t="str">
            <v>2119-0016133-000-PKR</v>
          </cell>
          <cell r="T2331" t="str">
            <v>2119-0016133-000-PKR-KARACHI</v>
          </cell>
        </row>
        <row r="2332">
          <cell r="C2332">
            <v>0</v>
          </cell>
          <cell r="D2332">
            <v>4118.28</v>
          </cell>
          <cell r="S2332" t="str">
            <v>2119-0016126-000-PKR</v>
          </cell>
          <cell r="T2332" t="str">
            <v>2119-0016126-000-PKR-KARACHI</v>
          </cell>
        </row>
        <row r="2333">
          <cell r="C2333">
            <v>0</v>
          </cell>
          <cell r="D2333">
            <v>4850.92</v>
          </cell>
          <cell r="S2333" t="str">
            <v>2119-0016083-000-PKR</v>
          </cell>
          <cell r="T2333" t="str">
            <v>2119-0016083-000-PKR-KARACHI</v>
          </cell>
        </row>
        <row r="2334">
          <cell r="C2334">
            <v>0</v>
          </cell>
          <cell r="D2334">
            <v>500</v>
          </cell>
          <cell r="S2334" t="str">
            <v>2119-0016050-000-PKR</v>
          </cell>
          <cell r="T2334" t="str">
            <v>2119-0016050-000-PKR-KARACHI</v>
          </cell>
        </row>
        <row r="2335">
          <cell r="C2335">
            <v>0</v>
          </cell>
          <cell r="D2335">
            <v>2409.0500000000002</v>
          </cell>
          <cell r="S2335" t="str">
            <v>2119-0016026-000-PKR</v>
          </cell>
          <cell r="T2335" t="str">
            <v>2119-0016026-000-PKR-KARACHI</v>
          </cell>
        </row>
        <row r="2336">
          <cell r="C2336">
            <v>0</v>
          </cell>
          <cell r="D2336">
            <v>172132.57</v>
          </cell>
          <cell r="S2336" t="str">
            <v>2119-0015965-000-PKR</v>
          </cell>
          <cell r="T2336" t="str">
            <v>2119-0015965-000-PKR-KARACHI</v>
          </cell>
        </row>
        <row r="2337">
          <cell r="C2337">
            <v>0</v>
          </cell>
          <cell r="D2337">
            <v>157041.54999999999</v>
          </cell>
          <cell r="S2337" t="str">
            <v>2119-0015884-000-PKR</v>
          </cell>
          <cell r="T2337" t="str">
            <v>2119-0015884-000-PKR-KARACHI</v>
          </cell>
        </row>
        <row r="2338">
          <cell r="C2338">
            <v>0</v>
          </cell>
          <cell r="D2338">
            <v>250095.44</v>
          </cell>
          <cell r="S2338" t="str">
            <v>2119-0016271-000-PKR</v>
          </cell>
          <cell r="T2338" t="str">
            <v>2119-0016271-000-PKR-KARACHI</v>
          </cell>
        </row>
        <row r="2339">
          <cell r="C2339">
            <v>0</v>
          </cell>
          <cell r="D2339">
            <v>6011.08</v>
          </cell>
          <cell r="S2339" t="str">
            <v>2119-0014863-000-PKR</v>
          </cell>
          <cell r="T2339" t="str">
            <v>2119-0014863-000-PKR-KARACHI</v>
          </cell>
        </row>
        <row r="2340">
          <cell r="C2340">
            <v>0</v>
          </cell>
          <cell r="D2340">
            <v>52593.46</v>
          </cell>
          <cell r="S2340" t="str">
            <v>2119-0015461-300-PKR</v>
          </cell>
          <cell r="T2340" t="str">
            <v>2119-0015461-300-PKR-KARACHI</v>
          </cell>
        </row>
        <row r="2341">
          <cell r="C2341">
            <v>0</v>
          </cell>
          <cell r="D2341">
            <v>62.86</v>
          </cell>
          <cell r="S2341" t="str">
            <v>2119-0015062-100-PKR</v>
          </cell>
          <cell r="T2341" t="str">
            <v>2119-0015062-100-PKR-KARACHI</v>
          </cell>
        </row>
        <row r="2342">
          <cell r="C2342">
            <v>0</v>
          </cell>
          <cell r="D2342">
            <v>1773.1</v>
          </cell>
          <cell r="S2342" t="str">
            <v>2119-0015061-000-PKR</v>
          </cell>
          <cell r="T2342" t="str">
            <v>2119-0015061-000-PKR-KARACHI</v>
          </cell>
        </row>
        <row r="2343">
          <cell r="C2343">
            <v>0</v>
          </cell>
          <cell r="D2343">
            <v>12643.64</v>
          </cell>
          <cell r="S2343" t="str">
            <v>2119-0015054-310-PKR</v>
          </cell>
          <cell r="T2343" t="str">
            <v>2119-0015054-310-PKR-KARACHI</v>
          </cell>
        </row>
        <row r="2344">
          <cell r="C2344">
            <v>0</v>
          </cell>
          <cell r="D2344">
            <v>599.63</v>
          </cell>
          <cell r="S2344" t="str">
            <v>2119-0015002-000-PKR</v>
          </cell>
          <cell r="T2344" t="str">
            <v>2119-0015002-000-PKR-KARACHI</v>
          </cell>
        </row>
        <row r="2345">
          <cell r="C2345">
            <v>0</v>
          </cell>
          <cell r="D2345">
            <v>2653.71</v>
          </cell>
          <cell r="S2345" t="str">
            <v>2119-0014986-100-PKR</v>
          </cell>
          <cell r="T2345" t="str">
            <v>2119-0014986-100-PKR-KARACHI</v>
          </cell>
        </row>
        <row r="2346">
          <cell r="C2346">
            <v>0</v>
          </cell>
          <cell r="D2346">
            <v>300.94</v>
          </cell>
          <cell r="S2346" t="str">
            <v>2119-0014971-000-PKR</v>
          </cell>
          <cell r="T2346" t="str">
            <v>2119-0014971-000-PKR-KARACHI</v>
          </cell>
        </row>
        <row r="2347">
          <cell r="C2347">
            <v>0</v>
          </cell>
          <cell r="D2347">
            <v>10393.94</v>
          </cell>
          <cell r="S2347" t="str">
            <v>2119-0014918-000-PKR</v>
          </cell>
          <cell r="T2347" t="str">
            <v>2119-0014918-000-PKR-KARACHI</v>
          </cell>
        </row>
        <row r="2348">
          <cell r="C2348">
            <v>0</v>
          </cell>
          <cell r="D2348">
            <v>272.58</v>
          </cell>
          <cell r="S2348" t="str">
            <v>2119-0015110-000-PKR</v>
          </cell>
          <cell r="T2348" t="str">
            <v>2119-0015110-000-PKR-KARACHI</v>
          </cell>
        </row>
        <row r="2349">
          <cell r="C2349">
            <v>0</v>
          </cell>
          <cell r="D2349">
            <v>477.73</v>
          </cell>
          <cell r="S2349" t="str">
            <v>2119-0014870-000-PKR</v>
          </cell>
          <cell r="T2349" t="str">
            <v>2119-0014870-000-PKR-KARACHI</v>
          </cell>
        </row>
        <row r="2350">
          <cell r="C2350">
            <v>0</v>
          </cell>
          <cell r="D2350">
            <v>327.7</v>
          </cell>
          <cell r="S2350" t="str">
            <v>2119-0015115-300-PKR</v>
          </cell>
          <cell r="T2350" t="str">
            <v>2119-0015115-300-PKR-KARACHI</v>
          </cell>
        </row>
        <row r="2351">
          <cell r="C2351">
            <v>0</v>
          </cell>
          <cell r="D2351">
            <v>116.58</v>
          </cell>
          <cell r="S2351" t="str">
            <v>2119-0014803-000-PKR</v>
          </cell>
          <cell r="T2351" t="str">
            <v>2119-0014803-000-PKR-KARACHI</v>
          </cell>
        </row>
        <row r="2352">
          <cell r="C2352">
            <v>0</v>
          </cell>
          <cell r="D2352">
            <v>388.36</v>
          </cell>
          <cell r="S2352" t="str">
            <v>2119-0014732-000-PKR</v>
          </cell>
          <cell r="T2352" t="str">
            <v>2119-0014732-000-PKR-KARACHI</v>
          </cell>
        </row>
        <row r="2353">
          <cell r="C2353">
            <v>0</v>
          </cell>
          <cell r="D2353">
            <v>106414</v>
          </cell>
          <cell r="S2353" t="str">
            <v>2119-0014715-000-PKR</v>
          </cell>
          <cell r="T2353" t="str">
            <v>2119-0014715-000-PKR-KARACHI</v>
          </cell>
        </row>
        <row r="2354">
          <cell r="C2354">
            <v>0</v>
          </cell>
          <cell r="D2354">
            <v>2914.51</v>
          </cell>
          <cell r="S2354" t="str">
            <v>2119-0014696-000-PKR</v>
          </cell>
          <cell r="T2354" t="str">
            <v>2119-0014696-000-PKR-KARACHI</v>
          </cell>
        </row>
        <row r="2355">
          <cell r="C2355">
            <v>0</v>
          </cell>
          <cell r="D2355">
            <v>8.35</v>
          </cell>
          <cell r="S2355" t="str">
            <v>2119-0014695-000-PKR</v>
          </cell>
          <cell r="T2355" t="str">
            <v>2119-0014695-000-PKR-KARACHI</v>
          </cell>
        </row>
        <row r="2356">
          <cell r="C2356">
            <v>0</v>
          </cell>
          <cell r="D2356">
            <v>3111.74</v>
          </cell>
          <cell r="S2356" t="str">
            <v>2119-0014677-000-PKR</v>
          </cell>
          <cell r="T2356" t="str">
            <v>2119-0014677-000-PKR-KARACHI</v>
          </cell>
        </row>
        <row r="2357">
          <cell r="C2357">
            <v>0</v>
          </cell>
          <cell r="D2357">
            <v>37961.31</v>
          </cell>
          <cell r="S2357" t="str">
            <v>2119-0014620-000-PKR</v>
          </cell>
          <cell r="T2357" t="str">
            <v>2119-0014620-000-PKR-KARACHI</v>
          </cell>
        </row>
        <row r="2358">
          <cell r="C2358">
            <v>0</v>
          </cell>
          <cell r="D2358">
            <v>2340.15</v>
          </cell>
          <cell r="S2358" t="str">
            <v>2119-0014606-000-PKR</v>
          </cell>
          <cell r="T2358" t="str">
            <v>2119-0014606-000-PKR-KARACHI</v>
          </cell>
        </row>
        <row r="2359">
          <cell r="C2359">
            <v>0</v>
          </cell>
          <cell r="D2359">
            <v>675908</v>
          </cell>
          <cell r="S2359" t="str">
            <v>2119-0032882-200-PKR</v>
          </cell>
          <cell r="T2359" t="str">
            <v>2119-0032882-200-PKR-LAHORE</v>
          </cell>
        </row>
        <row r="2360">
          <cell r="C2360">
            <v>0</v>
          </cell>
          <cell r="D2360">
            <v>1226.0999999999999</v>
          </cell>
          <cell r="S2360" t="str">
            <v>2119-0014884-000-PKR</v>
          </cell>
          <cell r="T2360" t="str">
            <v>2119-0014884-000-PKR-KARACHI</v>
          </cell>
        </row>
        <row r="2361">
          <cell r="C2361">
            <v>0</v>
          </cell>
          <cell r="D2361">
            <v>242.45</v>
          </cell>
          <cell r="S2361" t="str">
            <v>2119-0015268-000-PKR</v>
          </cell>
          <cell r="T2361" t="str">
            <v>2119-0015268-000-PKR-KARACHI</v>
          </cell>
        </row>
        <row r="2362">
          <cell r="C2362">
            <v>0</v>
          </cell>
          <cell r="D2362">
            <v>54139.18</v>
          </cell>
          <cell r="S2362" t="str">
            <v>2119-0015453-000-PKR</v>
          </cell>
          <cell r="T2362" t="str">
            <v>2119-0015453-000-PKR-KARACHI</v>
          </cell>
        </row>
        <row r="2363">
          <cell r="C2363">
            <v>0</v>
          </cell>
          <cell r="D2363">
            <v>18040.07</v>
          </cell>
          <cell r="S2363" t="str">
            <v>2119-0015402-000-PKR</v>
          </cell>
          <cell r="T2363" t="str">
            <v>2119-0015402-000-PKR-KARACHI</v>
          </cell>
        </row>
        <row r="2364">
          <cell r="C2364">
            <v>0</v>
          </cell>
          <cell r="D2364">
            <v>214054.64</v>
          </cell>
          <cell r="S2364" t="str">
            <v>2119-0015401-000-PKR</v>
          </cell>
          <cell r="T2364" t="str">
            <v>2119-0015401-000-PKR-KARACHI</v>
          </cell>
        </row>
        <row r="2365">
          <cell r="C2365">
            <v>0</v>
          </cell>
          <cell r="D2365">
            <v>5.37</v>
          </cell>
          <cell r="S2365" t="str">
            <v>2119-0015400-000-PKR</v>
          </cell>
          <cell r="T2365" t="str">
            <v>2119-0015400-000-PKR-KARACHI</v>
          </cell>
        </row>
        <row r="2366">
          <cell r="C2366">
            <v>0</v>
          </cell>
          <cell r="D2366">
            <v>70076.87</v>
          </cell>
          <cell r="S2366" t="str">
            <v>2119-0015399-000-PKR</v>
          </cell>
          <cell r="T2366" t="str">
            <v>2119-0015399-000-PKR-KARACHI</v>
          </cell>
        </row>
        <row r="2367">
          <cell r="C2367">
            <v>0</v>
          </cell>
          <cell r="D2367">
            <v>32455.1</v>
          </cell>
          <cell r="S2367" t="str">
            <v>2119-0015384-000-PKR</v>
          </cell>
          <cell r="T2367" t="str">
            <v>2119-0015384-000-PKR-KARACHI</v>
          </cell>
        </row>
        <row r="2368">
          <cell r="C2368">
            <v>0</v>
          </cell>
          <cell r="D2368">
            <v>4100.29</v>
          </cell>
          <cell r="S2368" t="str">
            <v>2119-0015380-000-PKR</v>
          </cell>
          <cell r="T2368" t="str">
            <v>2119-0015380-000-PKR-KARACHI</v>
          </cell>
        </row>
        <row r="2369">
          <cell r="C2369">
            <v>0</v>
          </cell>
          <cell r="D2369">
            <v>37085.56</v>
          </cell>
          <cell r="S2369" t="str">
            <v>2119-0015342-000-PKR</v>
          </cell>
          <cell r="T2369" t="str">
            <v>2119-0015342-000-PKR-KARACHI</v>
          </cell>
        </row>
        <row r="2370">
          <cell r="C2370">
            <v>0</v>
          </cell>
          <cell r="D2370">
            <v>2037.38</v>
          </cell>
          <cell r="S2370" t="str">
            <v>2119-0015071-000-PKR</v>
          </cell>
          <cell r="T2370" t="str">
            <v>2119-0015071-000-PKR-KARACHI</v>
          </cell>
        </row>
        <row r="2371">
          <cell r="C2371">
            <v>0</v>
          </cell>
          <cell r="D2371">
            <v>26684.54</v>
          </cell>
          <cell r="S2371" t="str">
            <v>2119-0015279-000-PKR</v>
          </cell>
          <cell r="T2371" t="str">
            <v>2119-0015279-000-PKR-KARACHI</v>
          </cell>
        </row>
        <row r="2372">
          <cell r="C2372">
            <v>0</v>
          </cell>
          <cell r="D2372">
            <v>2153.9299999999998</v>
          </cell>
          <cell r="S2372" t="str">
            <v>2119-0016489-000-PKR</v>
          </cell>
          <cell r="T2372" t="str">
            <v>2119-0016489-000-PKR-KARACHI</v>
          </cell>
        </row>
        <row r="2373">
          <cell r="C2373">
            <v>0</v>
          </cell>
          <cell r="D2373">
            <v>25000</v>
          </cell>
          <cell r="S2373" t="str">
            <v>2119-0015255-000-PKR</v>
          </cell>
          <cell r="T2373" t="str">
            <v>2119-0015255-000-PKR-KARACHI</v>
          </cell>
        </row>
        <row r="2374">
          <cell r="C2374">
            <v>0</v>
          </cell>
          <cell r="D2374">
            <v>53.37</v>
          </cell>
          <cell r="S2374" t="str">
            <v>2119-0015254-000-PKR</v>
          </cell>
          <cell r="T2374" t="str">
            <v>2119-0015254-000-PKR-KARACHI</v>
          </cell>
        </row>
        <row r="2375">
          <cell r="C2375">
            <v>0</v>
          </cell>
          <cell r="D2375">
            <v>3502</v>
          </cell>
          <cell r="S2375" t="str">
            <v>2119-0015253-000-PKR</v>
          </cell>
          <cell r="T2375" t="str">
            <v>2119-0015253-000-PKR-KARACHI</v>
          </cell>
        </row>
        <row r="2376">
          <cell r="C2376">
            <v>0</v>
          </cell>
          <cell r="D2376">
            <v>401780.68</v>
          </cell>
          <cell r="S2376" t="str">
            <v>2119-0015238-225-USD</v>
          </cell>
          <cell r="T2376" t="str">
            <v>2119-0015238-225-USD-KARACHI</v>
          </cell>
        </row>
        <row r="2377">
          <cell r="C2377">
            <v>0</v>
          </cell>
          <cell r="D2377">
            <v>21892.63</v>
          </cell>
          <cell r="S2377" t="str">
            <v>2119-0015238-000-PKR</v>
          </cell>
          <cell r="T2377" t="str">
            <v>2119-0015238-000-PKR-KARACHI</v>
          </cell>
        </row>
        <row r="2378">
          <cell r="C2378">
            <v>0</v>
          </cell>
          <cell r="D2378">
            <v>104.45</v>
          </cell>
          <cell r="S2378" t="str">
            <v>2119-0015236-000-PKR</v>
          </cell>
          <cell r="T2378" t="str">
            <v>2119-0015236-000-PKR-KARACHI</v>
          </cell>
        </row>
        <row r="2379">
          <cell r="C2379">
            <v>0</v>
          </cell>
          <cell r="D2379">
            <v>300.45</v>
          </cell>
          <cell r="S2379" t="str">
            <v>2119-0015230-000-PKR</v>
          </cell>
          <cell r="T2379" t="str">
            <v>2119-0015230-000-PKR-KARACHI</v>
          </cell>
        </row>
        <row r="2380">
          <cell r="C2380">
            <v>0</v>
          </cell>
          <cell r="D2380">
            <v>19082.189999999999</v>
          </cell>
          <cell r="S2380" t="str">
            <v>2119-0015121-000-PKR</v>
          </cell>
          <cell r="T2380" t="str">
            <v>2119-0015121-000-PKR-KARACHI</v>
          </cell>
        </row>
        <row r="2381">
          <cell r="C2381">
            <v>0</v>
          </cell>
          <cell r="D2381">
            <v>24932.37</v>
          </cell>
          <cell r="S2381" t="str">
            <v>2119-0015118-000-PKR</v>
          </cell>
          <cell r="T2381" t="str">
            <v>2119-0015118-000-PKR-KARACHI</v>
          </cell>
        </row>
        <row r="2382">
          <cell r="C2382">
            <v>0</v>
          </cell>
          <cell r="D2382">
            <v>1592578.82</v>
          </cell>
          <cell r="S2382" t="str">
            <v>2119-0015332-000-PKR</v>
          </cell>
          <cell r="T2382" t="str">
            <v>2119-0015332-000-PKR-KARACHI</v>
          </cell>
        </row>
        <row r="2383">
          <cell r="C2383">
            <v>0</v>
          </cell>
          <cell r="D2383">
            <v>31779.96</v>
          </cell>
          <cell r="S2383" t="str">
            <v>2119-0016969-000-PKR</v>
          </cell>
          <cell r="T2383" t="str">
            <v>2119-0016969-000-PKR-KARACHI</v>
          </cell>
        </row>
        <row r="2384">
          <cell r="C2384">
            <v>0</v>
          </cell>
          <cell r="D2384">
            <v>78258.899999999994</v>
          </cell>
          <cell r="S2384" t="str">
            <v>2119-0016446-000-PKR</v>
          </cell>
          <cell r="T2384" t="str">
            <v>2119-0016446-000-PKR-KARACHI</v>
          </cell>
        </row>
        <row r="2385">
          <cell r="C2385">
            <v>0</v>
          </cell>
          <cell r="D2385">
            <v>182226.32</v>
          </cell>
          <cell r="S2385" t="str">
            <v>2119-0016984-000-PKR</v>
          </cell>
          <cell r="T2385" t="str">
            <v>2119-0016984-000-PKR-KARACHI</v>
          </cell>
        </row>
        <row r="2386">
          <cell r="C2386">
            <v>0</v>
          </cell>
          <cell r="D2386">
            <v>27</v>
          </cell>
          <cell r="S2386" t="str">
            <v>2119-0016982-000-PKR</v>
          </cell>
          <cell r="T2386" t="str">
            <v>2119-0016982-000-PKR-KARACHI</v>
          </cell>
        </row>
        <row r="2387">
          <cell r="C2387">
            <v>0</v>
          </cell>
          <cell r="D2387">
            <v>2159.83</v>
          </cell>
          <cell r="S2387" t="str">
            <v>2119-0016978-000-PKR</v>
          </cell>
          <cell r="T2387" t="str">
            <v>2119-0016978-000-PKR-KARACHI</v>
          </cell>
        </row>
        <row r="2388">
          <cell r="C2388">
            <v>0</v>
          </cell>
          <cell r="D2388">
            <v>316517.39</v>
          </cell>
          <cell r="S2388" t="str">
            <v>2119-0016977-000-PKR</v>
          </cell>
          <cell r="T2388" t="str">
            <v>2119-0016977-000-PKR-KARACHI</v>
          </cell>
        </row>
        <row r="2389">
          <cell r="C2389">
            <v>0</v>
          </cell>
          <cell r="D2389">
            <v>419.5</v>
          </cell>
          <cell r="S2389" t="str">
            <v>2119-0016975-000-PKR</v>
          </cell>
          <cell r="T2389" t="str">
            <v>2119-0016975-000-PKR-KARACHI</v>
          </cell>
        </row>
        <row r="2390">
          <cell r="C2390">
            <v>0</v>
          </cell>
          <cell r="D2390">
            <v>6474.47</v>
          </cell>
          <cell r="S2390" t="str">
            <v>2119-0016974-000-PKR</v>
          </cell>
          <cell r="T2390" t="str">
            <v>2119-0016974-000-PKR-KARACHI</v>
          </cell>
        </row>
        <row r="2391">
          <cell r="C2391">
            <v>0</v>
          </cell>
          <cell r="D2391">
            <v>1097.5</v>
          </cell>
          <cell r="S2391" t="str">
            <v>2119-0016973-000-PKR</v>
          </cell>
          <cell r="T2391" t="str">
            <v>2119-0016973-000-PKR-KARACHI</v>
          </cell>
        </row>
        <row r="2392">
          <cell r="C2392">
            <v>0</v>
          </cell>
          <cell r="D2392">
            <v>63.45</v>
          </cell>
          <cell r="S2392" t="str">
            <v>2119-0016994-000-PKR</v>
          </cell>
          <cell r="T2392" t="str">
            <v>2119-0016994-000-PKR-KARACHI</v>
          </cell>
        </row>
        <row r="2393">
          <cell r="C2393">
            <v>0</v>
          </cell>
          <cell r="D2393">
            <v>539.74</v>
          </cell>
          <cell r="S2393" t="str">
            <v>2119-0016970-000-PKR</v>
          </cell>
          <cell r="T2393" t="str">
            <v>2119-0016970-000-PKR-KARACHI</v>
          </cell>
        </row>
        <row r="2394">
          <cell r="C2394">
            <v>0</v>
          </cell>
          <cell r="D2394">
            <v>14325.91</v>
          </cell>
          <cell r="S2394" t="str">
            <v>2119-0016997-100-PKR</v>
          </cell>
          <cell r="T2394" t="str">
            <v>2119-0016997-100-PKR-KARACHI</v>
          </cell>
        </row>
        <row r="2395">
          <cell r="C2395">
            <v>0</v>
          </cell>
          <cell r="D2395">
            <v>22998.34</v>
          </cell>
          <cell r="S2395" t="str">
            <v>2119-0016968-000-PKR</v>
          </cell>
          <cell r="T2395" t="str">
            <v>2119-0016968-000-PKR-KARACHI</v>
          </cell>
        </row>
        <row r="2396">
          <cell r="C2396">
            <v>0</v>
          </cell>
          <cell r="D2396">
            <v>139</v>
          </cell>
          <cell r="S2396" t="str">
            <v>2119-0016967-000-PKR</v>
          </cell>
          <cell r="T2396" t="str">
            <v>2119-0016967-000-PKR-KARACHI</v>
          </cell>
        </row>
        <row r="2397">
          <cell r="C2397">
            <v>0</v>
          </cell>
          <cell r="D2397">
            <v>4336.1000000000004</v>
          </cell>
          <cell r="S2397" t="str">
            <v>2119-0016965-000-PKR</v>
          </cell>
          <cell r="T2397" t="str">
            <v>2119-0016965-000-PKR-KARACHI</v>
          </cell>
        </row>
        <row r="2398">
          <cell r="C2398">
            <v>0</v>
          </cell>
          <cell r="D2398">
            <v>145.16</v>
          </cell>
          <cell r="S2398" t="str">
            <v>2119-0016963-000-PKR</v>
          </cell>
          <cell r="T2398" t="str">
            <v>2119-0016963-000-PKR-KARACHI</v>
          </cell>
        </row>
        <row r="2399">
          <cell r="C2399">
            <v>0</v>
          </cell>
          <cell r="D2399">
            <v>37.18</v>
          </cell>
          <cell r="S2399" t="str">
            <v>2119-0016952-000-PKR</v>
          </cell>
          <cell r="T2399" t="str">
            <v>2119-0016952-000-PKR-KARACHI</v>
          </cell>
        </row>
        <row r="2400">
          <cell r="C2400">
            <v>0</v>
          </cell>
          <cell r="D2400">
            <v>0.61</v>
          </cell>
          <cell r="S2400" t="str">
            <v>2119-0016945-000-PKR</v>
          </cell>
          <cell r="T2400" t="str">
            <v>2119-0016945-000-PKR-KARACHI</v>
          </cell>
        </row>
        <row r="2401">
          <cell r="C2401">
            <v>0</v>
          </cell>
          <cell r="D2401">
            <v>1117.71</v>
          </cell>
          <cell r="S2401" t="str">
            <v>2119-0016938-000-PKR</v>
          </cell>
          <cell r="T2401" t="str">
            <v>2119-0016938-000-PKR-KARACHI</v>
          </cell>
        </row>
        <row r="2402">
          <cell r="C2402">
            <v>0</v>
          </cell>
          <cell r="D2402">
            <v>444.61</v>
          </cell>
          <cell r="S2402" t="str">
            <v>2119-0016929-000-PKR</v>
          </cell>
          <cell r="T2402" t="str">
            <v>2119-0016929-000-PKR-KARACHI</v>
          </cell>
        </row>
        <row r="2403">
          <cell r="C2403">
            <v>0</v>
          </cell>
          <cell r="D2403">
            <v>416.72</v>
          </cell>
          <cell r="S2403" t="str">
            <v>2119-0016925-000-PKR</v>
          </cell>
          <cell r="T2403" t="str">
            <v>2119-0016925-000-PKR-KARACHI</v>
          </cell>
        </row>
        <row r="2404">
          <cell r="C2404">
            <v>0</v>
          </cell>
          <cell r="D2404">
            <v>77.400000000000006</v>
          </cell>
          <cell r="S2404" t="str">
            <v>2119-0016971-000-PKR</v>
          </cell>
          <cell r="T2404" t="str">
            <v>2119-0016971-000-PKR-KARACHI</v>
          </cell>
        </row>
        <row r="2405">
          <cell r="C2405">
            <v>0</v>
          </cell>
          <cell r="D2405">
            <v>12052</v>
          </cell>
          <cell r="S2405" t="str">
            <v>2119-0017028-000-PKR</v>
          </cell>
          <cell r="T2405" t="str">
            <v>2119-0017028-000-PKR-KARACHI</v>
          </cell>
        </row>
        <row r="2406">
          <cell r="C2406">
            <v>0</v>
          </cell>
          <cell r="D2406">
            <v>300</v>
          </cell>
          <cell r="S2406" t="str">
            <v>2119-0017688-100-PKR</v>
          </cell>
          <cell r="T2406" t="str">
            <v>2119-0017688-100-PKR-KARACHI</v>
          </cell>
        </row>
        <row r="2407">
          <cell r="C2407">
            <v>0</v>
          </cell>
          <cell r="D2407">
            <v>856.29</v>
          </cell>
          <cell r="S2407" t="str">
            <v>2119-0017065-000-PKR</v>
          </cell>
          <cell r="T2407" t="str">
            <v>2119-0017065-000-PKR-KARACHI</v>
          </cell>
        </row>
        <row r="2408">
          <cell r="C2408">
            <v>0</v>
          </cell>
          <cell r="D2408">
            <v>2791.33</v>
          </cell>
          <cell r="S2408" t="str">
            <v>2119-0017061-100-PKR</v>
          </cell>
          <cell r="T2408" t="str">
            <v>2119-0017061-100-PKR-KARACHI</v>
          </cell>
        </row>
        <row r="2409">
          <cell r="C2409">
            <v>0</v>
          </cell>
          <cell r="D2409">
            <v>137.31</v>
          </cell>
          <cell r="S2409" t="str">
            <v>2119-0017046-000-PKR</v>
          </cell>
          <cell r="T2409" t="str">
            <v>2119-0017046-000-PKR-KARACHI</v>
          </cell>
        </row>
        <row r="2410">
          <cell r="C2410">
            <v>0</v>
          </cell>
          <cell r="D2410">
            <v>786.74</v>
          </cell>
          <cell r="S2410" t="str">
            <v>2119-0017043-000-PKR</v>
          </cell>
          <cell r="T2410" t="str">
            <v>2119-0017043-000-PKR-KARACHI</v>
          </cell>
        </row>
        <row r="2411">
          <cell r="C2411">
            <v>0</v>
          </cell>
          <cell r="D2411">
            <v>56244.09</v>
          </cell>
          <cell r="S2411" t="str">
            <v>2119-0017042-000-PKR</v>
          </cell>
          <cell r="T2411" t="str">
            <v>2119-0017042-000-PKR-KARACHI</v>
          </cell>
        </row>
        <row r="2412">
          <cell r="C2412">
            <v>0</v>
          </cell>
          <cell r="D2412">
            <v>0.32</v>
          </cell>
          <cell r="S2412" t="str">
            <v>2119-0017040-100-PKR</v>
          </cell>
          <cell r="T2412" t="str">
            <v>2119-0017040-100-PKR-KARACHI</v>
          </cell>
        </row>
        <row r="2413">
          <cell r="C2413">
            <v>0</v>
          </cell>
          <cell r="D2413">
            <v>2349.56</v>
          </cell>
          <cell r="S2413" t="str">
            <v>2119-0017037-000-PKR</v>
          </cell>
          <cell r="T2413" t="str">
            <v>2119-0017037-000-PKR-KARACHI</v>
          </cell>
        </row>
        <row r="2414">
          <cell r="C2414">
            <v>0</v>
          </cell>
          <cell r="D2414">
            <v>755.85</v>
          </cell>
          <cell r="S2414" t="str">
            <v>2119-0016993-000-PKR</v>
          </cell>
          <cell r="T2414" t="str">
            <v>2119-0016993-000-PKR-KARACHI</v>
          </cell>
        </row>
        <row r="2415">
          <cell r="C2415">
            <v>0</v>
          </cell>
          <cell r="D2415">
            <v>5462.8</v>
          </cell>
          <cell r="S2415" t="str">
            <v>2119-0017029-000-PKR</v>
          </cell>
          <cell r="T2415" t="str">
            <v>2119-0017029-000-PKR-KARACHI</v>
          </cell>
        </row>
        <row r="2416">
          <cell r="C2416">
            <v>0</v>
          </cell>
          <cell r="D2416">
            <v>487369.95</v>
          </cell>
          <cell r="S2416" t="str">
            <v>2119-0016917-000-PKR</v>
          </cell>
          <cell r="T2416" t="str">
            <v>2119-0016917-000-PKR-KARACHI</v>
          </cell>
        </row>
        <row r="2417">
          <cell r="C2417">
            <v>0</v>
          </cell>
          <cell r="D2417">
            <v>8384.07</v>
          </cell>
          <cell r="S2417" t="str">
            <v>2119-0017027-000-PKR</v>
          </cell>
          <cell r="T2417" t="str">
            <v>2119-0017027-000-PKR-KARACHI</v>
          </cell>
        </row>
        <row r="2418">
          <cell r="C2418">
            <v>0</v>
          </cell>
          <cell r="D2418">
            <v>445.01</v>
          </cell>
          <cell r="S2418" t="str">
            <v>2119-0017021-000-PKR</v>
          </cell>
          <cell r="T2418" t="str">
            <v>2119-0017021-000-PKR-KARACHI</v>
          </cell>
        </row>
        <row r="2419">
          <cell r="C2419">
            <v>0</v>
          </cell>
          <cell r="D2419">
            <v>2000000</v>
          </cell>
          <cell r="S2419" t="str">
            <v>2119-0017014-100-PKR</v>
          </cell>
          <cell r="T2419" t="str">
            <v>2119-0017014-100-PKR-KARACHI</v>
          </cell>
        </row>
        <row r="2420">
          <cell r="C2420">
            <v>0</v>
          </cell>
          <cell r="D2420">
            <v>459.21</v>
          </cell>
          <cell r="S2420" t="str">
            <v>2119-0017012-000-PKR</v>
          </cell>
          <cell r="T2420" t="str">
            <v>2119-0017012-000-PKR-KARACHI</v>
          </cell>
        </row>
        <row r="2421">
          <cell r="C2421">
            <v>0</v>
          </cell>
          <cell r="D2421">
            <v>3</v>
          </cell>
          <cell r="S2421" t="str">
            <v>2119-0017011-000-PKR</v>
          </cell>
          <cell r="T2421" t="str">
            <v>2119-0017011-000-PKR-KARACHI</v>
          </cell>
        </row>
        <row r="2422">
          <cell r="C2422">
            <v>0</v>
          </cell>
          <cell r="D2422">
            <v>65.349999999999994</v>
          </cell>
          <cell r="S2422" t="str">
            <v>2119-0017010-000-PKR</v>
          </cell>
          <cell r="T2422" t="str">
            <v>2119-0017010-000-PKR-KARACHI</v>
          </cell>
        </row>
        <row r="2423">
          <cell r="C2423">
            <v>0</v>
          </cell>
          <cell r="D2423">
            <v>7998875.2199999997</v>
          </cell>
          <cell r="S2423" t="str">
            <v>2119-0017005-100-PKR</v>
          </cell>
          <cell r="T2423" t="str">
            <v>2119-0017005-100-PKR-KARACHI</v>
          </cell>
        </row>
        <row r="2424">
          <cell r="C2424">
            <v>0</v>
          </cell>
          <cell r="D2424">
            <v>389.01</v>
          </cell>
          <cell r="S2424" t="str">
            <v>2119-0017004-000-PKR</v>
          </cell>
          <cell r="T2424" t="str">
            <v>2119-0017004-000-PKR-KARACHI</v>
          </cell>
        </row>
        <row r="2425">
          <cell r="C2425">
            <v>0</v>
          </cell>
          <cell r="D2425">
            <v>245.85</v>
          </cell>
          <cell r="S2425" t="str">
            <v>2119-0017003-000-PKR</v>
          </cell>
          <cell r="T2425" t="str">
            <v>2119-0017003-000-PKR-KARACHI</v>
          </cell>
        </row>
        <row r="2426">
          <cell r="C2426">
            <v>0</v>
          </cell>
          <cell r="D2426">
            <v>860.03</v>
          </cell>
          <cell r="S2426" t="str">
            <v>2119-0017031-000-PKR</v>
          </cell>
          <cell r="T2426" t="str">
            <v>2119-0017031-000-PKR-KARACHI</v>
          </cell>
        </row>
        <row r="2427">
          <cell r="C2427">
            <v>0</v>
          </cell>
          <cell r="D2427">
            <v>15349.41</v>
          </cell>
          <cell r="S2427" t="str">
            <v>2119-0016569-000-PKR</v>
          </cell>
          <cell r="T2427" t="str">
            <v>2119-0016569-000-PKR-KARACHI</v>
          </cell>
        </row>
        <row r="2428">
          <cell r="C2428">
            <v>0</v>
          </cell>
          <cell r="D2428">
            <v>731.93</v>
          </cell>
          <cell r="S2428" t="str">
            <v>2119-0016723-000-PKR</v>
          </cell>
          <cell r="T2428" t="str">
            <v>2119-0016723-000-PKR-KARACHI</v>
          </cell>
        </row>
        <row r="2429">
          <cell r="C2429">
            <v>0</v>
          </cell>
          <cell r="D2429">
            <v>1445.65</v>
          </cell>
          <cell r="S2429" t="str">
            <v>2119-0016708-000-PKR</v>
          </cell>
          <cell r="T2429" t="str">
            <v>2119-0016708-000-PKR-KARACHI</v>
          </cell>
        </row>
        <row r="2430">
          <cell r="C2430">
            <v>0</v>
          </cell>
          <cell r="D2430">
            <v>754.7</v>
          </cell>
          <cell r="S2430" t="str">
            <v>2119-0016692-000-PKR</v>
          </cell>
          <cell r="T2430" t="str">
            <v>2119-0016692-000-PKR-KARACHI</v>
          </cell>
        </row>
        <row r="2431">
          <cell r="C2431">
            <v>0</v>
          </cell>
          <cell r="D2431">
            <v>297256.11</v>
          </cell>
          <cell r="S2431" t="str">
            <v>2119-0016687-000-PKR</v>
          </cell>
          <cell r="T2431" t="str">
            <v>2119-0016687-000-PKR-KARACHI</v>
          </cell>
        </row>
        <row r="2432">
          <cell r="C2432">
            <v>0</v>
          </cell>
          <cell r="D2432">
            <v>11886</v>
          </cell>
          <cell r="S2432" t="str">
            <v>2119-0016684-224-USD</v>
          </cell>
          <cell r="T2432" t="str">
            <v>2119-0016684-224-USD-KARACHI</v>
          </cell>
        </row>
        <row r="2433">
          <cell r="C2433">
            <v>0</v>
          </cell>
          <cell r="D2433">
            <v>112.7</v>
          </cell>
          <cell r="S2433" t="str">
            <v>2119-0016684-100-PKR</v>
          </cell>
          <cell r="T2433" t="str">
            <v>2119-0016684-100-PKR-KARACHI</v>
          </cell>
        </row>
        <row r="2434">
          <cell r="C2434">
            <v>0</v>
          </cell>
          <cell r="D2434">
            <v>244.81</v>
          </cell>
          <cell r="S2434" t="str">
            <v>2119-0016684-000-PKR</v>
          </cell>
          <cell r="T2434" t="str">
            <v>2119-0016684-000-PKR-KARACHI</v>
          </cell>
        </row>
        <row r="2435">
          <cell r="C2435">
            <v>0</v>
          </cell>
          <cell r="D2435">
            <v>1072.6400000000001</v>
          </cell>
          <cell r="S2435" t="str">
            <v>2119-0016597-000-PKR</v>
          </cell>
          <cell r="T2435" t="str">
            <v>2119-0016597-000-PKR-KARACHI</v>
          </cell>
        </row>
        <row r="2436">
          <cell r="C2436">
            <v>0</v>
          </cell>
          <cell r="D2436">
            <v>1497.15</v>
          </cell>
          <cell r="S2436" t="str">
            <v>2119-0016919-000-PKR</v>
          </cell>
          <cell r="T2436" t="str">
            <v>2119-0016919-000-PKR-KARACHI</v>
          </cell>
        </row>
        <row r="2437">
          <cell r="C2437">
            <v>0</v>
          </cell>
          <cell r="D2437">
            <v>6597.24</v>
          </cell>
          <cell r="S2437" t="str">
            <v>2119-0016589-000-PKR</v>
          </cell>
          <cell r="T2437" t="str">
            <v>2119-0016589-000-PKR-KARACHI</v>
          </cell>
        </row>
        <row r="2438">
          <cell r="C2438">
            <v>0</v>
          </cell>
          <cell r="D2438">
            <v>211817.89</v>
          </cell>
          <cell r="S2438" t="str">
            <v>2119-0016748-100-PKR</v>
          </cell>
          <cell r="T2438" t="str">
            <v>2119-0016748-100-PKR-KARACHI</v>
          </cell>
        </row>
        <row r="2439">
          <cell r="C2439">
            <v>0</v>
          </cell>
          <cell r="D2439">
            <v>1874.6</v>
          </cell>
          <cell r="S2439" t="str">
            <v>2119-0016568-000-PKR</v>
          </cell>
          <cell r="T2439" t="str">
            <v>2119-0016568-000-PKR-KARACHI</v>
          </cell>
        </row>
        <row r="2440">
          <cell r="C2440">
            <v>0</v>
          </cell>
          <cell r="D2440">
            <v>753205.48</v>
          </cell>
          <cell r="S2440" t="str">
            <v>2119-0016563-000-PKR</v>
          </cell>
          <cell r="T2440" t="str">
            <v>2119-0016563-000-PKR-KARACHI</v>
          </cell>
        </row>
        <row r="2441">
          <cell r="C2441">
            <v>0</v>
          </cell>
          <cell r="D2441">
            <v>16.79</v>
          </cell>
          <cell r="S2441" t="str">
            <v>2119-0016561-100-PKR</v>
          </cell>
          <cell r="T2441" t="str">
            <v>2119-0016561-100-PKR-KARACHI</v>
          </cell>
        </row>
        <row r="2442">
          <cell r="C2442">
            <v>0</v>
          </cell>
          <cell r="D2442">
            <v>34.340000000000003</v>
          </cell>
          <cell r="S2442" t="str">
            <v>2119-0016552-000-PKR</v>
          </cell>
          <cell r="T2442" t="str">
            <v>2119-0016552-000-PKR-KARACHI</v>
          </cell>
        </row>
        <row r="2443">
          <cell r="C2443">
            <v>0</v>
          </cell>
          <cell r="D2443">
            <v>627731.80000000005</v>
          </cell>
          <cell r="S2443" t="str">
            <v>2119-0016549-000-PKR</v>
          </cell>
          <cell r="T2443" t="str">
            <v>2119-0016549-000-PKR-KARACHI</v>
          </cell>
        </row>
        <row r="2444">
          <cell r="C2444">
            <v>0</v>
          </cell>
          <cell r="D2444">
            <v>220.21</v>
          </cell>
          <cell r="S2444" t="str">
            <v>2119-0016548-000-PKR</v>
          </cell>
          <cell r="T2444" t="str">
            <v>2119-0016548-000-PKR-KARACHI</v>
          </cell>
        </row>
        <row r="2445">
          <cell r="C2445">
            <v>0</v>
          </cell>
          <cell r="D2445">
            <v>12.87</v>
          </cell>
          <cell r="S2445" t="str">
            <v>2119-0016540-000-PKR</v>
          </cell>
          <cell r="T2445" t="str">
            <v>2119-0016540-000-PKR-KARACHI</v>
          </cell>
        </row>
        <row r="2446">
          <cell r="C2446">
            <v>0</v>
          </cell>
          <cell r="D2446">
            <v>324.94</v>
          </cell>
          <cell r="S2446" t="str">
            <v>2119-0016499-000-PKR</v>
          </cell>
          <cell r="T2446" t="str">
            <v>2119-0016499-000-PKR-KARACHI</v>
          </cell>
        </row>
        <row r="2447">
          <cell r="C2447">
            <v>0</v>
          </cell>
          <cell r="D2447">
            <v>20146.84</v>
          </cell>
          <cell r="S2447" t="str">
            <v>2119-0017071-000-PKR</v>
          </cell>
          <cell r="T2447" t="str">
            <v>2119-0017071-000-PKR-KARACHI</v>
          </cell>
        </row>
        <row r="2448">
          <cell r="C2448">
            <v>0</v>
          </cell>
          <cell r="D2448">
            <v>211643.31</v>
          </cell>
          <cell r="S2448" t="str">
            <v>2119-0016591-000-PKR</v>
          </cell>
          <cell r="T2448" t="str">
            <v>2119-0016591-000-PKR-KARACHI</v>
          </cell>
        </row>
        <row r="2449">
          <cell r="C2449">
            <v>0</v>
          </cell>
          <cell r="D2449">
            <v>30.56</v>
          </cell>
          <cell r="S2449" t="str">
            <v>2119-0016830-300-PKR</v>
          </cell>
          <cell r="T2449" t="str">
            <v>2119-0016830-300-PKR-KARACHI</v>
          </cell>
        </row>
        <row r="2450">
          <cell r="C2450">
            <v>0</v>
          </cell>
          <cell r="D2450">
            <v>82793.179999999993</v>
          </cell>
          <cell r="S2450" t="str">
            <v>2119-0016469-000-PKR</v>
          </cell>
          <cell r="T2450" t="str">
            <v>2119-0016469-000-PKR-KARACHI</v>
          </cell>
        </row>
        <row r="2451">
          <cell r="C2451">
            <v>0</v>
          </cell>
          <cell r="D2451">
            <v>3367.58</v>
          </cell>
          <cell r="S2451" t="str">
            <v>2119-0016914-000-PKR</v>
          </cell>
          <cell r="T2451" t="str">
            <v>2119-0016914-000-PKR-KARACHI</v>
          </cell>
        </row>
        <row r="2452">
          <cell r="C2452">
            <v>0</v>
          </cell>
          <cell r="D2452">
            <v>1669929.67</v>
          </cell>
          <cell r="S2452" t="str">
            <v>2119-0016885-000-PKR</v>
          </cell>
          <cell r="T2452" t="str">
            <v>2119-0016885-000-PKR-KARACHI</v>
          </cell>
        </row>
        <row r="2453">
          <cell r="C2453">
            <v>0</v>
          </cell>
          <cell r="D2453">
            <v>5339.03</v>
          </cell>
          <cell r="S2453" t="str">
            <v>2119-0016883-000-PKR</v>
          </cell>
          <cell r="T2453" t="str">
            <v>2119-0016883-000-PKR-KARACHI</v>
          </cell>
        </row>
        <row r="2454">
          <cell r="C2454">
            <v>0</v>
          </cell>
          <cell r="D2454">
            <v>7.57</v>
          </cell>
          <cell r="S2454" t="str">
            <v>2119-0016876-000-PKR</v>
          </cell>
          <cell r="T2454" t="str">
            <v>2119-0016876-000-PKR-KARACHI</v>
          </cell>
        </row>
        <row r="2455">
          <cell r="C2455">
            <v>0</v>
          </cell>
          <cell r="D2455">
            <v>463985.14</v>
          </cell>
          <cell r="S2455" t="str">
            <v>2119-0016872-000-PKR</v>
          </cell>
          <cell r="T2455" t="str">
            <v>2119-0016872-000-PKR-KARACHI</v>
          </cell>
        </row>
        <row r="2456">
          <cell r="C2456">
            <v>0</v>
          </cell>
          <cell r="D2456">
            <v>1356.77</v>
          </cell>
          <cell r="S2456" t="str">
            <v>2119-0016864-000-PKR</v>
          </cell>
          <cell r="T2456" t="str">
            <v>2119-0016864-000-PKR-KARACHI</v>
          </cell>
        </row>
        <row r="2457">
          <cell r="C2457">
            <v>0</v>
          </cell>
          <cell r="D2457">
            <v>498.53</v>
          </cell>
          <cell r="S2457" t="str">
            <v>2119-0016859-000-PKR</v>
          </cell>
          <cell r="T2457" t="str">
            <v>2119-0016859-000-PKR-KARACHI</v>
          </cell>
        </row>
        <row r="2458">
          <cell r="C2458">
            <v>0</v>
          </cell>
          <cell r="D2458">
            <v>9407.32</v>
          </cell>
          <cell r="S2458" t="str">
            <v>2119-0016858-000-PKR</v>
          </cell>
          <cell r="T2458" t="str">
            <v>2119-0016858-000-PKR-KARACHI</v>
          </cell>
        </row>
        <row r="2459">
          <cell r="C2459">
            <v>0</v>
          </cell>
          <cell r="D2459">
            <v>5341.63</v>
          </cell>
          <cell r="S2459" t="str">
            <v>2119-0016728-000-PKR</v>
          </cell>
          <cell r="T2459" t="str">
            <v>2119-0016728-000-PKR-KARACHI</v>
          </cell>
        </row>
        <row r="2460">
          <cell r="C2460">
            <v>0</v>
          </cell>
          <cell r="D2460">
            <v>99.56</v>
          </cell>
          <cell r="S2460" t="str">
            <v>2119-0016846-000-PKR</v>
          </cell>
          <cell r="T2460" t="str">
            <v>2119-0016846-000-PKR-KARACHI</v>
          </cell>
        </row>
        <row r="2461">
          <cell r="C2461">
            <v>0</v>
          </cell>
          <cell r="D2461">
            <v>1880.06</v>
          </cell>
          <cell r="S2461" t="str">
            <v>2119-0016746-000-PKR</v>
          </cell>
          <cell r="T2461" t="str">
            <v>2119-0016746-000-PKR-KARACHI</v>
          </cell>
        </row>
        <row r="2462">
          <cell r="C2462">
            <v>0</v>
          </cell>
          <cell r="D2462">
            <v>5925.26</v>
          </cell>
          <cell r="S2462" t="str">
            <v>2119-0016823-000-PKR</v>
          </cell>
          <cell r="T2462" t="str">
            <v>2119-0016823-000-PKR-KARACHI</v>
          </cell>
        </row>
        <row r="2463">
          <cell r="C2463">
            <v>0</v>
          </cell>
          <cell r="D2463">
            <v>542323.75</v>
          </cell>
          <cell r="S2463" t="str">
            <v>2119-0016794-000-PKR</v>
          </cell>
          <cell r="T2463" t="str">
            <v>2119-0016794-000-PKR-KARACHI</v>
          </cell>
        </row>
        <row r="2464">
          <cell r="C2464">
            <v>0</v>
          </cell>
          <cell r="D2464">
            <v>39.200000000000003</v>
          </cell>
          <cell r="S2464" t="str">
            <v>2119-0016771-000-PKR</v>
          </cell>
          <cell r="T2464" t="str">
            <v>2119-0016771-000-PKR-KARACHI</v>
          </cell>
        </row>
        <row r="2465">
          <cell r="C2465">
            <v>0</v>
          </cell>
          <cell r="D2465">
            <v>382157.83</v>
          </cell>
          <cell r="S2465" t="str">
            <v>2119-0016763-000-PKR</v>
          </cell>
          <cell r="T2465" t="str">
            <v>2119-0016763-000-PKR-KARACHI</v>
          </cell>
        </row>
        <row r="2466">
          <cell r="C2466">
            <v>0</v>
          </cell>
          <cell r="D2466">
            <v>3.57</v>
          </cell>
          <cell r="S2466" t="str">
            <v>2119-0016762-225-USD</v>
          </cell>
          <cell r="T2466" t="str">
            <v>2119-0016762-225-USD-KARACHI</v>
          </cell>
        </row>
        <row r="2467">
          <cell r="C2467">
            <v>0</v>
          </cell>
          <cell r="D2467">
            <v>247.16</v>
          </cell>
          <cell r="S2467" t="str">
            <v>2119-0016755-100-PKR</v>
          </cell>
          <cell r="T2467" t="str">
            <v>2119-0016755-100-PKR-KARACHI</v>
          </cell>
        </row>
        <row r="2468">
          <cell r="C2468">
            <v>0</v>
          </cell>
          <cell r="D2468">
            <v>12.96</v>
          </cell>
          <cell r="S2468" t="str">
            <v>2119-0016755-000-PKR</v>
          </cell>
          <cell r="T2468" t="str">
            <v>2119-0016755-000-PKR-KARACHI</v>
          </cell>
        </row>
        <row r="2469">
          <cell r="C2469">
            <v>0</v>
          </cell>
          <cell r="D2469">
            <v>243940.48000000001</v>
          </cell>
          <cell r="S2469" t="str">
            <v>2119-0016752-000-PKR</v>
          </cell>
          <cell r="T2469" t="str">
            <v>2119-0016752-000-PKR-KARACHI</v>
          </cell>
        </row>
        <row r="2470">
          <cell r="C2470">
            <v>0</v>
          </cell>
          <cell r="D2470">
            <v>546018.86</v>
          </cell>
          <cell r="S2470" t="str">
            <v>2119-0016918-000-PKR</v>
          </cell>
          <cell r="T2470" t="str">
            <v>2119-0016918-000-PKR-KARACHI</v>
          </cell>
        </row>
        <row r="2471">
          <cell r="C2471">
            <v>0</v>
          </cell>
          <cell r="D2471">
            <v>2392.13</v>
          </cell>
          <cell r="S2471" t="str">
            <v>2119-0016849-000-PKR</v>
          </cell>
          <cell r="T2471" t="str">
            <v>2119-0016849-000-PKR-KARACHI</v>
          </cell>
        </row>
        <row r="2472">
          <cell r="C2472">
            <v>0</v>
          </cell>
          <cell r="D2472">
            <v>101719.79</v>
          </cell>
          <cell r="S2472" t="str">
            <v>2119-0062168-225-USD</v>
          </cell>
          <cell r="T2472" t="str">
            <v>2119-0062168-225-USD-KARACHI</v>
          </cell>
        </row>
        <row r="2473">
          <cell r="C2473">
            <v>0</v>
          </cell>
          <cell r="D2473">
            <v>7008.58</v>
          </cell>
          <cell r="S2473" t="str">
            <v>2119-0062093-225-USD</v>
          </cell>
          <cell r="T2473" t="str">
            <v>2119-0062093-225-USD-KARACHI</v>
          </cell>
        </row>
        <row r="2474">
          <cell r="C2474">
            <v>0</v>
          </cell>
          <cell r="D2474">
            <v>8148.92</v>
          </cell>
          <cell r="S2474" t="str">
            <v>2119-0062224-000-PKR</v>
          </cell>
          <cell r="T2474" t="str">
            <v>2119-0062224-000-PKR-KARACHI</v>
          </cell>
        </row>
        <row r="2475">
          <cell r="C2475">
            <v>0</v>
          </cell>
          <cell r="D2475">
            <v>1739.37</v>
          </cell>
          <cell r="S2475" t="str">
            <v>2119-0062222-000-PKR</v>
          </cell>
          <cell r="T2475" t="str">
            <v>2119-0062222-000-PKR-KARACHI</v>
          </cell>
        </row>
        <row r="2476">
          <cell r="C2476">
            <v>0</v>
          </cell>
          <cell r="D2476">
            <v>4391748.04</v>
          </cell>
          <cell r="S2476" t="str">
            <v>2119-0062220-224-USD</v>
          </cell>
          <cell r="T2476" t="str">
            <v>2119-0062220-224-USD-KARACHI</v>
          </cell>
        </row>
        <row r="2477">
          <cell r="C2477">
            <v>0</v>
          </cell>
          <cell r="D2477">
            <v>6445141.1299999999</v>
          </cell>
          <cell r="S2477" t="str">
            <v>2119-0062220-200-PKR</v>
          </cell>
          <cell r="T2477" t="str">
            <v>2119-0062220-200-PKR-KARACHI</v>
          </cell>
        </row>
        <row r="2478">
          <cell r="C2478">
            <v>0</v>
          </cell>
          <cell r="D2478">
            <v>1628.98</v>
          </cell>
          <cell r="S2478" t="str">
            <v>2119-0062219-225-USD</v>
          </cell>
          <cell r="T2478" t="str">
            <v>2119-0062219-225-USD-KARACHI</v>
          </cell>
        </row>
        <row r="2479">
          <cell r="C2479">
            <v>0</v>
          </cell>
          <cell r="D2479">
            <v>3509.34</v>
          </cell>
          <cell r="S2479" t="str">
            <v>2119-0062202-225-USD</v>
          </cell>
          <cell r="T2479" t="str">
            <v>2119-0062202-225-USD-KARACHI</v>
          </cell>
        </row>
        <row r="2480">
          <cell r="C2480">
            <v>0</v>
          </cell>
          <cell r="D2480">
            <v>25365.32</v>
          </cell>
          <cell r="S2480" t="str">
            <v>2119-0062201-225-USD</v>
          </cell>
          <cell r="T2480" t="str">
            <v>2119-0062201-225-USD-KARACHI</v>
          </cell>
        </row>
        <row r="2481">
          <cell r="C2481">
            <v>0</v>
          </cell>
          <cell r="D2481">
            <v>64.180000000000007</v>
          </cell>
          <cell r="S2481" t="str">
            <v>2119-0062233-228-USD</v>
          </cell>
          <cell r="T2481" t="str">
            <v>2119-0062233-228-USD-KARACHI</v>
          </cell>
        </row>
        <row r="2482">
          <cell r="C2482">
            <v>0</v>
          </cell>
          <cell r="D2482">
            <v>9161.73</v>
          </cell>
          <cell r="S2482" t="str">
            <v>2119-0062175-225-USD</v>
          </cell>
          <cell r="T2482" t="str">
            <v>2119-0062175-225-USD-KARACHI</v>
          </cell>
        </row>
        <row r="2483">
          <cell r="C2483">
            <v>0</v>
          </cell>
          <cell r="D2483">
            <v>54</v>
          </cell>
          <cell r="S2483" t="str">
            <v>2119-0062253-000-PKR</v>
          </cell>
          <cell r="T2483" t="str">
            <v>2119-0062253-000-PKR-KARACHI</v>
          </cell>
        </row>
        <row r="2484">
          <cell r="C2484">
            <v>0</v>
          </cell>
          <cell r="D2484">
            <v>4053.13</v>
          </cell>
          <cell r="S2484" t="str">
            <v>2119-0062159-225-USD</v>
          </cell>
          <cell r="T2484" t="str">
            <v>2119-0062159-225-USD-KARACHI</v>
          </cell>
        </row>
        <row r="2485">
          <cell r="C2485">
            <v>0</v>
          </cell>
          <cell r="D2485">
            <v>413.63</v>
          </cell>
          <cell r="S2485" t="str">
            <v>2119-0062154-225-USD</v>
          </cell>
          <cell r="T2485" t="str">
            <v>2119-0062154-225-USD-KARACHI</v>
          </cell>
        </row>
        <row r="2486">
          <cell r="C2486">
            <v>0</v>
          </cell>
          <cell r="D2486">
            <v>19390.23</v>
          </cell>
          <cell r="S2486" t="str">
            <v>2119-0062153-225-USD</v>
          </cell>
          <cell r="T2486" t="str">
            <v>2119-0062153-225-USD-KARACHI</v>
          </cell>
        </row>
        <row r="2487">
          <cell r="C2487">
            <v>0</v>
          </cell>
          <cell r="D2487">
            <v>15980.13</v>
          </cell>
          <cell r="S2487" t="str">
            <v>2119-0062146-225-USD</v>
          </cell>
          <cell r="T2487" t="str">
            <v>2119-0062146-225-USD-KARACHI</v>
          </cell>
        </row>
        <row r="2488">
          <cell r="C2488">
            <v>0</v>
          </cell>
          <cell r="D2488">
            <v>50053.13</v>
          </cell>
          <cell r="S2488" t="str">
            <v>2119-0062140-225-USD</v>
          </cell>
          <cell r="T2488" t="str">
            <v>2119-0062140-225-USD-KARACHI</v>
          </cell>
        </row>
        <row r="2489">
          <cell r="C2489">
            <v>0</v>
          </cell>
          <cell r="D2489">
            <v>190515.94</v>
          </cell>
          <cell r="S2489" t="str">
            <v>2119-0062135-225-USD</v>
          </cell>
          <cell r="T2489" t="str">
            <v>2119-0062135-225-USD-KARACHI</v>
          </cell>
        </row>
        <row r="2490">
          <cell r="C2490">
            <v>0</v>
          </cell>
          <cell r="D2490">
            <v>170.56</v>
          </cell>
          <cell r="S2490" t="str">
            <v>2119-0062130-225-USD</v>
          </cell>
          <cell r="T2490" t="str">
            <v>2119-0062130-225-USD-KARACHI</v>
          </cell>
        </row>
        <row r="2491">
          <cell r="C2491">
            <v>0</v>
          </cell>
          <cell r="D2491">
            <v>2276336</v>
          </cell>
          <cell r="S2491" t="str">
            <v>2119-0062120-225-USD</v>
          </cell>
          <cell r="T2491" t="str">
            <v>2119-0062120-225-USD-KARACHI</v>
          </cell>
        </row>
        <row r="2492">
          <cell r="C2492">
            <v>0</v>
          </cell>
          <cell r="D2492">
            <v>28647.759999999998</v>
          </cell>
          <cell r="S2492" t="str">
            <v>2119-0030265-000-PKR</v>
          </cell>
          <cell r="T2492" t="str">
            <v>2119-0030265-000-PKR-LAHORE</v>
          </cell>
        </row>
        <row r="2493">
          <cell r="C2493">
            <v>0</v>
          </cell>
          <cell r="D2493">
            <v>5088.99</v>
          </cell>
          <cell r="S2493" t="str">
            <v>2119-0062192-225-USD</v>
          </cell>
          <cell r="T2493" t="str">
            <v>2119-0062192-225-USD-KARACHI</v>
          </cell>
        </row>
        <row r="2494">
          <cell r="C2494">
            <v>0</v>
          </cell>
          <cell r="D2494">
            <v>1037.3399999999999</v>
          </cell>
          <cell r="S2494" t="str">
            <v>2119-0030206-000-PKR</v>
          </cell>
          <cell r="T2494" t="str">
            <v>2119-0030206-000-PKR-LAHORE</v>
          </cell>
        </row>
        <row r="2495">
          <cell r="C2495">
            <v>0</v>
          </cell>
          <cell r="D2495">
            <v>17275.669999999998</v>
          </cell>
          <cell r="S2495" t="str">
            <v>2119-0017684-000-PKR</v>
          </cell>
          <cell r="T2495" t="str">
            <v>2119-0017684-000-PKR-KARACHI</v>
          </cell>
        </row>
        <row r="2496">
          <cell r="C2496">
            <v>0</v>
          </cell>
          <cell r="D2496">
            <v>58.04</v>
          </cell>
          <cell r="S2496" t="str">
            <v>2119-0030236-000-PKR</v>
          </cell>
          <cell r="T2496" t="str">
            <v>2119-0030236-000-PKR-LAHORE</v>
          </cell>
        </row>
        <row r="2497">
          <cell r="C2497">
            <v>0</v>
          </cell>
          <cell r="D2497">
            <v>104</v>
          </cell>
          <cell r="S2497" t="str">
            <v>2119-0030232-000-PKR</v>
          </cell>
          <cell r="T2497" t="str">
            <v>2119-0030232-000-PKR-LAHORE</v>
          </cell>
        </row>
        <row r="2498">
          <cell r="C2498">
            <v>0</v>
          </cell>
          <cell r="D2498">
            <v>4858.93</v>
          </cell>
          <cell r="S2498" t="str">
            <v>2119-0030231-000-PKR</v>
          </cell>
          <cell r="T2498" t="str">
            <v>2119-0030231-000-PKR-LAHORE</v>
          </cell>
        </row>
        <row r="2499">
          <cell r="C2499">
            <v>0</v>
          </cell>
          <cell r="D2499">
            <v>9934.02</v>
          </cell>
          <cell r="S2499" t="str">
            <v>2119-0030229-000-PKR</v>
          </cell>
          <cell r="T2499" t="str">
            <v>2119-0030229-000-PKR-LAHORE</v>
          </cell>
        </row>
        <row r="2500">
          <cell r="C2500">
            <v>0</v>
          </cell>
          <cell r="D2500">
            <v>557.16999999999996</v>
          </cell>
          <cell r="S2500" t="str">
            <v>2119-0030223-000-PKR</v>
          </cell>
          <cell r="T2500" t="str">
            <v>2119-0030223-000-PKR-LAHORE</v>
          </cell>
        </row>
        <row r="2501">
          <cell r="C2501">
            <v>0</v>
          </cell>
          <cell r="D2501">
            <v>605.28</v>
          </cell>
          <cell r="S2501" t="str">
            <v>2119-0030216-000-PKR</v>
          </cell>
          <cell r="T2501" t="str">
            <v>2119-0030216-000-PKR-LAHORE</v>
          </cell>
        </row>
        <row r="2502">
          <cell r="C2502">
            <v>0</v>
          </cell>
          <cell r="D2502">
            <v>4354.1099999999997</v>
          </cell>
          <cell r="S2502" t="str">
            <v>2119-0030213-000-PKR</v>
          </cell>
          <cell r="T2502" t="str">
            <v>2119-0030213-000-PKR-LAHORE</v>
          </cell>
        </row>
        <row r="2503">
          <cell r="C2503">
            <v>0</v>
          </cell>
          <cell r="D2503">
            <v>776.69</v>
          </cell>
          <cell r="S2503" t="str">
            <v>2119-0062228-000-PKR</v>
          </cell>
          <cell r="T2503" t="str">
            <v>2119-0062228-000-PKR-KARACHI</v>
          </cell>
        </row>
        <row r="2504">
          <cell r="C2504">
            <v>0</v>
          </cell>
          <cell r="D2504">
            <v>1881.03</v>
          </cell>
          <cell r="S2504" t="str">
            <v>2119-0030206-100-PKR</v>
          </cell>
          <cell r="T2504" t="str">
            <v>2119-0030206-100-PKR-LAHORE</v>
          </cell>
        </row>
        <row r="2505">
          <cell r="C2505">
            <v>0</v>
          </cell>
          <cell r="D2505">
            <v>7619.52</v>
          </cell>
          <cell r="S2505" t="str">
            <v>2119-0062082-225-USD</v>
          </cell>
          <cell r="T2505" t="str">
            <v>2119-0062082-225-USD-KARACHI</v>
          </cell>
        </row>
        <row r="2506">
          <cell r="C2506">
            <v>0</v>
          </cell>
          <cell r="D2506">
            <v>6025.05</v>
          </cell>
          <cell r="S2506" t="str">
            <v>2119-0030200-000-PKR</v>
          </cell>
          <cell r="T2506" t="str">
            <v>2119-0030200-000-PKR-LAHORE</v>
          </cell>
        </row>
        <row r="2507">
          <cell r="C2507">
            <v>0</v>
          </cell>
          <cell r="D2507">
            <v>12617.5</v>
          </cell>
          <cell r="S2507" t="str">
            <v>2119-0030199-000-PKR</v>
          </cell>
          <cell r="T2507" t="str">
            <v>2119-0030199-000-PKR-LAHORE</v>
          </cell>
        </row>
        <row r="2508">
          <cell r="C2508">
            <v>0</v>
          </cell>
          <cell r="D2508">
            <v>15601.87</v>
          </cell>
          <cell r="S2508" t="str">
            <v>2119-0030197-000-PKR</v>
          </cell>
          <cell r="T2508" t="str">
            <v>2119-0030197-000-PKR-LAHORE</v>
          </cell>
        </row>
        <row r="2509">
          <cell r="C2509">
            <v>0</v>
          </cell>
          <cell r="D2509">
            <v>3718.52</v>
          </cell>
          <cell r="S2509" t="str">
            <v>2119-0030196-000-PKR</v>
          </cell>
          <cell r="T2509" t="str">
            <v>2119-0030196-000-PKR-LAHORE</v>
          </cell>
        </row>
        <row r="2510">
          <cell r="C2510">
            <v>0</v>
          </cell>
          <cell r="D2510">
            <v>404.3</v>
          </cell>
          <cell r="S2510" t="str">
            <v>2119-0030193-000-PKR</v>
          </cell>
          <cell r="T2510" t="str">
            <v>2119-0030193-000-PKR-LAHORE</v>
          </cell>
        </row>
        <row r="2511">
          <cell r="C2511">
            <v>0</v>
          </cell>
          <cell r="D2511">
            <v>5528.58</v>
          </cell>
          <cell r="S2511" t="str">
            <v>2119-0030161-100-PKR</v>
          </cell>
          <cell r="T2511" t="str">
            <v>2119-0030161-100-PKR-LAHORE</v>
          </cell>
        </row>
        <row r="2512">
          <cell r="C2512">
            <v>0</v>
          </cell>
          <cell r="D2512">
            <v>5392.4</v>
          </cell>
          <cell r="S2512" t="str">
            <v>2119-0017640-200-PKR</v>
          </cell>
          <cell r="T2512" t="str">
            <v>2119-0017640-200-PKR-LAHORE</v>
          </cell>
        </row>
        <row r="2513">
          <cell r="C2513">
            <v>0</v>
          </cell>
          <cell r="D2513">
            <v>1317007.44</v>
          </cell>
          <cell r="S2513" t="str">
            <v>2119-0017430-300-PKR</v>
          </cell>
          <cell r="T2513" t="str">
            <v>2119-0017430-300-PKR-LAHORE</v>
          </cell>
        </row>
        <row r="2514">
          <cell r="C2514">
            <v>0</v>
          </cell>
          <cell r="D2514">
            <v>571379.56000000006</v>
          </cell>
          <cell r="S2514" t="str">
            <v>2119-0062262-000-PKR</v>
          </cell>
          <cell r="T2514" t="str">
            <v>2119-0062262-000-PKR-KARACHI</v>
          </cell>
        </row>
        <row r="2515">
          <cell r="C2515">
            <v>0</v>
          </cell>
          <cell r="D2515">
            <v>22434.27</v>
          </cell>
          <cell r="S2515" t="str">
            <v>2119-0030208-000-PKR</v>
          </cell>
          <cell r="T2515" t="str">
            <v>2119-0030208-000-PKR-LAHORE</v>
          </cell>
        </row>
        <row r="2516">
          <cell r="C2516">
            <v>0</v>
          </cell>
          <cell r="D2516">
            <v>5916.26</v>
          </cell>
          <cell r="S2516" t="str">
            <v>2119-0061728-225-USD</v>
          </cell>
          <cell r="T2516" t="str">
            <v>2119-0061728-225-USD-KARACHI</v>
          </cell>
        </row>
        <row r="2517">
          <cell r="C2517">
            <v>0</v>
          </cell>
          <cell r="D2517">
            <v>257.85000000000002</v>
          </cell>
          <cell r="S2517" t="str">
            <v>2119-0062106-000-PKR</v>
          </cell>
          <cell r="T2517" t="str">
            <v>2119-0062106-000-PKR-KARACHI</v>
          </cell>
        </row>
        <row r="2518">
          <cell r="C2518">
            <v>0</v>
          </cell>
          <cell r="D2518">
            <v>5019.46</v>
          </cell>
          <cell r="S2518" t="str">
            <v>2119-0061833-225-USD</v>
          </cell>
          <cell r="T2518" t="str">
            <v>2119-0061833-225-USD-KARACHI</v>
          </cell>
        </row>
        <row r="2519">
          <cell r="C2519">
            <v>0</v>
          </cell>
          <cell r="D2519">
            <v>2674350</v>
          </cell>
          <cell r="S2519" t="str">
            <v>2119-0061826-225-USD</v>
          </cell>
          <cell r="T2519" t="str">
            <v>2119-0061826-225-USD-KARACHI</v>
          </cell>
        </row>
        <row r="2520">
          <cell r="C2520">
            <v>0</v>
          </cell>
          <cell r="D2520">
            <v>16257.67</v>
          </cell>
          <cell r="S2520" t="str">
            <v>2119-0061789-225-USD</v>
          </cell>
          <cell r="T2520" t="str">
            <v>2119-0061789-225-USD-KARACHI</v>
          </cell>
        </row>
        <row r="2521">
          <cell r="C2521">
            <v>0</v>
          </cell>
          <cell r="D2521">
            <v>3362.55</v>
          </cell>
          <cell r="S2521" t="str">
            <v>2119-0061775-225-USD</v>
          </cell>
          <cell r="T2521" t="str">
            <v>2119-0061775-225-USD-KARACHI</v>
          </cell>
        </row>
        <row r="2522">
          <cell r="C2522">
            <v>0</v>
          </cell>
          <cell r="D2522">
            <v>3380.38</v>
          </cell>
          <cell r="S2522" t="str">
            <v>2119-0061774-225-USD</v>
          </cell>
          <cell r="T2522" t="str">
            <v>2119-0061774-225-USD-KARACHI</v>
          </cell>
        </row>
        <row r="2523">
          <cell r="C2523">
            <v>0</v>
          </cell>
          <cell r="D2523">
            <v>3409.5</v>
          </cell>
          <cell r="S2523" t="str">
            <v>2119-0061773-225-USD</v>
          </cell>
          <cell r="T2523" t="str">
            <v>2119-0061773-225-USD-KARACHI</v>
          </cell>
        </row>
        <row r="2524">
          <cell r="C2524">
            <v>0</v>
          </cell>
          <cell r="D2524">
            <v>52149.83</v>
          </cell>
          <cell r="S2524" t="str">
            <v>2119-0061760-225-USD</v>
          </cell>
          <cell r="T2524" t="str">
            <v>2119-0061760-225-USD-KARACHI</v>
          </cell>
        </row>
        <row r="2525">
          <cell r="C2525">
            <v>0</v>
          </cell>
          <cell r="D2525">
            <v>31.53</v>
          </cell>
          <cell r="S2525" t="str">
            <v>2119-0061852-100-PKR</v>
          </cell>
          <cell r="T2525" t="str">
            <v>2119-0061852-100-PKR-KARACHI</v>
          </cell>
        </row>
        <row r="2526">
          <cell r="C2526">
            <v>0</v>
          </cell>
          <cell r="D2526">
            <v>31603.09</v>
          </cell>
          <cell r="S2526" t="str">
            <v>2119-0061747-225-USD</v>
          </cell>
          <cell r="T2526" t="str">
            <v>2119-0061747-225-USD-KARACHI</v>
          </cell>
        </row>
        <row r="2527">
          <cell r="C2527">
            <v>0</v>
          </cell>
          <cell r="D2527">
            <v>6049.19</v>
          </cell>
          <cell r="S2527" t="str">
            <v>2119-0061853-225-GBP</v>
          </cell>
          <cell r="T2527" t="str">
            <v>2119-0061853-225-GBP-KARACHI</v>
          </cell>
        </row>
        <row r="2528">
          <cell r="C2528">
            <v>0</v>
          </cell>
          <cell r="D2528">
            <v>53533.95</v>
          </cell>
          <cell r="S2528" t="str">
            <v>2119-0061717-225-USD</v>
          </cell>
          <cell r="T2528" t="str">
            <v>2119-0061717-225-USD-KARACHI</v>
          </cell>
        </row>
        <row r="2529">
          <cell r="C2529">
            <v>0</v>
          </cell>
          <cell r="D2529">
            <v>592321.78</v>
          </cell>
          <cell r="S2529" t="str">
            <v>2119-0061711-000-PKR</v>
          </cell>
          <cell r="T2529" t="str">
            <v>2119-0061711-000-PKR-KARACHI</v>
          </cell>
        </row>
        <row r="2530">
          <cell r="C2530">
            <v>0</v>
          </cell>
          <cell r="D2530">
            <v>27.93</v>
          </cell>
          <cell r="S2530" t="str">
            <v>2119-0061649-225-USD</v>
          </cell>
          <cell r="T2530" t="str">
            <v>2119-0061649-225-USD-KARACHI</v>
          </cell>
        </row>
        <row r="2531">
          <cell r="C2531">
            <v>0</v>
          </cell>
          <cell r="D2531">
            <v>15935.56</v>
          </cell>
          <cell r="S2531" t="str">
            <v>2119-0061634-225-USD</v>
          </cell>
          <cell r="T2531" t="str">
            <v>2119-0061634-225-USD-KARACHI</v>
          </cell>
        </row>
        <row r="2532">
          <cell r="C2532">
            <v>0</v>
          </cell>
          <cell r="D2532">
            <v>281.10000000000002</v>
          </cell>
          <cell r="S2532" t="str">
            <v>2119-0061630-225-USD</v>
          </cell>
          <cell r="T2532" t="str">
            <v>2119-0061630-225-USD-KARACHI</v>
          </cell>
        </row>
        <row r="2533">
          <cell r="C2533">
            <v>0</v>
          </cell>
          <cell r="D2533">
            <v>42947.09</v>
          </cell>
          <cell r="S2533" t="str">
            <v>2119-0061609-224-USD</v>
          </cell>
          <cell r="T2533" t="str">
            <v>2119-0061609-224-USD-KARACHI</v>
          </cell>
        </row>
        <row r="2534">
          <cell r="C2534">
            <v>0</v>
          </cell>
          <cell r="D2534">
            <v>5989.82</v>
          </cell>
          <cell r="S2534" t="str">
            <v>2119-0061605-200-PKR</v>
          </cell>
          <cell r="T2534" t="str">
            <v>2119-0061605-200-PKR-KARACHI</v>
          </cell>
        </row>
        <row r="2535">
          <cell r="C2535">
            <v>0</v>
          </cell>
          <cell r="D2535">
            <v>6098.28</v>
          </cell>
          <cell r="S2535" t="str">
            <v>2119-0061597-200-PKR</v>
          </cell>
          <cell r="T2535" t="str">
            <v>2119-0061597-200-PKR-KARACHI</v>
          </cell>
        </row>
        <row r="2536">
          <cell r="C2536">
            <v>0</v>
          </cell>
          <cell r="D2536">
            <v>172.35</v>
          </cell>
          <cell r="S2536" t="str">
            <v>2119-0061594-225-USD</v>
          </cell>
          <cell r="T2536" t="str">
            <v>2119-0061594-225-USD-KARACHI</v>
          </cell>
        </row>
        <row r="2537">
          <cell r="C2537">
            <v>0</v>
          </cell>
          <cell r="D2537">
            <v>121.24</v>
          </cell>
          <cell r="S2537" t="str">
            <v>2119-0061749-228-USD</v>
          </cell>
          <cell r="T2537" t="str">
            <v>2119-0061749-228-USD-KARACHI</v>
          </cell>
        </row>
        <row r="2538">
          <cell r="C2538">
            <v>0</v>
          </cell>
          <cell r="D2538">
            <v>1156.51</v>
          </cell>
          <cell r="S2538" t="str">
            <v>2119-0061977-225-USD</v>
          </cell>
          <cell r="T2538" t="str">
            <v>2119-0061977-225-USD-KARACHI</v>
          </cell>
        </row>
        <row r="2539">
          <cell r="C2539">
            <v>0</v>
          </cell>
          <cell r="D2539">
            <v>4861.37</v>
          </cell>
          <cell r="S2539" t="str">
            <v>2119-0062060-225-USD</v>
          </cell>
          <cell r="T2539" t="str">
            <v>2119-0062060-225-USD-KARACHI</v>
          </cell>
        </row>
        <row r="2540">
          <cell r="C2540">
            <v>0</v>
          </cell>
          <cell r="D2540">
            <v>2.38</v>
          </cell>
          <cell r="S2540" t="str">
            <v>2119-0062045-224-USD</v>
          </cell>
          <cell r="T2540" t="str">
            <v>2119-0062045-224-USD-KARACHI</v>
          </cell>
        </row>
        <row r="2541">
          <cell r="C2541">
            <v>0</v>
          </cell>
          <cell r="D2541">
            <v>2107.7600000000002</v>
          </cell>
          <cell r="S2541" t="str">
            <v>2119-0062045-200-PKR</v>
          </cell>
          <cell r="T2541" t="str">
            <v>2119-0062045-200-PKR-KARACHI</v>
          </cell>
        </row>
        <row r="2542">
          <cell r="C2542">
            <v>0</v>
          </cell>
          <cell r="D2542">
            <v>652.53</v>
          </cell>
          <cell r="S2542" t="str">
            <v>2119-0062043-225-EUR</v>
          </cell>
          <cell r="T2542" t="str">
            <v>2119-0062043-225-EUR-KARACHI</v>
          </cell>
        </row>
        <row r="2543">
          <cell r="C2543">
            <v>0</v>
          </cell>
          <cell r="D2543">
            <v>108.76</v>
          </cell>
          <cell r="S2543" t="str">
            <v>2119-0062037-225-USD</v>
          </cell>
          <cell r="T2543" t="str">
            <v>2119-0062037-225-USD-KARACHI</v>
          </cell>
        </row>
        <row r="2544">
          <cell r="C2544">
            <v>0</v>
          </cell>
          <cell r="D2544">
            <v>570771.75</v>
          </cell>
          <cell r="S2544" t="str">
            <v>2119-0062036-100-PKR</v>
          </cell>
          <cell r="T2544" t="str">
            <v>2119-0062036-100-PKR-KARACHI</v>
          </cell>
        </row>
        <row r="2545">
          <cell r="C2545">
            <v>0</v>
          </cell>
          <cell r="D2545">
            <v>5424.18</v>
          </cell>
          <cell r="S2545" t="str">
            <v>2119-0062034-225-USD</v>
          </cell>
          <cell r="T2545" t="str">
            <v>2119-0062034-225-USD-KARACHI</v>
          </cell>
        </row>
        <row r="2546">
          <cell r="C2546">
            <v>0</v>
          </cell>
          <cell r="D2546">
            <v>730.99</v>
          </cell>
          <cell r="S2546" t="str">
            <v>2119-0062025-225-USD</v>
          </cell>
          <cell r="T2546" t="str">
            <v>2119-0062025-225-USD-KARACHI</v>
          </cell>
        </row>
        <row r="2547">
          <cell r="C2547">
            <v>0</v>
          </cell>
          <cell r="D2547">
            <v>3260.92</v>
          </cell>
          <cell r="S2547" t="str">
            <v>2119-0061847-225-USD</v>
          </cell>
          <cell r="T2547" t="str">
            <v>2119-0061847-225-USD-KARACHI</v>
          </cell>
        </row>
        <row r="2548">
          <cell r="C2548">
            <v>0</v>
          </cell>
          <cell r="D2548">
            <v>2743.88</v>
          </cell>
          <cell r="S2548" t="str">
            <v>2119-0062012-225-USD</v>
          </cell>
          <cell r="T2548" t="str">
            <v>2119-0062012-225-USD-KARACHI</v>
          </cell>
        </row>
        <row r="2549">
          <cell r="C2549">
            <v>0</v>
          </cell>
          <cell r="D2549">
            <v>1439.64</v>
          </cell>
          <cell r="S2549" t="str">
            <v>2119-0030271-100-PKR</v>
          </cell>
          <cell r="T2549" t="str">
            <v>2119-0030271-100-PKR-LAHORE</v>
          </cell>
        </row>
        <row r="2550">
          <cell r="C2550">
            <v>0</v>
          </cell>
          <cell r="D2550">
            <v>52503.43</v>
          </cell>
          <cell r="S2550" t="str">
            <v>2119-0061976-225-USD</v>
          </cell>
          <cell r="T2550" t="str">
            <v>2119-0061976-225-USD-KARACHI</v>
          </cell>
        </row>
        <row r="2551">
          <cell r="C2551">
            <v>0</v>
          </cell>
          <cell r="D2551">
            <v>597.41</v>
          </cell>
          <cell r="S2551" t="str">
            <v>2119-0061975-225-EUR</v>
          </cell>
          <cell r="T2551" t="str">
            <v>2119-0061975-225-EUR-KARACHI</v>
          </cell>
        </row>
        <row r="2552">
          <cell r="C2552">
            <v>0</v>
          </cell>
          <cell r="D2552">
            <v>497036.1</v>
          </cell>
          <cell r="S2552" t="str">
            <v>2119-0061972-000-PKR</v>
          </cell>
          <cell r="T2552" t="str">
            <v>2119-0061972-000-PKR-KARACHI</v>
          </cell>
        </row>
        <row r="2553">
          <cell r="C2553">
            <v>0</v>
          </cell>
          <cell r="D2553">
            <v>1828.61</v>
          </cell>
          <cell r="S2553" t="str">
            <v>2119-0061957-225-GBP</v>
          </cell>
          <cell r="T2553" t="str">
            <v>2119-0061957-225-GBP-KARACHI</v>
          </cell>
        </row>
        <row r="2554">
          <cell r="C2554">
            <v>0</v>
          </cell>
          <cell r="D2554">
            <v>1383.93</v>
          </cell>
          <cell r="S2554" t="str">
            <v>2119-0061942-000-PKR</v>
          </cell>
          <cell r="T2554" t="str">
            <v>2119-0061942-000-PKR-KARACHI</v>
          </cell>
        </row>
        <row r="2555">
          <cell r="C2555">
            <v>0</v>
          </cell>
          <cell r="D2555">
            <v>691460.32</v>
          </cell>
          <cell r="S2555" t="str">
            <v>2119-0061904-225-USD</v>
          </cell>
          <cell r="T2555" t="str">
            <v>2119-0061904-225-USD-KARACHI</v>
          </cell>
        </row>
        <row r="2556">
          <cell r="C2556">
            <v>0</v>
          </cell>
          <cell r="D2556">
            <v>9252.66</v>
          </cell>
          <cell r="S2556" t="str">
            <v>2119-0061903-225-USD</v>
          </cell>
          <cell r="T2556" t="str">
            <v>2119-0061903-225-USD-KARACHI</v>
          </cell>
        </row>
        <row r="2557">
          <cell r="C2557">
            <v>0</v>
          </cell>
          <cell r="D2557">
            <v>18165.97</v>
          </cell>
          <cell r="S2557" t="str">
            <v>2119-0061891-225-USD</v>
          </cell>
          <cell r="T2557" t="str">
            <v>2119-0061891-225-USD-KARACHI</v>
          </cell>
        </row>
        <row r="2558">
          <cell r="C2558">
            <v>0</v>
          </cell>
          <cell r="D2558">
            <v>19395.66</v>
          </cell>
          <cell r="S2558" t="str">
            <v>2119-0061867-225-GBP</v>
          </cell>
          <cell r="T2558" t="str">
            <v>2119-0061867-225-GBP-KARACHI</v>
          </cell>
        </row>
        <row r="2559">
          <cell r="C2559">
            <v>0</v>
          </cell>
          <cell r="D2559">
            <v>3392.72</v>
          </cell>
          <cell r="S2559" t="str">
            <v>2119-0062013-000-PKR</v>
          </cell>
          <cell r="T2559" t="str">
            <v>2119-0062013-000-PKR-KARACHI</v>
          </cell>
        </row>
        <row r="2560">
          <cell r="C2560">
            <v>0</v>
          </cell>
          <cell r="D2560">
            <v>1288.1600000000001</v>
          </cell>
          <cell r="S2560" t="str">
            <v>2119-0030802-225-GBP</v>
          </cell>
          <cell r="T2560" t="str">
            <v>2119-0030802-225-GBP-LAHORE</v>
          </cell>
        </row>
        <row r="2561">
          <cell r="C2561">
            <v>0</v>
          </cell>
          <cell r="D2561">
            <v>4672.9799999999996</v>
          </cell>
          <cell r="S2561" t="str">
            <v>2119-0030658-225-USD</v>
          </cell>
          <cell r="T2561" t="str">
            <v>2119-0030658-225-USD-LAHORE</v>
          </cell>
        </row>
        <row r="2562">
          <cell r="C2562">
            <v>0</v>
          </cell>
          <cell r="D2562">
            <v>1397.79</v>
          </cell>
          <cell r="S2562" t="str">
            <v>2119-0030878-225-USD</v>
          </cell>
          <cell r="T2562" t="str">
            <v>2119-0030878-225-USD-LAHORE</v>
          </cell>
        </row>
        <row r="2563">
          <cell r="C2563">
            <v>0</v>
          </cell>
          <cell r="D2563">
            <v>1366.62</v>
          </cell>
          <cell r="S2563" t="str">
            <v>2119-0030878-000-PKR</v>
          </cell>
          <cell r="T2563" t="str">
            <v>2119-0030878-000-PKR-LAHORE</v>
          </cell>
        </row>
        <row r="2564">
          <cell r="C2564">
            <v>0</v>
          </cell>
          <cell r="D2564">
            <v>34672.480000000003</v>
          </cell>
          <cell r="S2564" t="str">
            <v>2119-0030866-000-PKR</v>
          </cell>
          <cell r="T2564" t="str">
            <v>2119-0030866-000-PKR-LAHORE</v>
          </cell>
        </row>
        <row r="2565">
          <cell r="C2565">
            <v>0</v>
          </cell>
          <cell r="D2565">
            <v>85.29</v>
          </cell>
          <cell r="S2565" t="str">
            <v>2119-0030852-000-PKR</v>
          </cell>
          <cell r="T2565" t="str">
            <v>2119-0030852-000-PKR-LAHORE</v>
          </cell>
        </row>
        <row r="2566">
          <cell r="C2566">
            <v>0</v>
          </cell>
          <cell r="D2566">
            <v>512.96</v>
          </cell>
          <cell r="S2566" t="str">
            <v>2119-0030830-000-PKR</v>
          </cell>
          <cell r="T2566" t="str">
            <v>2119-0030830-000-PKR-LAHORE</v>
          </cell>
        </row>
        <row r="2567">
          <cell r="C2567">
            <v>0</v>
          </cell>
          <cell r="D2567">
            <v>9684.5</v>
          </cell>
          <cell r="S2567" t="str">
            <v>2119-0030825-000-PKR</v>
          </cell>
          <cell r="T2567" t="str">
            <v>2119-0030825-000-PKR-LAHORE</v>
          </cell>
        </row>
        <row r="2568">
          <cell r="C2568">
            <v>0</v>
          </cell>
          <cell r="D2568">
            <v>3391203.24</v>
          </cell>
          <cell r="S2568" t="str">
            <v>2119-0030813-400-PKR</v>
          </cell>
          <cell r="T2568" t="str">
            <v>2119-0030813-400-PKR-LAHORE</v>
          </cell>
        </row>
        <row r="2569">
          <cell r="C2569">
            <v>0</v>
          </cell>
          <cell r="D2569">
            <v>1401.71</v>
          </cell>
          <cell r="S2569" t="str">
            <v>2119-0030905-000-PKR</v>
          </cell>
          <cell r="T2569" t="str">
            <v>2119-0030905-000-PKR-LAHORE</v>
          </cell>
        </row>
        <row r="2570">
          <cell r="C2570">
            <v>0</v>
          </cell>
          <cell r="D2570">
            <v>7910.87</v>
          </cell>
          <cell r="S2570" t="str">
            <v>2119-0030804-000-PKR</v>
          </cell>
          <cell r="T2570" t="str">
            <v>2119-0030804-000-PKR-LAHORE</v>
          </cell>
        </row>
        <row r="2571">
          <cell r="C2571">
            <v>0</v>
          </cell>
          <cell r="D2571">
            <v>526.66999999999996</v>
          </cell>
          <cell r="S2571" t="str">
            <v>2119-0030909-000-PKR</v>
          </cell>
          <cell r="T2571" t="str">
            <v>2119-0030909-000-PKR-LAHORE</v>
          </cell>
        </row>
        <row r="2572">
          <cell r="C2572">
            <v>0</v>
          </cell>
          <cell r="D2572">
            <v>1096.42</v>
          </cell>
          <cell r="S2572" t="str">
            <v>2119-0030764-000-PKR</v>
          </cell>
          <cell r="T2572" t="str">
            <v>2119-0030764-000-PKR-LAHORE</v>
          </cell>
        </row>
        <row r="2573">
          <cell r="C2573">
            <v>0</v>
          </cell>
          <cell r="D2573">
            <v>838231.08</v>
          </cell>
          <cell r="S2573" t="str">
            <v>2119-0030724-000-PKR</v>
          </cell>
          <cell r="T2573" t="str">
            <v>2119-0030724-000-PKR-LAHORE</v>
          </cell>
        </row>
        <row r="2574">
          <cell r="C2574">
            <v>0</v>
          </cell>
          <cell r="D2574">
            <v>1000</v>
          </cell>
          <cell r="S2574" t="str">
            <v>2119-0030717-000-PKR</v>
          </cell>
          <cell r="T2574" t="str">
            <v>2119-0030717-000-PKR-LAHORE</v>
          </cell>
        </row>
        <row r="2575">
          <cell r="C2575">
            <v>0</v>
          </cell>
          <cell r="D2575">
            <v>7335.06</v>
          </cell>
          <cell r="S2575" t="str">
            <v>2119-0030712-225-GBP</v>
          </cell>
          <cell r="T2575" t="str">
            <v>2119-0030712-225-GBP-LAHORE</v>
          </cell>
        </row>
        <row r="2576">
          <cell r="C2576">
            <v>0</v>
          </cell>
          <cell r="D2576">
            <v>1729.41</v>
          </cell>
          <cell r="S2576" t="str">
            <v>2119-0030676-225-USD</v>
          </cell>
          <cell r="T2576" t="str">
            <v>2119-0030676-225-USD-LAHORE</v>
          </cell>
        </row>
        <row r="2577">
          <cell r="C2577">
            <v>0</v>
          </cell>
          <cell r="D2577">
            <v>5763.22</v>
          </cell>
          <cell r="S2577" t="str">
            <v>2119-0030675-000-PKR</v>
          </cell>
          <cell r="T2577" t="str">
            <v>2119-0030675-000-PKR-LAHORE</v>
          </cell>
        </row>
        <row r="2578">
          <cell r="C2578">
            <v>0</v>
          </cell>
          <cell r="D2578">
            <v>2234.5700000000002</v>
          </cell>
          <cell r="S2578" t="str">
            <v>2119-0030674-225-USD</v>
          </cell>
          <cell r="T2578" t="str">
            <v>2119-0030674-225-USD-LAHORE</v>
          </cell>
        </row>
        <row r="2579">
          <cell r="C2579">
            <v>0</v>
          </cell>
          <cell r="D2579">
            <v>4967.84</v>
          </cell>
          <cell r="S2579" t="str">
            <v>2119-0030665-000-PKR</v>
          </cell>
          <cell r="T2579" t="str">
            <v>2119-0030665-000-PKR-LAHORE</v>
          </cell>
        </row>
        <row r="2580">
          <cell r="C2580">
            <v>0</v>
          </cell>
          <cell r="D2580">
            <v>1309.48</v>
          </cell>
          <cell r="S2580" t="str">
            <v>2119-0030245-000-PKR</v>
          </cell>
          <cell r="T2580" t="str">
            <v>2119-0030245-000-PKR-LAHORE</v>
          </cell>
        </row>
        <row r="2581">
          <cell r="C2581">
            <v>0</v>
          </cell>
          <cell r="D2581">
            <v>1055.72</v>
          </cell>
          <cell r="S2581" t="str">
            <v>2119-0030804-225-GBP</v>
          </cell>
          <cell r="T2581" t="str">
            <v>2119-0030804-225-GBP-LAHORE</v>
          </cell>
        </row>
        <row r="2582">
          <cell r="C2582">
            <v>0</v>
          </cell>
          <cell r="D2582">
            <v>504.75</v>
          </cell>
          <cell r="S2582" t="str">
            <v>2119-0030980-000-PKR</v>
          </cell>
          <cell r="T2582" t="str">
            <v>2119-0030980-000-PKR-LAHORE</v>
          </cell>
        </row>
        <row r="2583">
          <cell r="C2583">
            <v>0</v>
          </cell>
          <cell r="D2583">
            <v>736948.36</v>
          </cell>
          <cell r="S2583" t="str">
            <v>2119-0031016-100-PKR</v>
          </cell>
          <cell r="T2583" t="str">
            <v>2119-0031016-100-PKR-LAHORE</v>
          </cell>
        </row>
        <row r="2584">
          <cell r="C2584">
            <v>0</v>
          </cell>
          <cell r="D2584">
            <v>506.41</v>
          </cell>
          <cell r="S2584" t="str">
            <v>2119-0031016-000-PKR</v>
          </cell>
          <cell r="T2584" t="str">
            <v>2119-0031016-000-PKR-LAHORE</v>
          </cell>
        </row>
        <row r="2585">
          <cell r="C2585">
            <v>0</v>
          </cell>
          <cell r="D2585">
            <v>165442.14000000001</v>
          </cell>
          <cell r="S2585" t="str">
            <v>2119-0031015-000-PKR</v>
          </cell>
          <cell r="T2585" t="str">
            <v>2119-0031015-000-PKR-LAHORE</v>
          </cell>
        </row>
        <row r="2586">
          <cell r="C2586">
            <v>0</v>
          </cell>
          <cell r="D2586">
            <v>1051.92</v>
          </cell>
          <cell r="S2586" t="str">
            <v>2119-0031010-000-PKR</v>
          </cell>
          <cell r="T2586" t="str">
            <v>2119-0031010-000-PKR-LAHORE</v>
          </cell>
        </row>
        <row r="2587">
          <cell r="C2587">
            <v>0</v>
          </cell>
          <cell r="D2587">
            <v>13668.9</v>
          </cell>
          <cell r="S2587" t="str">
            <v>2119-0030999-224-USD</v>
          </cell>
          <cell r="T2587" t="str">
            <v>2119-0030999-224-USD-LAHORE</v>
          </cell>
        </row>
        <row r="2588">
          <cell r="C2588">
            <v>0</v>
          </cell>
          <cell r="D2588">
            <v>4040.07</v>
          </cell>
          <cell r="S2588" t="str">
            <v>2119-0030999-100-PKR</v>
          </cell>
          <cell r="T2588" t="str">
            <v>2119-0030999-100-PKR-LAHORE</v>
          </cell>
        </row>
        <row r="2589">
          <cell r="C2589">
            <v>0</v>
          </cell>
          <cell r="D2589">
            <v>550.58000000000004</v>
          </cell>
          <cell r="S2589" t="str">
            <v>2119-0030999-000-PKR</v>
          </cell>
          <cell r="T2589" t="str">
            <v>2119-0030999-000-PKR-LAHORE</v>
          </cell>
        </row>
        <row r="2590">
          <cell r="C2590">
            <v>0</v>
          </cell>
          <cell r="D2590">
            <v>51889.43</v>
          </cell>
          <cell r="S2590" t="str">
            <v>2119-0030997-400-PKR</v>
          </cell>
          <cell r="T2590" t="str">
            <v>2119-0030997-400-PKR-LAHORE</v>
          </cell>
        </row>
        <row r="2591">
          <cell r="C2591">
            <v>0</v>
          </cell>
          <cell r="D2591">
            <v>1890.61</v>
          </cell>
          <cell r="S2591" t="str">
            <v>2119-0030886-100-PKR</v>
          </cell>
          <cell r="T2591" t="str">
            <v>2119-0030886-100-PKR-LAHORE</v>
          </cell>
        </row>
        <row r="2592">
          <cell r="C2592">
            <v>0</v>
          </cell>
          <cell r="D2592">
            <v>13.67</v>
          </cell>
          <cell r="S2592" t="str">
            <v>2119-0030992-225-USD</v>
          </cell>
          <cell r="T2592" t="str">
            <v>2119-0030992-225-USD-LAHORE</v>
          </cell>
        </row>
        <row r="2593">
          <cell r="C2593">
            <v>0</v>
          </cell>
          <cell r="D2593">
            <v>3046.98</v>
          </cell>
          <cell r="S2593" t="str">
            <v>2119-0030652-225-USD</v>
          </cell>
          <cell r="T2593" t="str">
            <v>2119-0030652-225-USD-LAHORE</v>
          </cell>
        </row>
        <row r="2594">
          <cell r="C2594">
            <v>0</v>
          </cell>
          <cell r="D2594">
            <v>5112.5600000000004</v>
          </cell>
          <cell r="S2594" t="str">
            <v>2119-0030973-225-GBP</v>
          </cell>
          <cell r="T2594" t="str">
            <v>2119-0030973-225-GBP-LAHORE</v>
          </cell>
        </row>
        <row r="2595">
          <cell r="C2595">
            <v>0</v>
          </cell>
          <cell r="D2595">
            <v>805.87</v>
          </cell>
          <cell r="S2595" t="str">
            <v>2119-0030943-225-USD</v>
          </cell>
          <cell r="T2595" t="str">
            <v>2119-0030943-225-USD-LAHORE</v>
          </cell>
        </row>
        <row r="2596">
          <cell r="C2596">
            <v>0</v>
          </cell>
          <cell r="D2596">
            <v>318418.65999999997</v>
          </cell>
          <cell r="S2596" t="str">
            <v>2119-0030943-000-PKR</v>
          </cell>
          <cell r="T2596" t="str">
            <v>2119-0030943-000-PKR-LAHORE</v>
          </cell>
        </row>
        <row r="2597">
          <cell r="C2597">
            <v>0</v>
          </cell>
          <cell r="D2597">
            <v>300004.19</v>
          </cell>
          <cell r="S2597" t="str">
            <v>2119-0030927-000-PKR</v>
          </cell>
          <cell r="T2597" t="str">
            <v>2119-0030927-000-PKR-LAHORE</v>
          </cell>
        </row>
        <row r="2598">
          <cell r="C2598">
            <v>0</v>
          </cell>
          <cell r="D2598">
            <v>955406.32</v>
          </cell>
          <cell r="S2598" t="str">
            <v>2119-0030926-000-PKR</v>
          </cell>
          <cell r="T2598" t="str">
            <v>2119-0030926-000-PKR-LAHORE</v>
          </cell>
        </row>
        <row r="2599">
          <cell r="C2599">
            <v>0</v>
          </cell>
          <cell r="D2599">
            <v>39764.61</v>
          </cell>
          <cell r="S2599" t="str">
            <v>2119-0030920-225-USD</v>
          </cell>
          <cell r="T2599" t="str">
            <v>2119-0030920-225-USD-LAHORE</v>
          </cell>
        </row>
        <row r="2600">
          <cell r="C2600">
            <v>0</v>
          </cell>
          <cell r="D2600">
            <v>2093.11</v>
          </cell>
          <cell r="S2600" t="str">
            <v>2119-0030920-225-GBP</v>
          </cell>
          <cell r="T2600" t="str">
            <v>2119-0030920-225-GBP-LAHORE</v>
          </cell>
        </row>
        <row r="2601">
          <cell r="C2601">
            <v>0</v>
          </cell>
          <cell r="D2601">
            <v>6765.43</v>
          </cell>
          <cell r="S2601" t="str">
            <v>2119-0030920-000-PKR</v>
          </cell>
          <cell r="T2601" t="str">
            <v>2119-0030920-000-PKR-LAHORE</v>
          </cell>
        </row>
        <row r="2602">
          <cell r="C2602">
            <v>0</v>
          </cell>
          <cell r="D2602">
            <v>6645.46</v>
          </cell>
          <cell r="S2602" t="str">
            <v>2119-0030916-225-USD</v>
          </cell>
          <cell r="T2602" t="str">
            <v>2119-0030916-225-USD-LAHORE</v>
          </cell>
        </row>
        <row r="2603">
          <cell r="C2603">
            <v>0</v>
          </cell>
          <cell r="D2603">
            <v>633902.78</v>
          </cell>
          <cell r="S2603" t="str">
            <v>2119-0030996-400-PKR</v>
          </cell>
          <cell r="T2603" t="str">
            <v>2119-0030996-400-PKR-LAHORE</v>
          </cell>
        </row>
        <row r="2604">
          <cell r="C2604">
            <v>0</v>
          </cell>
          <cell r="D2604">
            <v>1030.98</v>
          </cell>
          <cell r="S2604" t="str">
            <v>2119-0030307-000-PKR</v>
          </cell>
          <cell r="T2604" t="str">
            <v>2119-0030307-000-PKR-LAHORE</v>
          </cell>
        </row>
        <row r="2605">
          <cell r="C2605">
            <v>0</v>
          </cell>
          <cell r="D2605">
            <v>2121.75</v>
          </cell>
          <cell r="S2605" t="str">
            <v>2119-0030664-000-PKR</v>
          </cell>
          <cell r="T2605" t="str">
            <v>2119-0030664-000-PKR-LAHORE</v>
          </cell>
        </row>
        <row r="2606">
          <cell r="C2606">
            <v>0</v>
          </cell>
          <cell r="D2606">
            <v>1702.88</v>
          </cell>
          <cell r="S2606" t="str">
            <v>2119-0030352-000-PKR</v>
          </cell>
          <cell r="T2606" t="str">
            <v>2119-0030352-000-PKR-LAHORE</v>
          </cell>
        </row>
        <row r="2607">
          <cell r="C2607">
            <v>0</v>
          </cell>
          <cell r="D2607">
            <v>12.11</v>
          </cell>
          <cell r="S2607" t="str">
            <v>2119-0030350-000-PKR</v>
          </cell>
          <cell r="T2607" t="str">
            <v>2119-0030350-000-PKR-LAHORE</v>
          </cell>
        </row>
        <row r="2608">
          <cell r="C2608">
            <v>0</v>
          </cell>
          <cell r="D2608">
            <v>0.26</v>
          </cell>
          <cell r="S2608" t="str">
            <v>2119-0030349-100-PKR</v>
          </cell>
          <cell r="T2608" t="str">
            <v>2119-0030349-100-PKR-LAHORE</v>
          </cell>
        </row>
        <row r="2609">
          <cell r="C2609">
            <v>0</v>
          </cell>
          <cell r="D2609">
            <v>3037.5</v>
          </cell>
          <cell r="S2609" t="str">
            <v>2119-0030349-000-PKR</v>
          </cell>
          <cell r="T2609" t="str">
            <v>2119-0030349-000-PKR-LAHORE</v>
          </cell>
        </row>
        <row r="2610">
          <cell r="C2610">
            <v>0</v>
          </cell>
          <cell r="D2610">
            <v>1440.54</v>
          </cell>
          <cell r="S2610" t="str">
            <v>2119-0030347-000-PKR</v>
          </cell>
          <cell r="T2610" t="str">
            <v>2119-0030347-000-PKR-LAHORE</v>
          </cell>
        </row>
        <row r="2611">
          <cell r="C2611">
            <v>0</v>
          </cell>
          <cell r="D2611">
            <v>1050.79</v>
          </cell>
          <cell r="S2611" t="str">
            <v>2119-0030346-000-PKR</v>
          </cell>
          <cell r="T2611" t="str">
            <v>2119-0030346-000-PKR-LAHORE</v>
          </cell>
        </row>
        <row r="2612">
          <cell r="C2612">
            <v>0</v>
          </cell>
          <cell r="D2612">
            <v>1032.08</v>
          </cell>
          <cell r="S2612" t="str">
            <v>2119-0030345-000-PKR</v>
          </cell>
          <cell r="T2612" t="str">
            <v>2119-0030345-000-PKR-LAHORE</v>
          </cell>
        </row>
        <row r="2613">
          <cell r="C2613">
            <v>0</v>
          </cell>
          <cell r="D2613">
            <v>4303.7</v>
          </cell>
          <cell r="S2613" t="str">
            <v>2119-0030369-100-PKR</v>
          </cell>
          <cell r="T2613" t="str">
            <v>2119-0030369-100-PKR-LAHORE</v>
          </cell>
        </row>
        <row r="2614">
          <cell r="C2614">
            <v>0</v>
          </cell>
          <cell r="D2614">
            <v>5335.56</v>
          </cell>
          <cell r="S2614" t="str">
            <v>2119-0030331-000-PKR</v>
          </cell>
          <cell r="T2614" t="str">
            <v>2119-0030331-000-PKR-LAHORE</v>
          </cell>
        </row>
        <row r="2615">
          <cell r="C2615">
            <v>0</v>
          </cell>
          <cell r="D2615">
            <v>13799.05</v>
          </cell>
          <cell r="S2615" t="str">
            <v>2119-0030371-225-USD</v>
          </cell>
          <cell r="T2615" t="str">
            <v>2119-0030371-225-USD-LAHORE</v>
          </cell>
        </row>
        <row r="2616">
          <cell r="C2616">
            <v>0</v>
          </cell>
          <cell r="D2616">
            <v>914.43</v>
          </cell>
          <cell r="S2616" t="str">
            <v>2119-0030302-000-PKR</v>
          </cell>
          <cell r="T2616" t="str">
            <v>2119-0030302-000-PKR-LAHORE</v>
          </cell>
        </row>
        <row r="2617">
          <cell r="C2617">
            <v>0</v>
          </cell>
          <cell r="D2617">
            <v>1235.3699999999999</v>
          </cell>
          <cell r="S2617" t="str">
            <v>2119-0030297-000-PKR</v>
          </cell>
          <cell r="T2617" t="str">
            <v>2119-0030297-000-PKR-LAHORE</v>
          </cell>
        </row>
        <row r="2618">
          <cell r="C2618">
            <v>0</v>
          </cell>
          <cell r="D2618">
            <v>3638.15</v>
          </cell>
          <cell r="S2618" t="str">
            <v>2119-0030289-000-PKR</v>
          </cell>
          <cell r="T2618" t="str">
            <v>2119-0030289-000-PKR-LAHORE</v>
          </cell>
        </row>
        <row r="2619">
          <cell r="C2619">
            <v>0</v>
          </cell>
          <cell r="D2619">
            <v>64980.639999999999</v>
          </cell>
          <cell r="S2619" t="str">
            <v>2119-0030287-000-PKR</v>
          </cell>
          <cell r="T2619" t="str">
            <v>2119-0030287-000-PKR-LAHORE</v>
          </cell>
        </row>
        <row r="2620">
          <cell r="C2620">
            <v>0</v>
          </cell>
          <cell r="D2620">
            <v>10629.13</v>
          </cell>
          <cell r="S2620" t="str">
            <v>2119-0030286-000-PKR</v>
          </cell>
          <cell r="T2620" t="str">
            <v>2119-0030286-000-PKR-LAHORE</v>
          </cell>
        </row>
        <row r="2621">
          <cell r="C2621">
            <v>0</v>
          </cell>
          <cell r="D2621">
            <v>2479249.23</v>
          </cell>
          <cell r="S2621" t="str">
            <v>2119-0030285-100-PKR</v>
          </cell>
          <cell r="T2621" t="str">
            <v>2119-0030285-100-PKR-LAHORE</v>
          </cell>
        </row>
        <row r="2622">
          <cell r="C2622">
            <v>0</v>
          </cell>
          <cell r="D2622">
            <v>134090.53</v>
          </cell>
          <cell r="S2622" t="str">
            <v>2119-0030285-000-PKR</v>
          </cell>
          <cell r="T2622" t="str">
            <v>2119-0030285-000-PKR-LAHORE</v>
          </cell>
        </row>
        <row r="2623">
          <cell r="C2623">
            <v>0</v>
          </cell>
          <cell r="D2623">
            <v>4.97</v>
          </cell>
          <cell r="S2623" t="str">
            <v>2119-0030282-000-PKR</v>
          </cell>
          <cell r="T2623" t="str">
            <v>2119-0030282-000-PKR-LAHORE</v>
          </cell>
        </row>
        <row r="2624">
          <cell r="C2624">
            <v>0</v>
          </cell>
          <cell r="D2624">
            <v>4124.7700000000004</v>
          </cell>
          <cell r="S2624" t="str">
            <v>2119-0030279-000-PKR</v>
          </cell>
          <cell r="T2624" t="str">
            <v>2119-0030279-000-PKR-LAHORE</v>
          </cell>
        </row>
        <row r="2625">
          <cell r="C2625">
            <v>0</v>
          </cell>
          <cell r="D2625">
            <v>13622.05</v>
          </cell>
          <cell r="S2625" t="str">
            <v>2119-0030344-000-PKR</v>
          </cell>
          <cell r="T2625" t="str">
            <v>2119-0030344-000-PKR-LAHORE</v>
          </cell>
        </row>
        <row r="2626">
          <cell r="C2626">
            <v>0</v>
          </cell>
          <cell r="D2626">
            <v>161985.21</v>
          </cell>
          <cell r="S2626" t="str">
            <v>2119-0030557-300-PKR</v>
          </cell>
          <cell r="T2626" t="str">
            <v>2119-0030557-300-PKR-LAHORE</v>
          </cell>
        </row>
        <row r="2627">
          <cell r="C2627">
            <v>0</v>
          </cell>
          <cell r="D2627">
            <v>3004.19</v>
          </cell>
          <cell r="S2627" t="str">
            <v>2119-0030646-225-USD</v>
          </cell>
          <cell r="T2627" t="str">
            <v>2119-0030646-225-USD-LAHORE</v>
          </cell>
        </row>
        <row r="2628">
          <cell r="C2628">
            <v>0</v>
          </cell>
          <cell r="D2628">
            <v>6449.96</v>
          </cell>
          <cell r="S2628" t="str">
            <v>2119-0030637-000-PKR</v>
          </cell>
          <cell r="T2628" t="str">
            <v>2119-0030637-000-PKR-LAHORE</v>
          </cell>
        </row>
        <row r="2629">
          <cell r="C2629">
            <v>0</v>
          </cell>
          <cell r="D2629">
            <v>802.39</v>
          </cell>
          <cell r="S2629" t="str">
            <v>2119-0030631-000-PKR</v>
          </cell>
          <cell r="T2629" t="str">
            <v>2119-0030631-000-PKR-LAHORE</v>
          </cell>
        </row>
        <row r="2630">
          <cell r="C2630">
            <v>0</v>
          </cell>
          <cell r="D2630">
            <v>77317.48</v>
          </cell>
          <cell r="S2630" t="str">
            <v>2119-0030600-000-PKR</v>
          </cell>
          <cell r="T2630" t="str">
            <v>2119-0030600-000-PKR-LAHORE</v>
          </cell>
        </row>
        <row r="2631">
          <cell r="C2631">
            <v>0</v>
          </cell>
          <cell r="D2631">
            <v>78414.149999999994</v>
          </cell>
          <cell r="S2631" t="str">
            <v>2119-0030579-140-PKR</v>
          </cell>
          <cell r="T2631" t="str">
            <v>2119-0030579-140-PKR-LAHORE</v>
          </cell>
        </row>
        <row r="2632">
          <cell r="C2632">
            <v>0</v>
          </cell>
          <cell r="D2632">
            <v>4.5</v>
          </cell>
          <cell r="S2632" t="str">
            <v>2119-0030579-100-PKR</v>
          </cell>
          <cell r="T2632" t="str">
            <v>2119-0030579-100-PKR-LAHORE</v>
          </cell>
        </row>
        <row r="2633">
          <cell r="C2633">
            <v>0</v>
          </cell>
          <cell r="D2633">
            <v>125708.15</v>
          </cell>
          <cell r="S2633" t="str">
            <v>2119-0030575-100-PKR</v>
          </cell>
          <cell r="T2633" t="str">
            <v>2119-0030575-100-PKR-LAHORE</v>
          </cell>
        </row>
        <row r="2634">
          <cell r="C2634">
            <v>0</v>
          </cell>
          <cell r="D2634">
            <v>3001.82</v>
          </cell>
          <cell r="S2634" t="str">
            <v>2119-0030573-000-PKR</v>
          </cell>
          <cell r="T2634" t="str">
            <v>2119-0030573-000-PKR-LAHORE</v>
          </cell>
        </row>
        <row r="2635">
          <cell r="C2635">
            <v>0</v>
          </cell>
          <cell r="D2635">
            <v>69272.820000000007</v>
          </cell>
          <cell r="S2635" t="str">
            <v>2119-0030361-100-PKR</v>
          </cell>
          <cell r="T2635" t="str">
            <v>2119-0030361-100-PKR-LAHORE</v>
          </cell>
        </row>
        <row r="2636">
          <cell r="C2636">
            <v>0</v>
          </cell>
          <cell r="D2636">
            <v>54539.5</v>
          </cell>
          <cell r="S2636" t="str">
            <v>2119-0030558-000-PKR</v>
          </cell>
          <cell r="T2636" t="str">
            <v>2119-0030558-000-PKR-LAHORE</v>
          </cell>
        </row>
        <row r="2637">
          <cell r="C2637">
            <v>0</v>
          </cell>
          <cell r="D2637">
            <v>48811.05</v>
          </cell>
          <cell r="S2637" t="str">
            <v>2119-0061518-225-USD</v>
          </cell>
          <cell r="T2637" t="str">
            <v>2119-0061518-225-USD-KARACHI</v>
          </cell>
        </row>
        <row r="2638">
          <cell r="C2638">
            <v>0</v>
          </cell>
          <cell r="D2638">
            <v>3470.64</v>
          </cell>
          <cell r="S2638" t="str">
            <v>2119-0030438-000-PKR</v>
          </cell>
          <cell r="T2638" t="str">
            <v>2119-0030438-000-PKR-LAHORE</v>
          </cell>
        </row>
        <row r="2639">
          <cell r="C2639">
            <v>0</v>
          </cell>
          <cell r="D2639">
            <v>6414.89</v>
          </cell>
          <cell r="S2639" t="str">
            <v>2119-0030437-000-PKR</v>
          </cell>
          <cell r="T2639" t="str">
            <v>2119-0030437-000-PKR-LAHORE</v>
          </cell>
        </row>
        <row r="2640">
          <cell r="C2640">
            <v>0</v>
          </cell>
          <cell r="D2640">
            <v>2125.7600000000002</v>
          </cell>
          <cell r="S2640" t="str">
            <v>2119-0030436-000-PKR</v>
          </cell>
          <cell r="T2640" t="str">
            <v>2119-0030436-000-PKR-LAHORE</v>
          </cell>
        </row>
        <row r="2641">
          <cell r="C2641">
            <v>0</v>
          </cell>
          <cell r="D2641">
            <v>529.73</v>
          </cell>
          <cell r="S2641" t="str">
            <v>2119-0030403-000-PKR</v>
          </cell>
          <cell r="T2641" t="str">
            <v>2119-0030403-000-PKR-LAHORE</v>
          </cell>
        </row>
        <row r="2642">
          <cell r="C2642">
            <v>0</v>
          </cell>
          <cell r="D2642">
            <v>220.71</v>
          </cell>
          <cell r="S2642" t="str">
            <v>2119-0030397-000-PKR</v>
          </cell>
          <cell r="T2642" t="str">
            <v>2119-0030397-000-PKR-LAHORE</v>
          </cell>
        </row>
        <row r="2643">
          <cell r="C2643">
            <v>0</v>
          </cell>
          <cell r="D2643">
            <v>19457.98</v>
          </cell>
          <cell r="S2643" t="str">
            <v>2119-0030393-225-USD</v>
          </cell>
          <cell r="T2643" t="str">
            <v>2119-0030393-225-USD-LAHORE</v>
          </cell>
        </row>
        <row r="2644">
          <cell r="C2644">
            <v>0</v>
          </cell>
          <cell r="D2644">
            <v>22319.53</v>
          </cell>
          <cell r="S2644" t="str">
            <v>2119-0030374-225-USD</v>
          </cell>
          <cell r="T2644" t="str">
            <v>2119-0030374-225-USD-LAHORE</v>
          </cell>
        </row>
        <row r="2645">
          <cell r="C2645">
            <v>0</v>
          </cell>
          <cell r="D2645">
            <v>6352.47</v>
          </cell>
          <cell r="S2645" t="str">
            <v>2119-0030372-225-USD</v>
          </cell>
          <cell r="T2645" t="str">
            <v>2119-0030372-225-USD-LAHORE</v>
          </cell>
        </row>
        <row r="2646">
          <cell r="C2646">
            <v>0</v>
          </cell>
          <cell r="D2646">
            <v>1963.21</v>
          </cell>
          <cell r="S2646" t="str">
            <v>2119-0030372-000-PKR</v>
          </cell>
          <cell r="T2646" t="str">
            <v>2119-0030372-000-PKR-LAHORE</v>
          </cell>
        </row>
        <row r="2647">
          <cell r="C2647">
            <v>0</v>
          </cell>
          <cell r="D2647">
            <v>4970000</v>
          </cell>
          <cell r="S2647" t="str">
            <v>2119-0030560-100-PKR</v>
          </cell>
          <cell r="T2647" t="str">
            <v>2119-0030560-100-PKR-LAHORE</v>
          </cell>
        </row>
        <row r="2648">
          <cell r="C2648">
            <v>0</v>
          </cell>
          <cell r="D2648">
            <v>194.79</v>
          </cell>
          <cell r="S2648" t="str">
            <v>2119-0017827-000-PKR</v>
          </cell>
          <cell r="T2648" t="str">
            <v>2119-0017827-000-PKR-KARACHI</v>
          </cell>
        </row>
        <row r="2649">
          <cell r="C2649">
            <v>0</v>
          </cell>
          <cell r="D2649">
            <v>465.14</v>
          </cell>
          <cell r="S2649" t="str">
            <v>2119-0017783-000-PKR</v>
          </cell>
          <cell r="T2649" t="str">
            <v>2119-0017783-000-PKR-KARACHI</v>
          </cell>
        </row>
        <row r="2650">
          <cell r="C2650">
            <v>0</v>
          </cell>
          <cell r="D2650">
            <v>25514.51</v>
          </cell>
          <cell r="S2650" t="str">
            <v>2119-0017838-000-PKR</v>
          </cell>
          <cell r="T2650" t="str">
            <v>2119-0017838-000-PKR-KARACHI</v>
          </cell>
        </row>
        <row r="2651">
          <cell r="C2651">
            <v>0</v>
          </cell>
          <cell r="D2651">
            <v>626.15</v>
          </cell>
          <cell r="S2651" t="str">
            <v>2119-0017837-000-PKR</v>
          </cell>
          <cell r="T2651" t="str">
            <v>2119-0017837-000-PKR-KARACHI</v>
          </cell>
        </row>
        <row r="2652">
          <cell r="C2652">
            <v>0</v>
          </cell>
          <cell r="D2652">
            <v>3459899.12</v>
          </cell>
          <cell r="S2652" t="str">
            <v>2119-0017835-100-PKR</v>
          </cell>
          <cell r="T2652" t="str">
            <v>2119-0017835-100-PKR-KARACHI</v>
          </cell>
        </row>
        <row r="2653">
          <cell r="C2653">
            <v>0</v>
          </cell>
          <cell r="D2653">
            <v>3522462.73</v>
          </cell>
          <cell r="S2653" t="str">
            <v>2119-0017833-200-PKR</v>
          </cell>
          <cell r="T2653" t="str">
            <v>2119-0017833-200-PKR-KARACHI</v>
          </cell>
        </row>
        <row r="2654">
          <cell r="C2654">
            <v>0</v>
          </cell>
          <cell r="D2654">
            <v>140563.37</v>
          </cell>
          <cell r="S2654" t="str">
            <v>2119-0017833-000-PKR</v>
          </cell>
          <cell r="T2654" t="str">
            <v>2119-0017833-000-PKR-KARACHI</v>
          </cell>
        </row>
        <row r="2655">
          <cell r="C2655">
            <v>0</v>
          </cell>
          <cell r="D2655">
            <v>79896.67</v>
          </cell>
          <cell r="S2655" t="str">
            <v>2119-0017832-000-PKR</v>
          </cell>
          <cell r="T2655" t="str">
            <v>2119-0017832-000-PKR-KARACHI</v>
          </cell>
        </row>
        <row r="2656">
          <cell r="C2656">
            <v>0</v>
          </cell>
          <cell r="D2656">
            <v>364796.92</v>
          </cell>
          <cell r="S2656" t="str">
            <v>2119-0017831-000-PKR</v>
          </cell>
          <cell r="T2656" t="str">
            <v>2119-0017831-000-PKR-KARACHI</v>
          </cell>
        </row>
        <row r="2657">
          <cell r="C2657">
            <v>0</v>
          </cell>
          <cell r="D2657">
            <v>1500</v>
          </cell>
          <cell r="S2657" t="str">
            <v>2119-0017840-100-PKR</v>
          </cell>
          <cell r="T2657" t="str">
            <v>2119-0017840-100-PKR-KARACHI</v>
          </cell>
        </row>
        <row r="2658">
          <cell r="C2658">
            <v>0</v>
          </cell>
          <cell r="D2658">
            <v>269.11</v>
          </cell>
          <cell r="S2658" t="str">
            <v>2119-0017828-000-PKR</v>
          </cell>
          <cell r="T2658" t="str">
            <v>2119-0017828-000-PKR-KARACHI</v>
          </cell>
        </row>
        <row r="2659">
          <cell r="C2659">
            <v>0</v>
          </cell>
          <cell r="D2659">
            <v>9963.59</v>
          </cell>
          <cell r="S2659" t="str">
            <v>2119-0017841-100-PKR</v>
          </cell>
          <cell r="T2659" t="str">
            <v>2119-0017841-100-PKR-KARACHI</v>
          </cell>
        </row>
        <row r="2660">
          <cell r="C2660">
            <v>0</v>
          </cell>
          <cell r="D2660">
            <v>108.45</v>
          </cell>
          <cell r="S2660" t="str">
            <v>2119-0017826-000-PKR</v>
          </cell>
          <cell r="T2660" t="str">
            <v>2119-0017826-000-PKR-KARACHI</v>
          </cell>
        </row>
        <row r="2661">
          <cell r="C2661">
            <v>0</v>
          </cell>
          <cell r="D2661">
            <v>5272.94</v>
          </cell>
          <cell r="S2661" t="str">
            <v>2119-0017822-000-PKR</v>
          </cell>
          <cell r="T2661" t="str">
            <v>2119-0017822-000-PKR-KARACHI</v>
          </cell>
        </row>
        <row r="2662">
          <cell r="C2662">
            <v>0</v>
          </cell>
          <cell r="D2662">
            <v>16497.900000000001</v>
          </cell>
          <cell r="S2662" t="str">
            <v>2119-0017800-100-PKR</v>
          </cell>
          <cell r="T2662" t="str">
            <v>2119-0017800-100-PKR-KARACHI</v>
          </cell>
        </row>
        <row r="2663">
          <cell r="C2663">
            <v>0</v>
          </cell>
          <cell r="D2663">
            <v>1681444.28</v>
          </cell>
          <cell r="S2663" t="str">
            <v>2119-0017798-100-PKR</v>
          </cell>
          <cell r="T2663" t="str">
            <v>2119-0017798-100-PKR-KARACHI</v>
          </cell>
        </row>
        <row r="2664">
          <cell r="C2664">
            <v>0</v>
          </cell>
          <cell r="D2664">
            <v>16791.93</v>
          </cell>
          <cell r="S2664" t="str">
            <v>2119-0017795-000-PKR</v>
          </cell>
          <cell r="T2664" t="str">
            <v>2119-0017795-000-PKR-KARACHI</v>
          </cell>
        </row>
        <row r="2665">
          <cell r="C2665">
            <v>0</v>
          </cell>
          <cell r="D2665">
            <v>57048.28</v>
          </cell>
          <cell r="S2665" t="str">
            <v>2119-0017792-000-PKR</v>
          </cell>
          <cell r="T2665" t="str">
            <v>2119-0017792-000-PKR-KARACHI</v>
          </cell>
        </row>
        <row r="2666">
          <cell r="C2666">
            <v>0</v>
          </cell>
          <cell r="D2666">
            <v>490454.14</v>
          </cell>
          <cell r="S2666" t="str">
            <v>2119-0017790-000-PKR</v>
          </cell>
          <cell r="T2666" t="str">
            <v>2119-0017790-000-PKR-KARACHI</v>
          </cell>
        </row>
        <row r="2667">
          <cell r="C2667">
            <v>0</v>
          </cell>
          <cell r="D2667">
            <v>1517.51</v>
          </cell>
          <cell r="S2667" t="str">
            <v>2119-0017789-100-PKR</v>
          </cell>
          <cell r="T2667" t="str">
            <v>2119-0017789-100-PKR-KARACHI</v>
          </cell>
        </row>
        <row r="2668">
          <cell r="C2668">
            <v>0</v>
          </cell>
          <cell r="D2668">
            <v>29893320.309999999</v>
          </cell>
          <cell r="S2668" t="str">
            <v>2119-0061553-225-USD</v>
          </cell>
          <cell r="T2668" t="str">
            <v>2119-0061553-225-USD-KARACHI</v>
          </cell>
        </row>
        <row r="2669">
          <cell r="C2669">
            <v>0</v>
          </cell>
          <cell r="D2669">
            <v>4003.2</v>
          </cell>
          <cell r="S2669" t="str">
            <v>2119-0017829-224-USD</v>
          </cell>
          <cell r="T2669" t="str">
            <v>2119-0017829-224-USD-KARACHI</v>
          </cell>
        </row>
        <row r="2670">
          <cell r="C2670">
            <v>0</v>
          </cell>
          <cell r="D2670">
            <v>55472.639999999999</v>
          </cell>
          <cell r="S2670" t="str">
            <v>2119-0017868-100-PKR</v>
          </cell>
          <cell r="T2670" t="str">
            <v>2119-0017868-100-PKR-KARACHI</v>
          </cell>
        </row>
        <row r="2671">
          <cell r="C2671">
            <v>0</v>
          </cell>
          <cell r="D2671">
            <v>176569.5</v>
          </cell>
          <cell r="S2671" t="str">
            <v>2119-0060061-225-USD</v>
          </cell>
          <cell r="T2671" t="str">
            <v>2119-0060061-225-USD-KARACHI</v>
          </cell>
        </row>
        <row r="2672">
          <cell r="C2672">
            <v>0</v>
          </cell>
          <cell r="D2672">
            <v>6188.45</v>
          </cell>
          <cell r="S2672" t="str">
            <v>2119-0060040-225-USD</v>
          </cell>
          <cell r="T2672" t="str">
            <v>2119-0060040-225-USD-KARACHI</v>
          </cell>
        </row>
        <row r="2673">
          <cell r="C2673">
            <v>0</v>
          </cell>
          <cell r="D2673">
            <v>3751.82</v>
          </cell>
          <cell r="S2673" t="str">
            <v>2119-0060029-225-USD</v>
          </cell>
          <cell r="T2673" t="str">
            <v>2119-0060029-225-USD-KARACHI</v>
          </cell>
        </row>
        <row r="2674">
          <cell r="C2674">
            <v>0</v>
          </cell>
          <cell r="D2674">
            <v>5158.5200000000004</v>
          </cell>
          <cell r="S2674" t="str">
            <v>2119-0060018-225-USD</v>
          </cell>
          <cell r="T2674" t="str">
            <v>2119-0060018-225-USD-KARACHI</v>
          </cell>
        </row>
        <row r="2675">
          <cell r="C2675">
            <v>0</v>
          </cell>
          <cell r="D2675">
            <v>2025715.53</v>
          </cell>
          <cell r="S2675" t="str">
            <v>2119-0050678-225-USD</v>
          </cell>
          <cell r="T2675" t="str">
            <v>2119-0050678-225-USD-KARACHI</v>
          </cell>
        </row>
        <row r="2676">
          <cell r="C2676">
            <v>0</v>
          </cell>
          <cell r="D2676">
            <v>571723.14</v>
          </cell>
          <cell r="S2676" t="str">
            <v>2119-0050485-225-USD</v>
          </cell>
          <cell r="T2676" t="str">
            <v>2119-0050485-225-USD-KARACHI</v>
          </cell>
        </row>
        <row r="2677">
          <cell r="C2677">
            <v>0</v>
          </cell>
          <cell r="D2677">
            <v>49412.480000000003</v>
          </cell>
          <cell r="S2677" t="str">
            <v>2119-0050082-225-USD</v>
          </cell>
          <cell r="T2677" t="str">
            <v>2119-0050082-225-USD-KARACHI</v>
          </cell>
        </row>
        <row r="2678">
          <cell r="C2678">
            <v>0</v>
          </cell>
          <cell r="D2678">
            <v>21953.81</v>
          </cell>
          <cell r="S2678" t="str">
            <v>2119-0032025-200-PKR</v>
          </cell>
          <cell r="T2678" t="str">
            <v>2119-0032025-200-PKR-KARACHI</v>
          </cell>
        </row>
        <row r="2679">
          <cell r="C2679">
            <v>0</v>
          </cell>
          <cell r="D2679">
            <v>26160.35</v>
          </cell>
          <cell r="S2679" t="str">
            <v>2119-0017839-000-PKR</v>
          </cell>
          <cell r="T2679" t="str">
            <v>2119-0017839-000-PKR-KARACHI</v>
          </cell>
        </row>
        <row r="2680">
          <cell r="C2680">
            <v>0</v>
          </cell>
          <cell r="D2680">
            <v>959713.66</v>
          </cell>
          <cell r="S2680" t="str">
            <v>2119-0017871-100-PKR</v>
          </cell>
          <cell r="T2680" t="str">
            <v>2119-0017871-100-PKR-KARACHI</v>
          </cell>
        </row>
        <row r="2681">
          <cell r="C2681">
            <v>0</v>
          </cell>
          <cell r="D2681">
            <v>5035</v>
          </cell>
          <cell r="S2681" t="str">
            <v>2119-0017782-100-PKR</v>
          </cell>
          <cell r="T2681" t="str">
            <v>2119-0017782-100-PKR-KARACHI</v>
          </cell>
        </row>
        <row r="2682">
          <cell r="C2682">
            <v>0</v>
          </cell>
          <cell r="D2682">
            <v>214898.18</v>
          </cell>
          <cell r="S2682" t="str">
            <v>2119-0017864-100-PKR</v>
          </cell>
          <cell r="T2682" t="str">
            <v>2119-0017864-100-PKR-KARACHI</v>
          </cell>
        </row>
        <row r="2683">
          <cell r="C2683">
            <v>0</v>
          </cell>
          <cell r="D2683">
            <v>2150.34</v>
          </cell>
          <cell r="S2683" t="str">
            <v>2119-0017860-000-PKR</v>
          </cell>
          <cell r="T2683" t="str">
            <v>2119-0017860-000-PKR-KARACHI</v>
          </cell>
        </row>
        <row r="2684">
          <cell r="C2684">
            <v>0</v>
          </cell>
          <cell r="D2684">
            <v>594.29999999999995</v>
          </cell>
          <cell r="S2684" t="str">
            <v>2119-0017859-224-USD</v>
          </cell>
          <cell r="T2684" t="str">
            <v>2119-0017859-224-USD-KARACHI</v>
          </cell>
        </row>
        <row r="2685">
          <cell r="C2685">
            <v>0</v>
          </cell>
          <cell r="D2685">
            <v>0.69</v>
          </cell>
          <cell r="S2685" t="str">
            <v>2119-0017856-100-PKR</v>
          </cell>
          <cell r="T2685" t="str">
            <v>2119-0017856-100-PKR-KARACHI</v>
          </cell>
        </row>
        <row r="2686">
          <cell r="C2686">
            <v>0</v>
          </cell>
          <cell r="D2686">
            <v>151047.94</v>
          </cell>
          <cell r="S2686" t="str">
            <v>2119-0017854-000-PKR</v>
          </cell>
          <cell r="T2686" t="str">
            <v>2119-0017854-000-PKR-KARACHI</v>
          </cell>
        </row>
        <row r="2687">
          <cell r="C2687">
            <v>0</v>
          </cell>
          <cell r="D2687">
            <v>13.05</v>
          </cell>
          <cell r="S2687" t="str">
            <v>2119-0017849-100-PKR</v>
          </cell>
          <cell r="T2687" t="str">
            <v>2119-0017849-100-PKR-KARACHI</v>
          </cell>
        </row>
        <row r="2688">
          <cell r="C2688">
            <v>0</v>
          </cell>
          <cell r="D2688">
            <v>3708.02</v>
          </cell>
          <cell r="S2688" t="str">
            <v>2119-0017849-000-PKR</v>
          </cell>
          <cell r="T2688" t="str">
            <v>2119-0017849-000-PKR-KARACHI</v>
          </cell>
        </row>
        <row r="2689">
          <cell r="C2689">
            <v>0</v>
          </cell>
          <cell r="D2689">
            <v>814086.75</v>
          </cell>
          <cell r="S2689" t="str">
            <v>2119-0017844-100-PKR</v>
          </cell>
          <cell r="T2689" t="str">
            <v>2119-0017844-100-PKR-KARACHI</v>
          </cell>
        </row>
        <row r="2690">
          <cell r="C2690">
            <v>0</v>
          </cell>
          <cell r="D2690">
            <v>10533.26</v>
          </cell>
          <cell r="S2690" t="str">
            <v>2119-0017842-000-PKR</v>
          </cell>
          <cell r="T2690" t="str">
            <v>2119-0017842-000-PKR-KARACHI</v>
          </cell>
        </row>
        <row r="2691">
          <cell r="C2691">
            <v>0</v>
          </cell>
          <cell r="D2691">
            <v>2180.16</v>
          </cell>
          <cell r="S2691" t="str">
            <v>2119-0017872-000-PKR</v>
          </cell>
          <cell r="T2691" t="str">
            <v>2119-0017872-000-PKR-KARACHI</v>
          </cell>
        </row>
        <row r="2692">
          <cell r="C2692">
            <v>0</v>
          </cell>
          <cell r="D2692">
            <v>4147.2299999999996</v>
          </cell>
          <cell r="S2692" t="str">
            <v>2119-0017705-100-PKR</v>
          </cell>
          <cell r="T2692" t="str">
            <v>2119-0017705-100-PKR-KARACHI</v>
          </cell>
        </row>
        <row r="2693">
          <cell r="C2693">
            <v>0</v>
          </cell>
          <cell r="D2693">
            <v>0.74</v>
          </cell>
          <cell r="S2693" t="str">
            <v>2119-0017788-100-PKR</v>
          </cell>
          <cell r="T2693" t="str">
            <v>2119-0017788-100-PKR-KARACHI</v>
          </cell>
        </row>
        <row r="2694">
          <cell r="C2694">
            <v>0</v>
          </cell>
          <cell r="D2694">
            <v>3270.81</v>
          </cell>
          <cell r="S2694" t="str">
            <v>2119-0017731-100-PKR</v>
          </cell>
          <cell r="T2694" t="str">
            <v>2119-0017731-100-PKR-KARACHI</v>
          </cell>
        </row>
        <row r="2695">
          <cell r="C2695">
            <v>0</v>
          </cell>
          <cell r="D2695">
            <v>31652.06</v>
          </cell>
          <cell r="S2695" t="str">
            <v>2119-0017729-224-GBP</v>
          </cell>
          <cell r="T2695" t="str">
            <v>2119-0017729-224-GBP-KARACHI</v>
          </cell>
        </row>
        <row r="2696">
          <cell r="C2696">
            <v>0</v>
          </cell>
          <cell r="D2696">
            <v>6502.95</v>
          </cell>
          <cell r="S2696" t="str">
            <v>2119-0017729-100-PKR</v>
          </cell>
          <cell r="T2696" t="str">
            <v>2119-0017729-100-PKR-KARACHI</v>
          </cell>
        </row>
        <row r="2697">
          <cell r="C2697">
            <v>0</v>
          </cell>
          <cell r="D2697">
            <v>11742.55</v>
          </cell>
          <cell r="S2697" t="str">
            <v>2119-0017724-000-PKR</v>
          </cell>
          <cell r="T2697" t="str">
            <v>2119-0017724-000-PKR-KARACHI</v>
          </cell>
        </row>
        <row r="2698">
          <cell r="C2698">
            <v>0</v>
          </cell>
          <cell r="D2698">
            <v>27166173.890000001</v>
          </cell>
          <cell r="S2698" t="str">
            <v>2119-0017722-300-PKR</v>
          </cell>
          <cell r="T2698" t="str">
            <v>2119-0017722-300-PKR-KARACHI</v>
          </cell>
        </row>
        <row r="2699">
          <cell r="C2699">
            <v>0</v>
          </cell>
          <cell r="D2699">
            <v>561.04999999999995</v>
          </cell>
          <cell r="S2699" t="str">
            <v>2119-0017715-100-PKR</v>
          </cell>
          <cell r="T2699" t="str">
            <v>2119-0017715-100-PKR-KARACHI</v>
          </cell>
        </row>
        <row r="2700">
          <cell r="C2700">
            <v>0</v>
          </cell>
          <cell r="D2700">
            <v>1112536.2</v>
          </cell>
          <cell r="S2700" t="str">
            <v>2119-0017714-200-PKR</v>
          </cell>
          <cell r="T2700" t="str">
            <v>2119-0017714-200-PKR-KARACHI</v>
          </cell>
        </row>
        <row r="2701">
          <cell r="C2701">
            <v>0</v>
          </cell>
          <cell r="D2701">
            <v>3048.76</v>
          </cell>
          <cell r="S2701" t="str">
            <v>2119-0017735-224-USD</v>
          </cell>
          <cell r="T2701" t="str">
            <v>2119-0017735-224-USD-KARACHI</v>
          </cell>
        </row>
        <row r="2702">
          <cell r="C2702">
            <v>0</v>
          </cell>
          <cell r="D2702">
            <v>0.01</v>
          </cell>
          <cell r="S2702" t="str">
            <v>2119-0017708-300-PKR</v>
          </cell>
          <cell r="T2702" t="str">
            <v>2119-0017708-300-PKR-KARACHI</v>
          </cell>
        </row>
        <row r="2703">
          <cell r="C2703">
            <v>0</v>
          </cell>
          <cell r="D2703">
            <v>687.55</v>
          </cell>
          <cell r="S2703" t="str">
            <v>2119-0017736-000-PKR</v>
          </cell>
          <cell r="T2703" t="str">
            <v>2119-0017736-000-PKR-KARACHI</v>
          </cell>
        </row>
        <row r="2704">
          <cell r="C2704">
            <v>0</v>
          </cell>
          <cell r="D2704">
            <v>24105.4</v>
          </cell>
          <cell r="S2704" t="str">
            <v>2119-0017704-200-PKR</v>
          </cell>
          <cell r="T2704" t="str">
            <v>2119-0017704-200-PKR-KARACHI</v>
          </cell>
        </row>
        <row r="2705">
          <cell r="C2705">
            <v>0</v>
          </cell>
          <cell r="D2705">
            <v>217.58</v>
          </cell>
          <cell r="S2705" t="str">
            <v>2119-0017700-000-PKR</v>
          </cell>
          <cell r="T2705" t="str">
            <v>2119-0017700-000-PKR-KARACHI</v>
          </cell>
        </row>
        <row r="2706">
          <cell r="C2706">
            <v>0</v>
          </cell>
          <cell r="D2706">
            <v>46.95</v>
          </cell>
          <cell r="S2706" t="str">
            <v>2119-0017698-224-USD</v>
          </cell>
          <cell r="T2706" t="str">
            <v>2119-0017698-224-USD-KARACHI</v>
          </cell>
        </row>
        <row r="2707">
          <cell r="C2707">
            <v>0</v>
          </cell>
          <cell r="D2707">
            <v>17.600000000000001</v>
          </cell>
          <cell r="S2707" t="str">
            <v>2119-0017698-000-PKR</v>
          </cell>
          <cell r="T2707" t="str">
            <v>2119-0017698-000-PKR-KARACHI</v>
          </cell>
        </row>
        <row r="2708">
          <cell r="C2708">
            <v>0</v>
          </cell>
          <cell r="D2708">
            <v>33731</v>
          </cell>
          <cell r="S2708" t="str">
            <v>2119-0017693-000-PKR</v>
          </cell>
          <cell r="T2708" t="str">
            <v>2119-0017693-000-PKR-KARACHI</v>
          </cell>
        </row>
        <row r="2709">
          <cell r="C2709">
            <v>0</v>
          </cell>
          <cell r="D2709">
            <v>26523828.789999999</v>
          </cell>
          <cell r="S2709" t="str">
            <v>2119-0017692-300-PKR</v>
          </cell>
          <cell r="T2709" t="str">
            <v>2119-0017692-300-PKR-KARACHI</v>
          </cell>
        </row>
        <row r="2710">
          <cell r="C2710">
            <v>0</v>
          </cell>
          <cell r="D2710">
            <v>3040.97</v>
          </cell>
          <cell r="S2710" t="str">
            <v>2119-0017691-200-PKR</v>
          </cell>
          <cell r="T2710" t="str">
            <v>2119-0017691-200-PKR-KARACHI</v>
          </cell>
        </row>
        <row r="2711">
          <cell r="C2711">
            <v>0</v>
          </cell>
          <cell r="D2711">
            <v>25600.73</v>
          </cell>
          <cell r="S2711" t="str">
            <v>2119-0017690-000-PKR</v>
          </cell>
          <cell r="T2711" t="str">
            <v>2119-0017690-000-PKR-KARACHI</v>
          </cell>
        </row>
        <row r="2712">
          <cell r="C2712">
            <v>0</v>
          </cell>
          <cell r="D2712">
            <v>0.69</v>
          </cell>
          <cell r="S2712" t="str">
            <v>2119-0017689-100-PKR</v>
          </cell>
          <cell r="T2712" t="str">
            <v>2119-0017689-100-PKR-KARACHI</v>
          </cell>
        </row>
        <row r="2713">
          <cell r="C2713">
            <v>0</v>
          </cell>
          <cell r="D2713">
            <v>1.22</v>
          </cell>
          <cell r="S2713" t="str">
            <v>2119-0017709-300-PKR</v>
          </cell>
          <cell r="T2713" t="str">
            <v>2119-0017709-300-PKR-KARACHI</v>
          </cell>
        </row>
        <row r="2714">
          <cell r="C2714">
            <v>0</v>
          </cell>
          <cell r="D2714">
            <v>50000.25</v>
          </cell>
          <cell r="S2714" t="str">
            <v>2119-0017755-100-PKR</v>
          </cell>
          <cell r="T2714" t="str">
            <v>2119-0017755-100-PKR-KARACHI</v>
          </cell>
        </row>
        <row r="2715">
          <cell r="C2715">
            <v>0</v>
          </cell>
          <cell r="D2715">
            <v>952.85</v>
          </cell>
          <cell r="S2715" t="str">
            <v>2119-0017781-000-PKR</v>
          </cell>
          <cell r="T2715" t="str">
            <v>2119-0017781-000-PKR-KARACHI</v>
          </cell>
        </row>
        <row r="2716">
          <cell r="C2716">
            <v>0</v>
          </cell>
          <cell r="D2716">
            <v>195010.26</v>
          </cell>
          <cell r="S2716" t="str">
            <v>2119-0017780-300-PKR</v>
          </cell>
          <cell r="T2716" t="str">
            <v>2119-0017780-300-PKR-KARACHI</v>
          </cell>
        </row>
        <row r="2717">
          <cell r="C2717">
            <v>0</v>
          </cell>
          <cell r="D2717">
            <v>95.27</v>
          </cell>
          <cell r="S2717" t="str">
            <v>2119-0017776-000-PKR</v>
          </cell>
          <cell r="T2717" t="str">
            <v>2119-0017776-000-PKR-KARACHI</v>
          </cell>
        </row>
        <row r="2718">
          <cell r="C2718">
            <v>0</v>
          </cell>
          <cell r="D2718">
            <v>72015.490000000005</v>
          </cell>
          <cell r="S2718" t="str">
            <v>2119-0017775-000-PKR</v>
          </cell>
          <cell r="T2718" t="str">
            <v>2119-0017775-000-PKR-KARACHI</v>
          </cell>
        </row>
        <row r="2719">
          <cell r="C2719">
            <v>0</v>
          </cell>
          <cell r="D2719">
            <v>307100.67</v>
          </cell>
          <cell r="S2719" t="str">
            <v>2119-0017773-100-PKR</v>
          </cell>
          <cell r="T2719" t="str">
            <v>2119-0017773-100-PKR-KARACHI</v>
          </cell>
        </row>
        <row r="2720">
          <cell r="C2720">
            <v>0</v>
          </cell>
          <cell r="D2720">
            <v>792172.02</v>
          </cell>
          <cell r="S2720" t="str">
            <v>2119-0017768-200-PKR</v>
          </cell>
          <cell r="T2720" t="str">
            <v>2119-0017768-200-PKR-KARACHI</v>
          </cell>
        </row>
        <row r="2721">
          <cell r="C2721">
            <v>0</v>
          </cell>
          <cell r="D2721">
            <v>7157.84</v>
          </cell>
          <cell r="S2721" t="str">
            <v>2119-0017765-100-PKR</v>
          </cell>
          <cell r="T2721" t="str">
            <v>2119-0017765-100-PKR-KARACHI</v>
          </cell>
        </row>
        <row r="2722">
          <cell r="C2722">
            <v>0</v>
          </cell>
          <cell r="D2722">
            <v>649.36</v>
          </cell>
          <cell r="S2722" t="str">
            <v>2119-0017764-000-PKR</v>
          </cell>
          <cell r="T2722" t="str">
            <v>2119-0017764-000-PKR-KARACHI</v>
          </cell>
        </row>
        <row r="2723">
          <cell r="C2723">
            <v>0</v>
          </cell>
          <cell r="D2723">
            <v>10286.549999999999</v>
          </cell>
          <cell r="S2723" t="str">
            <v>2119-0017733-000-PKR</v>
          </cell>
          <cell r="T2723" t="str">
            <v>2119-0017733-000-PKR-KARACHI</v>
          </cell>
        </row>
        <row r="2724">
          <cell r="C2724">
            <v>0</v>
          </cell>
          <cell r="D2724">
            <v>15204.28</v>
          </cell>
          <cell r="S2724" t="str">
            <v>2119-0017762-100-PKR</v>
          </cell>
          <cell r="T2724" t="str">
            <v>2119-0017762-100-PKR-KARACHI</v>
          </cell>
        </row>
        <row r="2725">
          <cell r="C2725">
            <v>0</v>
          </cell>
          <cell r="D2725">
            <v>59917.919999999998</v>
          </cell>
          <cell r="S2725" t="str">
            <v>2119-0060072-225-USD</v>
          </cell>
          <cell r="T2725" t="str">
            <v>2119-0060072-225-USD-KARACHI</v>
          </cell>
        </row>
        <row r="2726">
          <cell r="C2726">
            <v>0</v>
          </cell>
          <cell r="D2726">
            <v>30847.74</v>
          </cell>
          <cell r="S2726" t="str">
            <v>2119-0017753-224-USD</v>
          </cell>
          <cell r="T2726" t="str">
            <v>2119-0017753-224-USD-KARACHI</v>
          </cell>
        </row>
        <row r="2727">
          <cell r="C2727">
            <v>0</v>
          </cell>
          <cell r="D2727">
            <v>34901.86</v>
          </cell>
          <cell r="S2727" t="str">
            <v>2119-0017752-300-PKR</v>
          </cell>
          <cell r="T2727" t="str">
            <v>2119-0017752-300-PKR-KARACHI</v>
          </cell>
        </row>
        <row r="2728">
          <cell r="C2728">
            <v>0</v>
          </cell>
          <cell r="D2728">
            <v>1261.56</v>
          </cell>
          <cell r="S2728" t="str">
            <v>2119-0017751-000-PKR</v>
          </cell>
          <cell r="T2728" t="str">
            <v>2119-0017751-000-PKR-KARACHI</v>
          </cell>
        </row>
        <row r="2729">
          <cell r="C2729">
            <v>0</v>
          </cell>
          <cell r="D2729">
            <v>5092.9799999999996</v>
          </cell>
          <cell r="S2729" t="str">
            <v>2119-0017748-100-PKR</v>
          </cell>
          <cell r="T2729" t="str">
            <v>2119-0017748-100-PKR-KARACHI</v>
          </cell>
        </row>
        <row r="2730">
          <cell r="C2730">
            <v>0</v>
          </cell>
          <cell r="D2730">
            <v>5197.07</v>
          </cell>
          <cell r="S2730" t="str">
            <v>2119-0017745-200-PKR</v>
          </cell>
          <cell r="T2730" t="str">
            <v>2119-0017745-200-PKR-KARACHI</v>
          </cell>
        </row>
        <row r="2731">
          <cell r="C2731">
            <v>0</v>
          </cell>
          <cell r="D2731">
            <v>66651.47</v>
          </cell>
          <cell r="S2731" t="str">
            <v>2119-0017744-300-PKR</v>
          </cell>
          <cell r="T2731" t="str">
            <v>2119-0017744-300-PKR-KARACHI</v>
          </cell>
        </row>
        <row r="2732">
          <cell r="C2732">
            <v>0</v>
          </cell>
          <cell r="D2732">
            <v>1005.28</v>
          </cell>
          <cell r="S2732" t="str">
            <v>2119-0017738-100-PKR</v>
          </cell>
          <cell r="T2732" t="str">
            <v>2119-0017738-100-PKR-KARACHI</v>
          </cell>
        </row>
        <row r="2733">
          <cell r="C2733">
            <v>0</v>
          </cell>
          <cell r="D2733">
            <v>11.54</v>
          </cell>
          <cell r="S2733" t="str">
            <v>2119-0017737-100-PKR</v>
          </cell>
          <cell r="T2733" t="str">
            <v>2119-0017737-100-PKR-KARACHI</v>
          </cell>
        </row>
        <row r="2734">
          <cell r="C2734">
            <v>0</v>
          </cell>
          <cell r="D2734">
            <v>604.13</v>
          </cell>
          <cell r="S2734" t="str">
            <v>2119-0017737-000-PKR</v>
          </cell>
          <cell r="T2734" t="str">
            <v>2119-0017737-000-PKR-KARACHI</v>
          </cell>
        </row>
        <row r="2735">
          <cell r="C2735">
            <v>0</v>
          </cell>
          <cell r="D2735">
            <v>5580.41</v>
          </cell>
          <cell r="S2735" t="str">
            <v>2119-0017763-000-PKR</v>
          </cell>
          <cell r="T2735" t="str">
            <v>2119-0017763-000-PKR-KARACHI</v>
          </cell>
        </row>
        <row r="2736">
          <cell r="C2736">
            <v>0</v>
          </cell>
          <cell r="D2736">
            <v>9323.3799999999992</v>
          </cell>
          <cell r="S2736" t="str">
            <v>2119-0061127-225-USD</v>
          </cell>
          <cell r="T2736" t="str">
            <v>2119-0061127-225-USD-KARACHI</v>
          </cell>
        </row>
        <row r="2737">
          <cell r="C2737">
            <v>0</v>
          </cell>
          <cell r="D2737">
            <v>2985.17</v>
          </cell>
          <cell r="S2737" t="str">
            <v>2119-0060069-225-USD</v>
          </cell>
          <cell r="T2737" t="str">
            <v>2119-0060069-225-USD-KARACHI</v>
          </cell>
        </row>
        <row r="2738">
          <cell r="C2738">
            <v>0</v>
          </cell>
          <cell r="D2738">
            <v>15862.46</v>
          </cell>
          <cell r="S2738" t="str">
            <v>2119-0061193-225-USD</v>
          </cell>
          <cell r="T2738" t="str">
            <v>2119-0061193-225-USD-KARACHI</v>
          </cell>
        </row>
        <row r="2739">
          <cell r="C2739">
            <v>0</v>
          </cell>
          <cell r="D2739">
            <v>182443.56</v>
          </cell>
          <cell r="S2739" t="str">
            <v>2119-0061174-225-USD</v>
          </cell>
          <cell r="T2739" t="str">
            <v>2119-0061174-225-USD-KARACHI</v>
          </cell>
        </row>
        <row r="2740">
          <cell r="C2740">
            <v>0</v>
          </cell>
          <cell r="D2740">
            <v>7946.98</v>
          </cell>
          <cell r="S2740" t="str">
            <v>2119-0061169-225-USD</v>
          </cell>
          <cell r="T2740" t="str">
            <v>2119-0061169-225-USD-KARACHI</v>
          </cell>
        </row>
        <row r="2741">
          <cell r="C2741">
            <v>0</v>
          </cell>
          <cell r="D2741">
            <v>4894.0600000000004</v>
          </cell>
          <cell r="S2741" t="str">
            <v>2119-0061142-225-USD</v>
          </cell>
          <cell r="T2741" t="str">
            <v>2119-0061142-225-USD-KARACHI</v>
          </cell>
        </row>
        <row r="2742">
          <cell r="C2742">
            <v>0</v>
          </cell>
          <cell r="D2742">
            <v>196621.18</v>
          </cell>
          <cell r="S2742" t="str">
            <v>2119-0061141-225-USD</v>
          </cell>
          <cell r="T2742" t="str">
            <v>2119-0061141-225-USD-KARACHI</v>
          </cell>
        </row>
        <row r="2743">
          <cell r="C2743">
            <v>0</v>
          </cell>
          <cell r="D2743">
            <v>154930.44</v>
          </cell>
          <cell r="S2743" t="str">
            <v>2119-0061138-225-USD</v>
          </cell>
          <cell r="T2743" t="str">
            <v>2119-0061138-225-USD-KARACHI</v>
          </cell>
        </row>
        <row r="2744">
          <cell r="C2744">
            <v>0</v>
          </cell>
          <cell r="D2744">
            <v>10374.1</v>
          </cell>
          <cell r="S2744" t="str">
            <v>2119-0061133-225-USD</v>
          </cell>
          <cell r="T2744" t="str">
            <v>2119-0061133-225-USD-KARACHI</v>
          </cell>
        </row>
        <row r="2745">
          <cell r="C2745">
            <v>0</v>
          </cell>
          <cell r="D2745">
            <v>36998.74</v>
          </cell>
          <cell r="S2745" t="str">
            <v>2119-0061229-225-USD</v>
          </cell>
          <cell r="T2745" t="str">
            <v>2119-0061229-225-USD-KARACHI</v>
          </cell>
        </row>
        <row r="2746">
          <cell r="C2746">
            <v>0</v>
          </cell>
          <cell r="D2746">
            <v>3977.53</v>
          </cell>
          <cell r="S2746" t="str">
            <v>2119-0061130-000-PKR</v>
          </cell>
          <cell r="T2746" t="str">
            <v>2119-0061130-000-PKR-KARACHI</v>
          </cell>
        </row>
        <row r="2747">
          <cell r="C2747">
            <v>0</v>
          </cell>
          <cell r="D2747">
            <v>372173.24</v>
          </cell>
          <cell r="S2747" t="str">
            <v>2119-0061273-225-USD</v>
          </cell>
          <cell r="T2747" t="str">
            <v>2119-0061273-225-USD-KARACHI</v>
          </cell>
        </row>
        <row r="2748">
          <cell r="C2748">
            <v>0</v>
          </cell>
          <cell r="D2748">
            <v>14067.08</v>
          </cell>
          <cell r="S2748" t="str">
            <v>2119-0061113-225-USD</v>
          </cell>
          <cell r="T2748" t="str">
            <v>2119-0061113-225-USD-KARACHI</v>
          </cell>
        </row>
        <row r="2749">
          <cell r="C2749">
            <v>0</v>
          </cell>
          <cell r="D2749">
            <v>10103.1</v>
          </cell>
          <cell r="S2749" t="str">
            <v>2119-0061112-225-USD</v>
          </cell>
          <cell r="T2749" t="str">
            <v>2119-0061112-225-USD-KARACHI</v>
          </cell>
        </row>
        <row r="2750">
          <cell r="C2750">
            <v>0</v>
          </cell>
          <cell r="D2750">
            <v>4582.05</v>
          </cell>
          <cell r="S2750" t="str">
            <v>2119-0061101-225-USD</v>
          </cell>
          <cell r="T2750" t="str">
            <v>2119-0061101-225-USD-KARACHI</v>
          </cell>
        </row>
        <row r="2751">
          <cell r="C2751">
            <v>0</v>
          </cell>
          <cell r="D2751">
            <v>6894.47</v>
          </cell>
          <cell r="S2751" t="str">
            <v>2119-0061099-225-USD</v>
          </cell>
          <cell r="T2751" t="str">
            <v>2119-0061099-225-USD-KARACHI</v>
          </cell>
        </row>
        <row r="2752">
          <cell r="C2752">
            <v>0</v>
          </cell>
          <cell r="D2752">
            <v>750595.55</v>
          </cell>
          <cell r="S2752" t="str">
            <v>2119-0061055-225-USD</v>
          </cell>
          <cell r="T2752" t="str">
            <v>2119-0061055-225-USD-KARACHI</v>
          </cell>
        </row>
        <row r="2753">
          <cell r="C2753">
            <v>0</v>
          </cell>
          <cell r="D2753">
            <v>11.89</v>
          </cell>
          <cell r="S2753" t="str">
            <v>2119-0061044-225-USD</v>
          </cell>
          <cell r="T2753" t="str">
            <v>2119-0061044-225-USD-KARACHI</v>
          </cell>
        </row>
        <row r="2754">
          <cell r="C2754">
            <v>0</v>
          </cell>
          <cell r="D2754">
            <v>2837.19</v>
          </cell>
          <cell r="S2754" t="str">
            <v>2119-0061028-225-USD</v>
          </cell>
          <cell r="T2754" t="str">
            <v>2119-0061028-225-USD-KARACHI</v>
          </cell>
        </row>
        <row r="2755">
          <cell r="C2755">
            <v>0</v>
          </cell>
          <cell r="D2755">
            <v>32156.98</v>
          </cell>
          <cell r="S2755" t="str">
            <v>2119-0061018-225-USD</v>
          </cell>
          <cell r="T2755" t="str">
            <v>2119-0061018-225-USD-KARACHI</v>
          </cell>
        </row>
        <row r="2756">
          <cell r="C2756">
            <v>0</v>
          </cell>
          <cell r="D2756">
            <v>10020.49</v>
          </cell>
          <cell r="S2756" t="str">
            <v>2119-0061015-225-USD</v>
          </cell>
          <cell r="T2756" t="str">
            <v>2119-0061015-225-USD-KARACHI</v>
          </cell>
        </row>
        <row r="2757">
          <cell r="C2757">
            <v>0</v>
          </cell>
          <cell r="D2757">
            <v>4142.2700000000004</v>
          </cell>
          <cell r="S2757" t="str">
            <v>2119-0061132-225-USD</v>
          </cell>
          <cell r="T2757" t="str">
            <v>2119-0061132-225-USD-KARACHI</v>
          </cell>
        </row>
        <row r="2758">
          <cell r="C2758">
            <v>0</v>
          </cell>
          <cell r="D2758">
            <v>595825.56999999995</v>
          </cell>
          <cell r="S2758" t="str">
            <v>2119-0061477-224-USD</v>
          </cell>
          <cell r="T2758" t="str">
            <v>2119-0061477-224-USD-KARACHI</v>
          </cell>
        </row>
        <row r="2759">
          <cell r="C2759">
            <v>0</v>
          </cell>
          <cell r="D2759">
            <v>0.23</v>
          </cell>
          <cell r="S2759" t="str">
            <v>2119-0014583-000-PKR</v>
          </cell>
          <cell r="T2759" t="str">
            <v>2119-0014583-000-PKR-KARACHI</v>
          </cell>
        </row>
        <row r="2760">
          <cell r="C2760">
            <v>0</v>
          </cell>
          <cell r="D2760">
            <v>836323.04</v>
          </cell>
          <cell r="S2760" t="str">
            <v>2119-0061514-225-GBP</v>
          </cell>
          <cell r="T2760" t="str">
            <v>2119-0061514-225-GBP-KARACHI</v>
          </cell>
        </row>
        <row r="2761">
          <cell r="C2761">
            <v>0</v>
          </cell>
          <cell r="D2761">
            <v>361192.36</v>
          </cell>
          <cell r="S2761" t="str">
            <v>2119-0061513-225-USD</v>
          </cell>
          <cell r="T2761" t="str">
            <v>2119-0061513-225-USD-KARACHI</v>
          </cell>
        </row>
        <row r="2762">
          <cell r="C2762">
            <v>0</v>
          </cell>
          <cell r="D2762">
            <v>170426.27</v>
          </cell>
          <cell r="S2762" t="str">
            <v>2119-0061513-225-GBP</v>
          </cell>
          <cell r="T2762" t="str">
            <v>2119-0061513-225-GBP-KARACHI</v>
          </cell>
        </row>
        <row r="2763">
          <cell r="C2763">
            <v>0</v>
          </cell>
          <cell r="D2763">
            <v>20459.37</v>
          </cell>
          <cell r="S2763" t="str">
            <v>2119-0061512-225-USD</v>
          </cell>
          <cell r="T2763" t="str">
            <v>2119-0061512-225-USD-KARACHI</v>
          </cell>
        </row>
        <row r="2764">
          <cell r="C2764">
            <v>0</v>
          </cell>
          <cell r="D2764">
            <v>318519.25</v>
          </cell>
          <cell r="S2764" t="str">
            <v>2119-0061508-225-USD</v>
          </cell>
          <cell r="T2764" t="str">
            <v>2119-0061508-225-USD-KARACHI</v>
          </cell>
        </row>
        <row r="2765">
          <cell r="C2765">
            <v>0</v>
          </cell>
          <cell r="D2765">
            <v>667712.79</v>
          </cell>
          <cell r="S2765" t="str">
            <v>2119-0061508-225-GBP</v>
          </cell>
          <cell r="T2765" t="str">
            <v>2119-0061508-225-GBP-KARACHI</v>
          </cell>
        </row>
        <row r="2766">
          <cell r="C2766">
            <v>0</v>
          </cell>
          <cell r="D2766">
            <v>2896.62</v>
          </cell>
          <cell r="S2766" t="str">
            <v>2119-0061503-225-USD</v>
          </cell>
          <cell r="T2766" t="str">
            <v>2119-0061503-225-USD-KARACHI</v>
          </cell>
        </row>
        <row r="2767">
          <cell r="C2767">
            <v>0</v>
          </cell>
          <cell r="D2767">
            <v>3446348.08</v>
          </cell>
          <cell r="S2767" t="str">
            <v>2119-0061208-225-USD</v>
          </cell>
          <cell r="T2767" t="str">
            <v>2119-0061208-225-USD-KARACHI</v>
          </cell>
        </row>
        <row r="2768">
          <cell r="C2768">
            <v>0</v>
          </cell>
          <cell r="D2768">
            <v>1.78</v>
          </cell>
          <cell r="S2768" t="str">
            <v>2119-0061477-225-USD</v>
          </cell>
          <cell r="T2768" t="str">
            <v>2119-0061477-225-USD-KARACHI</v>
          </cell>
        </row>
        <row r="2769">
          <cell r="C2769">
            <v>0</v>
          </cell>
          <cell r="D2769">
            <v>9775.66</v>
          </cell>
          <cell r="S2769" t="str">
            <v>2119-0060984-210-PKR</v>
          </cell>
          <cell r="T2769" t="str">
            <v>2119-0060984-210-PKR-KARACHI</v>
          </cell>
        </row>
        <row r="2770">
          <cell r="C2770">
            <v>0</v>
          </cell>
          <cell r="D2770">
            <v>21019.8</v>
          </cell>
          <cell r="S2770" t="str">
            <v>2119-0061470-225-USD</v>
          </cell>
          <cell r="T2770" t="str">
            <v>2119-0061470-225-USD-KARACHI</v>
          </cell>
        </row>
        <row r="2771">
          <cell r="C2771">
            <v>0</v>
          </cell>
          <cell r="D2771">
            <v>8091.93</v>
          </cell>
          <cell r="S2771" t="str">
            <v>2119-0061446-225-GBP</v>
          </cell>
          <cell r="T2771" t="str">
            <v>2119-0061446-225-GBP-KARACHI</v>
          </cell>
        </row>
        <row r="2772">
          <cell r="C2772">
            <v>0</v>
          </cell>
          <cell r="D2772">
            <v>115501.02</v>
          </cell>
          <cell r="S2772" t="str">
            <v>2119-0061434-224-USD</v>
          </cell>
          <cell r="T2772" t="str">
            <v>2119-0061434-224-USD-KARACHI</v>
          </cell>
        </row>
        <row r="2773">
          <cell r="C2773">
            <v>0</v>
          </cell>
          <cell r="D2773">
            <v>10782.38</v>
          </cell>
          <cell r="S2773" t="str">
            <v>2119-0061426-225-USD</v>
          </cell>
          <cell r="T2773" t="str">
            <v>2119-0061426-225-USD-KARACHI</v>
          </cell>
        </row>
        <row r="2774">
          <cell r="C2774">
            <v>0</v>
          </cell>
          <cell r="D2774">
            <v>778.53</v>
          </cell>
          <cell r="S2774" t="str">
            <v>2119-0061421-225-USD</v>
          </cell>
          <cell r="T2774" t="str">
            <v>2119-0061421-225-USD-KARACHI</v>
          </cell>
        </row>
        <row r="2775">
          <cell r="C2775">
            <v>0</v>
          </cell>
          <cell r="D2775">
            <v>27174.37</v>
          </cell>
          <cell r="S2775" t="str">
            <v>2119-0061379-225-USD</v>
          </cell>
          <cell r="T2775" t="str">
            <v>2119-0061379-225-USD-KARACHI</v>
          </cell>
        </row>
        <row r="2776">
          <cell r="C2776">
            <v>0</v>
          </cell>
          <cell r="D2776">
            <v>37351.160000000003</v>
          </cell>
          <cell r="S2776" t="str">
            <v>2119-0061353-225-USD</v>
          </cell>
          <cell r="T2776" t="str">
            <v>2119-0061353-225-USD-KARACHI</v>
          </cell>
        </row>
        <row r="2777">
          <cell r="C2777">
            <v>0</v>
          </cell>
          <cell r="D2777">
            <v>19221.75</v>
          </cell>
          <cell r="S2777" t="str">
            <v>2119-0061331-000-PKR</v>
          </cell>
          <cell r="T2777" t="str">
            <v>2119-0061331-000-PKR-KARACHI</v>
          </cell>
        </row>
        <row r="2778">
          <cell r="C2778">
            <v>0</v>
          </cell>
          <cell r="D2778">
            <v>6013.7</v>
          </cell>
          <cell r="S2778" t="str">
            <v>2119-0061283-225-GBP</v>
          </cell>
          <cell r="T2778" t="str">
            <v>2119-0061283-225-GBP-KARACHI</v>
          </cell>
        </row>
        <row r="2779">
          <cell r="C2779">
            <v>0</v>
          </cell>
          <cell r="D2779">
            <v>269278.58</v>
          </cell>
          <cell r="S2779" t="str">
            <v>2119-0061481-100-PKR</v>
          </cell>
          <cell r="T2779" t="str">
            <v>2119-0061481-100-PKR-KARACHI</v>
          </cell>
        </row>
        <row r="2780">
          <cell r="C2780">
            <v>0</v>
          </cell>
          <cell r="D2780">
            <v>725.64</v>
          </cell>
          <cell r="S2780" t="str">
            <v>2119-0060450-225-USD</v>
          </cell>
          <cell r="T2780" t="str">
            <v>2119-0060450-225-USD-KARACHI</v>
          </cell>
        </row>
        <row r="2781">
          <cell r="C2781">
            <v>0</v>
          </cell>
          <cell r="D2781">
            <v>4308.26</v>
          </cell>
          <cell r="S2781" t="str">
            <v>2119-0060573-000-PKR</v>
          </cell>
          <cell r="T2781" t="str">
            <v>2119-0060573-000-PKR-KARACHI</v>
          </cell>
        </row>
        <row r="2782">
          <cell r="C2782">
            <v>0</v>
          </cell>
          <cell r="D2782">
            <v>3696.55</v>
          </cell>
          <cell r="S2782" t="str">
            <v>2119-0060567-225-USD</v>
          </cell>
          <cell r="T2782" t="str">
            <v>2119-0060567-225-USD-KARACHI</v>
          </cell>
        </row>
        <row r="2783">
          <cell r="C2783">
            <v>0</v>
          </cell>
          <cell r="D2783">
            <v>48595.7</v>
          </cell>
          <cell r="S2783" t="str">
            <v>2119-0060558-200-PKR</v>
          </cell>
          <cell r="T2783" t="str">
            <v>2119-0060558-200-PKR-KARACHI</v>
          </cell>
        </row>
        <row r="2784">
          <cell r="C2784">
            <v>0</v>
          </cell>
          <cell r="D2784">
            <v>296.56</v>
          </cell>
          <cell r="S2784" t="str">
            <v>2119-0060553-225-USD</v>
          </cell>
          <cell r="T2784" t="str">
            <v>2119-0060553-225-USD-KARACHI</v>
          </cell>
        </row>
        <row r="2785">
          <cell r="C2785">
            <v>0</v>
          </cell>
          <cell r="D2785">
            <v>2059467.61</v>
          </cell>
          <cell r="S2785" t="str">
            <v>2119-0060545-225-USD</v>
          </cell>
          <cell r="T2785" t="str">
            <v>2119-0060545-225-USD-KARACHI</v>
          </cell>
        </row>
        <row r="2786">
          <cell r="C2786">
            <v>0</v>
          </cell>
          <cell r="D2786">
            <v>297366.33</v>
          </cell>
          <cell r="S2786" t="str">
            <v>2119-0060521-225-USD</v>
          </cell>
          <cell r="T2786" t="str">
            <v>2119-0060521-225-USD-KARACHI</v>
          </cell>
        </row>
        <row r="2787">
          <cell r="C2787">
            <v>0</v>
          </cell>
          <cell r="D2787">
            <v>158639.47</v>
          </cell>
          <cell r="S2787" t="str">
            <v>2119-0060470-100-PKR</v>
          </cell>
          <cell r="T2787" t="str">
            <v>2119-0060470-100-PKR-KARACHI</v>
          </cell>
        </row>
        <row r="2788">
          <cell r="C2788">
            <v>0</v>
          </cell>
          <cell r="D2788">
            <v>489630.1</v>
          </cell>
          <cell r="S2788" t="str">
            <v>2119-0060465-225-USD</v>
          </cell>
          <cell r="T2788" t="str">
            <v>2119-0060465-225-USD-KARACHI</v>
          </cell>
        </row>
        <row r="2789">
          <cell r="C2789">
            <v>0</v>
          </cell>
          <cell r="D2789">
            <v>11426.61</v>
          </cell>
          <cell r="S2789" t="str">
            <v>2119-0061006-225-USD</v>
          </cell>
          <cell r="T2789" t="str">
            <v>2119-0061006-225-USD-KARACHI</v>
          </cell>
        </row>
        <row r="2790">
          <cell r="C2790">
            <v>0</v>
          </cell>
          <cell r="D2790">
            <v>1389.47</v>
          </cell>
          <cell r="S2790" t="str">
            <v>2119-0060453-225-USD</v>
          </cell>
          <cell r="T2790" t="str">
            <v>2119-0060453-225-USD-KARACHI</v>
          </cell>
        </row>
        <row r="2791">
          <cell r="C2791">
            <v>0</v>
          </cell>
          <cell r="D2791">
            <v>3902.77</v>
          </cell>
          <cell r="S2791" t="str">
            <v>2119-0060641-225-USD</v>
          </cell>
          <cell r="T2791" t="str">
            <v>2119-0060641-225-USD-KARACHI</v>
          </cell>
        </row>
        <row r="2792">
          <cell r="C2792">
            <v>0</v>
          </cell>
          <cell r="D2792">
            <v>17398.13</v>
          </cell>
          <cell r="S2792" t="str">
            <v>2119-0060438-225-USD</v>
          </cell>
          <cell r="T2792" t="str">
            <v>2119-0060438-225-USD-KARACHI</v>
          </cell>
        </row>
        <row r="2793">
          <cell r="C2793">
            <v>0</v>
          </cell>
          <cell r="D2793">
            <v>3703.08</v>
          </cell>
          <cell r="S2793" t="str">
            <v>2119-0060376-225-USD</v>
          </cell>
          <cell r="T2793" t="str">
            <v>2119-0060376-225-USD-KARACHI</v>
          </cell>
        </row>
        <row r="2794">
          <cell r="C2794">
            <v>0</v>
          </cell>
          <cell r="D2794">
            <v>297.14999999999998</v>
          </cell>
          <cell r="S2794" t="str">
            <v>2119-0060254-225-USD</v>
          </cell>
          <cell r="T2794" t="str">
            <v>2119-0060254-225-USD-KARACHI</v>
          </cell>
        </row>
        <row r="2795">
          <cell r="C2795">
            <v>0</v>
          </cell>
          <cell r="D2795">
            <v>5559.68</v>
          </cell>
          <cell r="S2795" t="str">
            <v>2119-0060251-225-USD</v>
          </cell>
          <cell r="T2795" t="str">
            <v>2119-0060251-225-USD-KARACHI</v>
          </cell>
        </row>
        <row r="2796">
          <cell r="C2796">
            <v>0</v>
          </cell>
          <cell r="D2796">
            <v>2047.34</v>
          </cell>
          <cell r="S2796" t="str">
            <v>2119-0060226-100-PKR</v>
          </cell>
          <cell r="T2796" t="str">
            <v>2119-0060226-100-PKR-KARACHI</v>
          </cell>
        </row>
        <row r="2797">
          <cell r="C2797">
            <v>0</v>
          </cell>
          <cell r="D2797">
            <v>527.1</v>
          </cell>
          <cell r="S2797" t="str">
            <v>2119-0060103-200-PKR</v>
          </cell>
          <cell r="T2797" t="str">
            <v>2119-0060103-200-PKR-KARACHI</v>
          </cell>
        </row>
        <row r="2798">
          <cell r="C2798">
            <v>0</v>
          </cell>
          <cell r="D2798">
            <v>106581.8</v>
          </cell>
          <cell r="S2798" t="str">
            <v>2119-0060090-000-PKR</v>
          </cell>
          <cell r="T2798" t="str">
            <v>2119-0060090-000-PKR-KARACHI</v>
          </cell>
        </row>
        <row r="2799">
          <cell r="C2799">
            <v>0</v>
          </cell>
          <cell r="D2799">
            <v>300942.58</v>
          </cell>
          <cell r="S2799" t="str">
            <v>2119-0060081-100-PKR</v>
          </cell>
          <cell r="T2799" t="str">
            <v>2119-0060081-100-PKR-KARACHI</v>
          </cell>
        </row>
        <row r="2800">
          <cell r="C2800">
            <v>0</v>
          </cell>
          <cell r="D2800">
            <v>8462.83</v>
          </cell>
          <cell r="S2800" t="str">
            <v>2119-0061532-225-USD</v>
          </cell>
          <cell r="T2800" t="str">
            <v>2119-0061532-225-USD-KARACHI</v>
          </cell>
        </row>
        <row r="2801">
          <cell r="C2801">
            <v>0</v>
          </cell>
          <cell r="D2801">
            <v>912.33</v>
          </cell>
          <cell r="S2801" t="str">
            <v>2119-0060455-100-PKR</v>
          </cell>
          <cell r="T2801" t="str">
            <v>2119-0060455-100-PKR-KARACHI</v>
          </cell>
        </row>
        <row r="2802">
          <cell r="C2802">
            <v>0</v>
          </cell>
          <cell r="D2802">
            <v>1711.58</v>
          </cell>
          <cell r="S2802" t="str">
            <v>2119-0060873-225-USD</v>
          </cell>
          <cell r="T2802" t="str">
            <v>2119-0060873-225-USD-KARACHI</v>
          </cell>
        </row>
        <row r="2803">
          <cell r="C2803">
            <v>0</v>
          </cell>
          <cell r="D2803">
            <v>56514.25</v>
          </cell>
          <cell r="S2803" t="str">
            <v>2119-0060070-000-PKR</v>
          </cell>
          <cell r="T2803" t="str">
            <v>2119-0060070-000-PKR-KARACHI</v>
          </cell>
        </row>
        <row r="2804">
          <cell r="C2804">
            <v>0</v>
          </cell>
          <cell r="D2804">
            <v>178379.86</v>
          </cell>
          <cell r="S2804" t="str">
            <v>2119-0060984-200-PKR</v>
          </cell>
          <cell r="T2804" t="str">
            <v>2119-0060984-200-PKR-KARACHI</v>
          </cell>
        </row>
        <row r="2805">
          <cell r="C2805">
            <v>0</v>
          </cell>
          <cell r="D2805">
            <v>165081.68</v>
          </cell>
          <cell r="S2805" t="str">
            <v>2119-0060982-225-USD</v>
          </cell>
          <cell r="T2805" t="str">
            <v>2119-0060982-225-USD-KARACHI</v>
          </cell>
        </row>
        <row r="2806">
          <cell r="C2806">
            <v>0</v>
          </cell>
          <cell r="D2806">
            <v>269704.84999999998</v>
          </cell>
          <cell r="S2806" t="str">
            <v>2119-0060972-200-PKR</v>
          </cell>
          <cell r="T2806" t="str">
            <v>2119-0060972-200-PKR-KARACHI</v>
          </cell>
        </row>
        <row r="2807">
          <cell r="C2807">
            <v>0</v>
          </cell>
          <cell r="D2807">
            <v>4228790.9400000004</v>
          </cell>
          <cell r="S2807" t="str">
            <v>2119-0060971-100-PKR</v>
          </cell>
          <cell r="T2807" t="str">
            <v>2119-0060971-100-PKR-KARACHI</v>
          </cell>
        </row>
        <row r="2808">
          <cell r="C2808">
            <v>0</v>
          </cell>
          <cell r="D2808">
            <v>494396.98</v>
          </cell>
          <cell r="S2808" t="str">
            <v>2119-0060953-225-USD</v>
          </cell>
          <cell r="T2808" t="str">
            <v>2119-0060953-225-USD-KARACHI</v>
          </cell>
        </row>
        <row r="2809">
          <cell r="C2809">
            <v>0</v>
          </cell>
          <cell r="D2809">
            <v>2789442.58</v>
          </cell>
          <cell r="S2809" t="str">
            <v>2119-0060944-100-PKR</v>
          </cell>
          <cell r="T2809" t="str">
            <v>2119-0060944-100-PKR-KARACHI</v>
          </cell>
        </row>
        <row r="2810">
          <cell r="C2810">
            <v>0</v>
          </cell>
          <cell r="D2810">
            <v>126278.05</v>
          </cell>
          <cell r="S2810" t="str">
            <v>2119-0060936-225-USD</v>
          </cell>
          <cell r="T2810" t="str">
            <v>2119-0060936-225-USD-KARACHI</v>
          </cell>
        </row>
        <row r="2811">
          <cell r="C2811">
            <v>0</v>
          </cell>
          <cell r="D2811">
            <v>1338590.6200000001</v>
          </cell>
          <cell r="S2811" t="str">
            <v>2119-0060927-225-USD</v>
          </cell>
          <cell r="T2811" t="str">
            <v>2119-0060927-225-USD-KARACHI</v>
          </cell>
        </row>
        <row r="2812">
          <cell r="C2812">
            <v>0</v>
          </cell>
          <cell r="D2812">
            <v>140292.24</v>
          </cell>
          <cell r="S2812" t="str">
            <v>2119-0060578-225-USD</v>
          </cell>
          <cell r="T2812" t="str">
            <v>2119-0060578-225-USD-KARACHI</v>
          </cell>
        </row>
        <row r="2813">
          <cell r="C2813">
            <v>0</v>
          </cell>
          <cell r="D2813">
            <v>9748.9</v>
          </cell>
          <cell r="S2813" t="str">
            <v>2119-0060903-225-USD</v>
          </cell>
          <cell r="T2813" t="str">
            <v>2119-0060903-225-USD-KARACHI</v>
          </cell>
        </row>
        <row r="2814">
          <cell r="C2814">
            <v>0</v>
          </cell>
          <cell r="D2814">
            <v>0.59</v>
          </cell>
          <cell r="S2814" t="str">
            <v>2119-0060615-225-USD</v>
          </cell>
          <cell r="T2814" t="str">
            <v>2119-0060615-225-USD-KARACHI</v>
          </cell>
        </row>
        <row r="2815">
          <cell r="C2815">
            <v>0</v>
          </cell>
          <cell r="D2815">
            <v>361305.28</v>
          </cell>
          <cell r="S2815" t="str">
            <v>2119-0060850-225-USD</v>
          </cell>
          <cell r="T2815" t="str">
            <v>2119-0060850-225-USD-KARACHI</v>
          </cell>
        </row>
        <row r="2816">
          <cell r="C2816">
            <v>0</v>
          </cell>
          <cell r="D2816">
            <v>3041.03</v>
          </cell>
          <cell r="S2816" t="str">
            <v>2119-0060785-225-USD</v>
          </cell>
          <cell r="T2816" t="str">
            <v>2119-0060785-225-USD-KARACHI</v>
          </cell>
        </row>
        <row r="2817">
          <cell r="C2817">
            <v>0</v>
          </cell>
          <cell r="D2817">
            <v>629.94000000000005</v>
          </cell>
          <cell r="S2817" t="str">
            <v>2119-0060706-000-PKR</v>
          </cell>
          <cell r="T2817" t="str">
            <v>2119-0060706-000-PKR-KARACHI</v>
          </cell>
        </row>
        <row r="2818">
          <cell r="C2818">
            <v>0</v>
          </cell>
          <cell r="D2818">
            <v>403954.62</v>
          </cell>
          <cell r="S2818" t="str">
            <v>2119-0060688-225-USD</v>
          </cell>
          <cell r="T2818" t="str">
            <v>2119-0060688-225-USD-KARACHI</v>
          </cell>
        </row>
        <row r="2819">
          <cell r="C2819">
            <v>0</v>
          </cell>
          <cell r="D2819">
            <v>4140.49</v>
          </cell>
          <cell r="S2819" t="str">
            <v>2119-0060679-225-USD</v>
          </cell>
          <cell r="T2819" t="str">
            <v>2119-0060679-225-USD-KARACHI</v>
          </cell>
        </row>
        <row r="2820">
          <cell r="C2820">
            <v>0</v>
          </cell>
          <cell r="D2820">
            <v>7385.96</v>
          </cell>
          <cell r="S2820" t="str">
            <v>2119-0060670-225-USD</v>
          </cell>
          <cell r="T2820" t="str">
            <v>2119-0060670-225-USD-KARACHI</v>
          </cell>
        </row>
        <row r="2821">
          <cell r="C2821">
            <v>0</v>
          </cell>
          <cell r="D2821">
            <v>3026.77</v>
          </cell>
          <cell r="S2821" t="str">
            <v>2119-0060668-225-USD</v>
          </cell>
          <cell r="T2821" t="str">
            <v>2119-0060668-225-USD-KARACHI</v>
          </cell>
        </row>
        <row r="2822">
          <cell r="C2822">
            <v>0</v>
          </cell>
          <cell r="D2822">
            <v>4422.1899999999996</v>
          </cell>
          <cell r="S2822" t="str">
            <v>2119-0060667-225-USD</v>
          </cell>
          <cell r="T2822" t="str">
            <v>2119-0060667-225-USD-KARACHI</v>
          </cell>
        </row>
        <row r="2823">
          <cell r="C2823">
            <v>0</v>
          </cell>
          <cell r="D2823">
            <v>5217.3599999999997</v>
          </cell>
          <cell r="S2823" t="str">
            <v>2119-0060985-225-USD</v>
          </cell>
          <cell r="T2823" t="str">
            <v>2119-0060985-225-USD-KARACHI</v>
          </cell>
        </row>
        <row r="2824">
          <cell r="C2824">
            <v>0</v>
          </cell>
          <cell r="D2824">
            <v>3.2</v>
          </cell>
          <cell r="S2824" t="str">
            <v>2119-0060927-000-PKR</v>
          </cell>
          <cell r="T2824" t="str">
            <v>2119-0060927-000-PKR-KARACHI</v>
          </cell>
        </row>
        <row r="2825">
          <cell r="C2825">
            <v>0</v>
          </cell>
          <cell r="D2825">
            <v>39800</v>
          </cell>
          <cell r="S2825" t="str">
            <v>2119-0033036-400-PKR</v>
          </cell>
          <cell r="T2825" t="str">
            <v>2119-0033036-400-PKR-LAHORE</v>
          </cell>
        </row>
        <row r="2826">
          <cell r="C2826">
            <v>0</v>
          </cell>
          <cell r="D2826">
            <v>1962587.45</v>
          </cell>
          <cell r="S2826" t="str">
            <v>2119-0033050-400-PKR</v>
          </cell>
          <cell r="T2826" t="str">
            <v>2119-0033050-400-PKR-LAHORE</v>
          </cell>
        </row>
        <row r="2827">
          <cell r="C2827">
            <v>0</v>
          </cell>
          <cell r="D2827">
            <v>150000</v>
          </cell>
          <cell r="S2827" t="str">
            <v>2119-0033019-400-PKR</v>
          </cell>
          <cell r="T2827" t="str">
            <v>2119-0033019-400-PKR-LAHORE</v>
          </cell>
        </row>
        <row r="2828">
          <cell r="C2828">
            <v>0</v>
          </cell>
          <cell r="D2828">
            <v>1100049.3</v>
          </cell>
          <cell r="S2828" t="str">
            <v>2119-0033023-224-USD</v>
          </cell>
          <cell r="T2828" t="str">
            <v>2119-0033023-224-USD-LAHORE</v>
          </cell>
        </row>
        <row r="2829">
          <cell r="C2829">
            <v>0</v>
          </cell>
          <cell r="D2829">
            <v>10000</v>
          </cell>
          <cell r="S2829" t="str">
            <v>2119-0033027-200-PKR</v>
          </cell>
          <cell r="T2829" t="str">
            <v>2119-0033027-200-PKR-LAHORE</v>
          </cell>
        </row>
        <row r="2830">
          <cell r="C2830">
            <v>0</v>
          </cell>
          <cell r="D2830">
            <v>10000</v>
          </cell>
          <cell r="S2830" t="str">
            <v>2119-0033028-400-PKR</v>
          </cell>
          <cell r="T2830" t="str">
            <v>2119-0033028-400-PKR-LAHORE</v>
          </cell>
        </row>
        <row r="2831">
          <cell r="C2831">
            <v>0</v>
          </cell>
          <cell r="D2831">
            <v>39521.06</v>
          </cell>
          <cell r="S2831" t="str">
            <v>2119-0033029-200-PKR</v>
          </cell>
          <cell r="T2831" t="str">
            <v>2119-0033029-200-PKR-LAHORE</v>
          </cell>
        </row>
        <row r="2832">
          <cell r="C2832">
            <v>0</v>
          </cell>
          <cell r="D2832">
            <v>1503272</v>
          </cell>
          <cell r="S2832" t="str">
            <v>2119-0033015-400-PKR</v>
          </cell>
          <cell r="T2832" t="str">
            <v>2119-0033015-400-PKR-LAHORE</v>
          </cell>
        </row>
        <row r="2833">
          <cell r="C2833">
            <v>0</v>
          </cell>
          <cell r="D2833">
            <v>330000</v>
          </cell>
          <cell r="S2833" t="str">
            <v>2119-0033032-400-PKR</v>
          </cell>
          <cell r="T2833" t="str">
            <v>2119-0033032-400-PKR-LAHORE</v>
          </cell>
        </row>
        <row r="2834">
          <cell r="C2834">
            <v>0</v>
          </cell>
          <cell r="D2834">
            <v>81020</v>
          </cell>
          <cell r="S2834" t="str">
            <v>2119-0033013-400-PKR</v>
          </cell>
          <cell r="T2834" t="str">
            <v>2119-0033013-400-PKR-LAHORE</v>
          </cell>
        </row>
        <row r="2835">
          <cell r="C2835">
            <v>0</v>
          </cell>
          <cell r="D2835">
            <v>191250</v>
          </cell>
          <cell r="S2835" t="str">
            <v>2119-0033038-400-PKR</v>
          </cell>
          <cell r="T2835" t="str">
            <v>2119-0033038-400-PKR-LAHORE</v>
          </cell>
        </row>
        <row r="2836">
          <cell r="C2836">
            <v>0</v>
          </cell>
          <cell r="D2836">
            <v>228050</v>
          </cell>
          <cell r="S2836" t="str">
            <v>2119-0033039-400-PKR</v>
          </cell>
          <cell r="T2836" t="str">
            <v>2119-0033039-400-PKR-LAHORE</v>
          </cell>
        </row>
        <row r="2837">
          <cell r="C2837">
            <v>0</v>
          </cell>
          <cell r="D2837">
            <v>405695.38</v>
          </cell>
          <cell r="S2837" t="str">
            <v>2119-0033042-400-PKR</v>
          </cell>
          <cell r="T2837" t="str">
            <v>2119-0033042-400-PKR-LAHORE</v>
          </cell>
        </row>
        <row r="2838">
          <cell r="C2838">
            <v>0</v>
          </cell>
          <cell r="D2838">
            <v>34514</v>
          </cell>
          <cell r="S2838" t="str">
            <v>2119-0033046-400-PKR</v>
          </cell>
          <cell r="T2838" t="str">
            <v>2119-0033046-400-PKR-LAHORE</v>
          </cell>
        </row>
        <row r="2839">
          <cell r="C2839">
            <v>0</v>
          </cell>
          <cell r="D2839">
            <v>1906544</v>
          </cell>
          <cell r="S2839" t="str">
            <v>2119-0033047-400-PKR</v>
          </cell>
          <cell r="T2839" t="str">
            <v>2119-0033047-400-PKR-LAHORE</v>
          </cell>
        </row>
        <row r="2840">
          <cell r="C2840">
            <v>0</v>
          </cell>
          <cell r="D2840">
            <v>1005000</v>
          </cell>
          <cell r="S2840" t="str">
            <v>2119-0032972-400-PKR</v>
          </cell>
          <cell r="T2840" t="str">
            <v>2119-0032972-400-PKR-LAHORE</v>
          </cell>
        </row>
        <row r="2841">
          <cell r="C2841">
            <v>0</v>
          </cell>
          <cell r="D2841">
            <v>190003.09</v>
          </cell>
          <cell r="S2841" t="str">
            <v>2119-0033029-400-PKR</v>
          </cell>
          <cell r="T2841" t="str">
            <v>2119-0033029-400-PKR-LAHORE</v>
          </cell>
        </row>
        <row r="2842">
          <cell r="C2842">
            <v>0</v>
          </cell>
          <cell r="D2842">
            <v>50</v>
          </cell>
          <cell r="S2842" t="str">
            <v>2119-0032992-400-PKR</v>
          </cell>
          <cell r="T2842" t="str">
            <v>2119-0032992-400-PKR-LAHORE</v>
          </cell>
        </row>
        <row r="2843">
          <cell r="C2843">
            <v>0</v>
          </cell>
          <cell r="D2843">
            <v>9516.2900000000009</v>
          </cell>
          <cell r="S2843" t="str">
            <v>2119-0032979-400-PKR</v>
          </cell>
          <cell r="T2843" t="str">
            <v>2119-0032979-400-PKR-LAHORE</v>
          </cell>
        </row>
        <row r="2844">
          <cell r="C2844">
            <v>0</v>
          </cell>
          <cell r="D2844">
            <v>3455100</v>
          </cell>
          <cell r="S2844" t="str">
            <v>2119-0032980-400-PKR</v>
          </cell>
          <cell r="T2844" t="str">
            <v>2119-0032980-400-PKR-LAHORE</v>
          </cell>
        </row>
        <row r="2845">
          <cell r="C2845">
            <v>0</v>
          </cell>
          <cell r="D2845">
            <v>315067</v>
          </cell>
          <cell r="S2845" t="str">
            <v>2119-0032982-400-PKR</v>
          </cell>
          <cell r="T2845" t="str">
            <v>2119-0032982-400-PKR-LAHORE</v>
          </cell>
        </row>
        <row r="2846">
          <cell r="C2846">
            <v>0</v>
          </cell>
          <cell r="D2846">
            <v>3000</v>
          </cell>
          <cell r="S2846" t="str">
            <v>2119-0032983-400-PKR</v>
          </cell>
          <cell r="T2846" t="str">
            <v>2119-0032983-400-PKR-LAHORE</v>
          </cell>
        </row>
        <row r="2847">
          <cell r="C2847">
            <v>0</v>
          </cell>
          <cell r="D2847">
            <v>499950</v>
          </cell>
          <cell r="S2847" t="str">
            <v>2119-0032985-400-PKR</v>
          </cell>
          <cell r="T2847" t="str">
            <v>2119-0032985-400-PKR-LAHORE</v>
          </cell>
        </row>
        <row r="2848">
          <cell r="C2848">
            <v>0</v>
          </cell>
          <cell r="D2848">
            <v>200</v>
          </cell>
          <cell r="S2848" t="str">
            <v>2119-0032987-200-PKR</v>
          </cell>
          <cell r="T2848" t="str">
            <v>2119-0032987-200-PKR-LAHORE</v>
          </cell>
        </row>
        <row r="2849">
          <cell r="C2849">
            <v>0</v>
          </cell>
          <cell r="D2849">
            <v>438694.75</v>
          </cell>
          <cell r="S2849" t="str">
            <v>2119-0033017-400-PKR</v>
          </cell>
          <cell r="T2849" t="str">
            <v>2119-0033017-400-PKR-LAHORE</v>
          </cell>
        </row>
        <row r="2850">
          <cell r="C2850">
            <v>0</v>
          </cell>
          <cell r="D2850">
            <v>13368</v>
          </cell>
          <cell r="S2850" t="str">
            <v>2119-0032990-400-PKR</v>
          </cell>
          <cell r="T2850" t="str">
            <v>2119-0032990-400-PKR-LAHORE</v>
          </cell>
        </row>
        <row r="2851">
          <cell r="C2851">
            <v>0</v>
          </cell>
          <cell r="D2851">
            <v>10000</v>
          </cell>
          <cell r="S2851" t="str">
            <v>2119-0033053-400-PKR</v>
          </cell>
          <cell r="T2851" t="str">
            <v>2119-0033053-400-PKR-LAHORE</v>
          </cell>
        </row>
        <row r="2852">
          <cell r="C2852">
            <v>0</v>
          </cell>
          <cell r="D2852">
            <v>400100</v>
          </cell>
          <cell r="S2852" t="str">
            <v>2119-0032998-400-PKR</v>
          </cell>
          <cell r="T2852" t="str">
            <v>2119-0032998-400-PKR-LAHORE</v>
          </cell>
        </row>
        <row r="2853">
          <cell r="C2853">
            <v>0</v>
          </cell>
          <cell r="D2853">
            <v>72052.89</v>
          </cell>
          <cell r="S2853" t="str">
            <v>2119-0033000-400-PKR</v>
          </cell>
          <cell r="T2853" t="str">
            <v>2119-0033000-400-PKR-LAHORE</v>
          </cell>
        </row>
        <row r="2854">
          <cell r="C2854">
            <v>0</v>
          </cell>
          <cell r="D2854">
            <v>35000</v>
          </cell>
          <cell r="S2854" t="str">
            <v>2119-0033001-400-PKR</v>
          </cell>
          <cell r="T2854" t="str">
            <v>2119-0033001-400-PKR-LAHORE</v>
          </cell>
        </row>
        <row r="2855">
          <cell r="C2855">
            <v>0</v>
          </cell>
          <cell r="D2855">
            <v>100000</v>
          </cell>
          <cell r="S2855" t="str">
            <v>2119-0033009-400-PKR</v>
          </cell>
          <cell r="T2855" t="str">
            <v>2119-0033009-400-PKR-LAHORE</v>
          </cell>
        </row>
        <row r="2856">
          <cell r="C2856">
            <v>0</v>
          </cell>
          <cell r="D2856">
            <v>3876852</v>
          </cell>
          <cell r="S2856" t="str">
            <v>2119-0033011-400-PKR</v>
          </cell>
          <cell r="T2856" t="str">
            <v>2119-0033011-400-PKR-LAHORE</v>
          </cell>
        </row>
        <row r="2857">
          <cell r="C2857">
            <v>0</v>
          </cell>
          <cell r="D2857">
            <v>60010</v>
          </cell>
          <cell r="S2857" t="str">
            <v>2119-0033012-200-PKR</v>
          </cell>
          <cell r="T2857" t="str">
            <v>2119-0033012-200-PKR-LAHORE</v>
          </cell>
        </row>
        <row r="2858">
          <cell r="C2858">
            <v>0</v>
          </cell>
          <cell r="D2858">
            <v>500</v>
          </cell>
          <cell r="S2858" t="str">
            <v>2119-0032989-400-PKR</v>
          </cell>
          <cell r="T2858" t="str">
            <v>2119-0032989-400-PKR-LAHORE</v>
          </cell>
        </row>
        <row r="2859">
          <cell r="C2859">
            <v>0</v>
          </cell>
          <cell r="D2859">
            <v>1195525</v>
          </cell>
          <cell r="S2859" t="str">
            <v>2119-0033108-400-PKR</v>
          </cell>
          <cell r="T2859" t="str">
            <v>2119-0033108-400-PKR-LAHORE</v>
          </cell>
        </row>
        <row r="2860">
          <cell r="C2860">
            <v>0</v>
          </cell>
          <cell r="D2860">
            <v>7500010</v>
          </cell>
          <cell r="S2860" t="str">
            <v>2119-0033049-400-PKR</v>
          </cell>
          <cell r="T2860" t="str">
            <v>2119-0033049-400-PKR-LAHORE</v>
          </cell>
        </row>
        <row r="2861">
          <cell r="C2861">
            <v>0</v>
          </cell>
          <cell r="D2861">
            <v>30012</v>
          </cell>
          <cell r="S2861" t="str">
            <v>2119-0033081-400-PKR</v>
          </cell>
          <cell r="T2861" t="str">
            <v>2119-0033081-400-PKR-LAHORE</v>
          </cell>
        </row>
        <row r="2862">
          <cell r="C2862">
            <v>0</v>
          </cell>
          <cell r="D2862">
            <v>10000</v>
          </cell>
          <cell r="S2862" t="str">
            <v>2119-0033086-400-PKR</v>
          </cell>
          <cell r="T2862" t="str">
            <v>2119-0033086-400-PKR-LAHORE</v>
          </cell>
        </row>
        <row r="2863">
          <cell r="C2863">
            <v>0</v>
          </cell>
          <cell r="D2863">
            <v>1001000</v>
          </cell>
          <cell r="S2863" t="str">
            <v>2119-0033087-400-PKR</v>
          </cell>
          <cell r="T2863" t="str">
            <v>2119-0033087-400-PKR-LAHORE</v>
          </cell>
        </row>
        <row r="2864">
          <cell r="C2864">
            <v>0</v>
          </cell>
          <cell r="D2864">
            <v>20000</v>
          </cell>
          <cell r="S2864" t="str">
            <v>2119-0033094-400-PKR</v>
          </cell>
          <cell r="T2864" t="str">
            <v>2119-0033094-400-PKR-LAHORE</v>
          </cell>
        </row>
        <row r="2865">
          <cell r="C2865">
            <v>0</v>
          </cell>
          <cell r="D2865">
            <v>149600</v>
          </cell>
          <cell r="S2865" t="str">
            <v>2119-0033098-400-PKR</v>
          </cell>
          <cell r="T2865" t="str">
            <v>2119-0033098-400-PKR-LAHORE</v>
          </cell>
        </row>
        <row r="2866">
          <cell r="C2866">
            <v>0</v>
          </cell>
          <cell r="D2866">
            <v>1100910</v>
          </cell>
          <cell r="S2866" t="str">
            <v>2119-0033077-400-PKR</v>
          </cell>
          <cell r="T2866" t="str">
            <v>2119-0033077-400-PKR-LAHORE</v>
          </cell>
        </row>
        <row r="2867">
          <cell r="C2867">
            <v>0</v>
          </cell>
          <cell r="D2867">
            <v>50010</v>
          </cell>
          <cell r="S2867" t="str">
            <v>2119-0033102-400-PKR</v>
          </cell>
          <cell r="T2867" t="str">
            <v>2119-0033102-400-PKR-LAHORE</v>
          </cell>
        </row>
        <row r="2868">
          <cell r="C2868">
            <v>0</v>
          </cell>
          <cell r="D2868">
            <v>80100</v>
          </cell>
          <cell r="S2868" t="str">
            <v>2119-0033076-400-PKR</v>
          </cell>
          <cell r="T2868" t="str">
            <v>2119-0033076-400-PKR-LAHORE</v>
          </cell>
        </row>
        <row r="2869">
          <cell r="C2869">
            <v>0</v>
          </cell>
          <cell r="D2869">
            <v>10000</v>
          </cell>
          <cell r="S2869" t="str">
            <v>2119-0033111-400-PKR</v>
          </cell>
          <cell r="T2869" t="str">
            <v>2119-0033111-400-PKR-LAHORE</v>
          </cell>
        </row>
        <row r="2870">
          <cell r="C2870">
            <v>0</v>
          </cell>
          <cell r="D2870">
            <v>800000</v>
          </cell>
          <cell r="S2870" t="str">
            <v>2119-0033112-400-PKR</v>
          </cell>
          <cell r="T2870" t="str">
            <v>2119-0033112-400-PKR-LAHORE</v>
          </cell>
        </row>
        <row r="2871">
          <cell r="C2871">
            <v>0</v>
          </cell>
          <cell r="D2871">
            <v>1000100</v>
          </cell>
          <cell r="S2871" t="str">
            <v>2119-0033113-400-PKR</v>
          </cell>
          <cell r="T2871" t="str">
            <v>2119-0033113-400-PKR-LAHORE</v>
          </cell>
        </row>
        <row r="2872">
          <cell r="C2872">
            <v>0</v>
          </cell>
          <cell r="D2872">
            <v>100000</v>
          </cell>
          <cell r="S2872" t="str">
            <v>2119-0033116-400-PKR</v>
          </cell>
          <cell r="T2872" t="str">
            <v>2119-0033116-400-PKR-LAHORE</v>
          </cell>
        </row>
        <row r="2873">
          <cell r="C2873">
            <v>0</v>
          </cell>
          <cell r="D2873">
            <v>10</v>
          </cell>
          <cell r="S2873" t="str">
            <v>2119-0033117-400-PKR</v>
          </cell>
          <cell r="T2873" t="str">
            <v>2119-0033117-400-PKR-LAHORE</v>
          </cell>
        </row>
        <row r="2874">
          <cell r="C2874">
            <v>0</v>
          </cell>
          <cell r="D2874">
            <v>628955.56000000006</v>
          </cell>
          <cell r="S2874" t="str">
            <v>2119-0032883-200-PKR</v>
          </cell>
          <cell r="T2874" t="str">
            <v>2119-0032883-200-PKR-LAHORE</v>
          </cell>
        </row>
        <row r="2875">
          <cell r="C2875">
            <v>0</v>
          </cell>
          <cell r="D2875">
            <v>1000000</v>
          </cell>
          <cell r="S2875" t="str">
            <v>2119-0033099-400-PKR</v>
          </cell>
          <cell r="T2875" t="str">
            <v>2119-0033099-400-PKR-LAHORE</v>
          </cell>
        </row>
        <row r="2876">
          <cell r="C2876">
            <v>0</v>
          </cell>
          <cell r="D2876">
            <v>50100</v>
          </cell>
          <cell r="S2876" t="str">
            <v>2119-0033068-400-PKR</v>
          </cell>
          <cell r="T2876" t="str">
            <v>2119-0033068-400-PKR-LAHORE</v>
          </cell>
        </row>
        <row r="2877">
          <cell r="C2877">
            <v>0</v>
          </cell>
          <cell r="D2877">
            <v>507</v>
          </cell>
          <cell r="S2877" t="str">
            <v>2119-0033054-400-PKR</v>
          </cell>
          <cell r="T2877" t="str">
            <v>2119-0033054-400-PKR-LAHORE</v>
          </cell>
        </row>
        <row r="2878">
          <cell r="C2878">
            <v>0</v>
          </cell>
          <cell r="D2878">
            <v>25100</v>
          </cell>
          <cell r="S2878" t="str">
            <v>2119-0033059-400-PKR</v>
          </cell>
          <cell r="T2878" t="str">
            <v>2119-0033059-400-PKR-LAHORE</v>
          </cell>
        </row>
        <row r="2879">
          <cell r="C2879">
            <v>0</v>
          </cell>
          <cell r="D2879">
            <v>92200</v>
          </cell>
          <cell r="S2879" t="str">
            <v>2119-0033062-400-PKR</v>
          </cell>
          <cell r="T2879" t="str">
            <v>2119-0033062-400-PKR-LAHORE</v>
          </cell>
        </row>
        <row r="2880">
          <cell r="C2880">
            <v>0</v>
          </cell>
          <cell r="D2880">
            <v>102250</v>
          </cell>
          <cell r="S2880" t="str">
            <v>2119-0033063-400-PKR</v>
          </cell>
          <cell r="T2880" t="str">
            <v>2119-0033063-400-PKR-LAHORE</v>
          </cell>
        </row>
        <row r="2881">
          <cell r="C2881">
            <v>0</v>
          </cell>
          <cell r="D2881">
            <v>25100</v>
          </cell>
          <cell r="S2881" t="str">
            <v>2119-0033064-400-PKR</v>
          </cell>
          <cell r="T2881" t="str">
            <v>2119-0033064-400-PKR-LAHORE</v>
          </cell>
        </row>
        <row r="2882">
          <cell r="C2882">
            <v>0</v>
          </cell>
          <cell r="D2882">
            <v>100000</v>
          </cell>
          <cell r="S2882" t="str">
            <v>2119-0033065-400-PKR</v>
          </cell>
          <cell r="T2882" t="str">
            <v>2119-0033065-400-PKR-LAHORE</v>
          </cell>
        </row>
        <row r="2883">
          <cell r="C2883">
            <v>0</v>
          </cell>
          <cell r="D2883">
            <v>216978.93</v>
          </cell>
          <cell r="S2883" t="str">
            <v>2119-0033078-224-USD</v>
          </cell>
          <cell r="T2883" t="str">
            <v>2119-0033078-224-USD-LAHORE</v>
          </cell>
        </row>
        <row r="2884">
          <cell r="C2884">
            <v>0</v>
          </cell>
          <cell r="D2884">
            <v>130000</v>
          </cell>
          <cell r="S2884" t="str">
            <v>2119-0033067-400-PKR</v>
          </cell>
          <cell r="T2884" t="str">
            <v>2119-0033067-400-PKR-LAHORE</v>
          </cell>
        </row>
        <row r="2885">
          <cell r="C2885">
            <v>0</v>
          </cell>
          <cell r="D2885">
            <v>585500</v>
          </cell>
          <cell r="S2885" t="str">
            <v>2119-0033058-400-PKR</v>
          </cell>
          <cell r="T2885" t="str">
            <v>2119-0033058-400-PKR-LAHORE</v>
          </cell>
        </row>
        <row r="2886">
          <cell r="C2886">
            <v>0</v>
          </cell>
          <cell r="D2886">
            <v>56130.76</v>
          </cell>
          <cell r="S2886" t="str">
            <v>2119-0033069-400-PKR</v>
          </cell>
          <cell r="T2886" t="str">
            <v>2119-0033069-400-PKR-LAHORE</v>
          </cell>
        </row>
        <row r="2887">
          <cell r="C2887">
            <v>0</v>
          </cell>
          <cell r="D2887">
            <v>24900</v>
          </cell>
          <cell r="S2887" t="str">
            <v>2119-0033071-200-PKR</v>
          </cell>
          <cell r="T2887" t="str">
            <v>2119-0033071-200-PKR-LAHORE</v>
          </cell>
        </row>
        <row r="2888">
          <cell r="C2888">
            <v>0</v>
          </cell>
          <cell r="D2888">
            <v>100100</v>
          </cell>
          <cell r="S2888" t="str">
            <v>2119-0033072-400-PKR</v>
          </cell>
          <cell r="T2888" t="str">
            <v>2119-0033072-400-PKR-LAHORE</v>
          </cell>
        </row>
        <row r="2889">
          <cell r="C2889">
            <v>0</v>
          </cell>
          <cell r="D2889">
            <v>630000</v>
          </cell>
          <cell r="S2889" t="str">
            <v>2119-0033073-400-PKR</v>
          </cell>
          <cell r="T2889" t="str">
            <v>2119-0033073-400-PKR-LAHORE</v>
          </cell>
        </row>
        <row r="2890">
          <cell r="C2890">
            <v>0</v>
          </cell>
          <cell r="D2890">
            <v>193400</v>
          </cell>
          <cell r="S2890" t="str">
            <v>2119-0033074-400-PKR</v>
          </cell>
          <cell r="T2890" t="str">
            <v>2119-0033074-400-PKR-LAHORE</v>
          </cell>
        </row>
        <row r="2891">
          <cell r="C2891">
            <v>0</v>
          </cell>
          <cell r="D2891">
            <v>5333</v>
          </cell>
          <cell r="S2891" t="str">
            <v>2119-0033075-400-PKR</v>
          </cell>
          <cell r="T2891" t="str">
            <v>2119-0033075-400-PKR-LAHORE</v>
          </cell>
        </row>
        <row r="2892">
          <cell r="C2892">
            <v>0</v>
          </cell>
          <cell r="D2892">
            <v>25100</v>
          </cell>
          <cell r="S2892" t="str">
            <v>2119-0033066-400-PKR</v>
          </cell>
          <cell r="T2892" t="str">
            <v>2119-0033066-400-PKR-LAHORE</v>
          </cell>
        </row>
        <row r="2893">
          <cell r="C2893">
            <v>0</v>
          </cell>
          <cell r="D2893">
            <v>100100</v>
          </cell>
          <cell r="S2893" t="str">
            <v>2119-0032917-400-PKR</v>
          </cell>
          <cell r="T2893" t="str">
            <v>2119-0032917-400-PKR-LAHORE</v>
          </cell>
        </row>
        <row r="2894">
          <cell r="C2894">
            <v>0</v>
          </cell>
          <cell r="D2894">
            <v>300100</v>
          </cell>
          <cell r="S2894" t="str">
            <v>2119-0032925-400-PKR</v>
          </cell>
          <cell r="T2894" t="str">
            <v>2119-0032925-400-PKR-LAHORE</v>
          </cell>
        </row>
        <row r="2895">
          <cell r="C2895">
            <v>0</v>
          </cell>
          <cell r="D2895">
            <v>488000</v>
          </cell>
          <cell r="S2895" t="str">
            <v>2119-0032909-400-PKR</v>
          </cell>
          <cell r="T2895" t="str">
            <v>2119-0032909-400-PKR-LAHORE</v>
          </cell>
        </row>
        <row r="2896">
          <cell r="C2896">
            <v>0</v>
          </cell>
          <cell r="D2896">
            <v>98009</v>
          </cell>
          <cell r="S2896" t="str">
            <v>2119-0032910-400-PKR</v>
          </cell>
          <cell r="T2896" t="str">
            <v>2119-0032910-400-PKR-LAHORE</v>
          </cell>
        </row>
        <row r="2897">
          <cell r="C2897">
            <v>0</v>
          </cell>
          <cell r="D2897">
            <v>21450</v>
          </cell>
          <cell r="S2897" t="str">
            <v>2119-0032912-400-PKR</v>
          </cell>
          <cell r="T2897" t="str">
            <v>2119-0032912-400-PKR-LAHORE</v>
          </cell>
        </row>
        <row r="2898">
          <cell r="C2898">
            <v>0</v>
          </cell>
          <cell r="D2898">
            <v>101250</v>
          </cell>
          <cell r="S2898" t="str">
            <v>2119-0032913-400-PKR</v>
          </cell>
          <cell r="T2898" t="str">
            <v>2119-0032913-400-PKR-LAHORE</v>
          </cell>
        </row>
        <row r="2899">
          <cell r="C2899">
            <v>0</v>
          </cell>
          <cell r="D2899">
            <v>151050</v>
          </cell>
          <cell r="S2899" t="str">
            <v>2119-0032914-400-PKR</v>
          </cell>
          <cell r="T2899" t="str">
            <v>2119-0032914-400-PKR-LAHORE</v>
          </cell>
        </row>
        <row r="2900">
          <cell r="C2900">
            <v>0</v>
          </cell>
          <cell r="D2900">
            <v>185010</v>
          </cell>
          <cell r="S2900" t="str">
            <v>2119-0032905-400-PKR</v>
          </cell>
          <cell r="T2900" t="str">
            <v>2119-0032905-400-PKR-LAHORE</v>
          </cell>
        </row>
        <row r="2901">
          <cell r="C2901">
            <v>0</v>
          </cell>
          <cell r="D2901">
            <v>25000</v>
          </cell>
          <cell r="S2901" t="str">
            <v>2119-0032916-400-PKR</v>
          </cell>
          <cell r="T2901" t="str">
            <v>2119-0032916-400-PKR-LAHORE</v>
          </cell>
        </row>
        <row r="2902">
          <cell r="C2902">
            <v>0</v>
          </cell>
          <cell r="D2902">
            <v>292500</v>
          </cell>
          <cell r="S2902" t="str">
            <v>2119-0032904-400-PKR</v>
          </cell>
          <cell r="T2902" t="str">
            <v>2119-0032904-400-PKR-LAHORE</v>
          </cell>
        </row>
        <row r="2903">
          <cell r="C2903">
            <v>0</v>
          </cell>
          <cell r="D2903">
            <v>22133</v>
          </cell>
          <cell r="S2903" t="str">
            <v>2119-0032918-400-PKR</v>
          </cell>
          <cell r="T2903" t="str">
            <v>2119-0032918-400-PKR-LAHORE</v>
          </cell>
        </row>
        <row r="2904">
          <cell r="C2904">
            <v>0</v>
          </cell>
          <cell r="D2904">
            <v>10000010</v>
          </cell>
          <cell r="S2904" t="str">
            <v>2119-0032919-400-PKR</v>
          </cell>
          <cell r="T2904" t="str">
            <v>2119-0032919-400-PKR-LAHORE</v>
          </cell>
        </row>
        <row r="2905">
          <cell r="C2905">
            <v>0</v>
          </cell>
          <cell r="D2905">
            <v>5000</v>
          </cell>
          <cell r="S2905" t="str">
            <v>2119-0032920-400-PKR</v>
          </cell>
          <cell r="T2905" t="str">
            <v>2119-0032920-400-PKR-LAHORE</v>
          </cell>
        </row>
        <row r="2906">
          <cell r="C2906">
            <v>0</v>
          </cell>
          <cell r="D2906">
            <v>65000</v>
          </cell>
          <cell r="S2906" t="str">
            <v>2119-0032922-400-PKR</v>
          </cell>
          <cell r="T2906" t="str">
            <v>2119-0032922-400-PKR-LAHORE</v>
          </cell>
        </row>
        <row r="2907">
          <cell r="C2907">
            <v>0</v>
          </cell>
          <cell r="D2907">
            <v>14100</v>
          </cell>
          <cell r="S2907" t="str">
            <v>2119-0032923-400-PKR</v>
          </cell>
          <cell r="T2907" t="str">
            <v>2119-0032923-400-PKR-LAHORE</v>
          </cell>
        </row>
        <row r="2908">
          <cell r="C2908">
            <v>0</v>
          </cell>
          <cell r="D2908">
            <v>200</v>
          </cell>
          <cell r="S2908" t="str">
            <v>2119-0032924-400-PKR</v>
          </cell>
          <cell r="T2908" t="str">
            <v>2119-0032924-400-PKR-LAHORE</v>
          </cell>
        </row>
        <row r="2909">
          <cell r="C2909">
            <v>0</v>
          </cell>
          <cell r="D2909">
            <v>100050</v>
          </cell>
          <cell r="S2909" t="str">
            <v>2119-0032915-400-PKR</v>
          </cell>
          <cell r="T2909" t="str">
            <v>2119-0032915-400-PKR-LAHORE</v>
          </cell>
        </row>
        <row r="2910">
          <cell r="C2910">
            <v>0</v>
          </cell>
          <cell r="D2910">
            <v>167000</v>
          </cell>
          <cell r="S2910" t="str">
            <v>2119-0032895-400-PKR</v>
          </cell>
          <cell r="T2910" t="str">
            <v>2119-0032895-400-PKR-LAHORE</v>
          </cell>
        </row>
        <row r="2911">
          <cell r="C2911">
            <v>0</v>
          </cell>
          <cell r="D2911">
            <v>7373036</v>
          </cell>
          <cell r="S2911" t="str">
            <v>2119-0032886-400-PKR</v>
          </cell>
          <cell r="T2911" t="str">
            <v>2119-0032886-400-PKR-LAHORE</v>
          </cell>
        </row>
        <row r="2912">
          <cell r="C2912">
            <v>0</v>
          </cell>
          <cell r="D2912">
            <v>199000</v>
          </cell>
          <cell r="S2912" t="str">
            <v>2119-0033061-400-PKR</v>
          </cell>
          <cell r="T2912" t="str">
            <v>2119-0033061-400-PKR-LAHORE</v>
          </cell>
        </row>
        <row r="2913">
          <cell r="C2913">
            <v>0</v>
          </cell>
          <cell r="D2913">
            <v>1999810</v>
          </cell>
          <cell r="S2913" t="str">
            <v>2119-0032971-400-PKR</v>
          </cell>
          <cell r="T2913" t="str">
            <v>2119-0032971-400-PKR-LAHORE</v>
          </cell>
        </row>
        <row r="2914">
          <cell r="C2914">
            <v>0</v>
          </cell>
          <cell r="D2914">
            <v>3440</v>
          </cell>
          <cell r="S2914" t="str">
            <v>2119-0032887-200-PKR</v>
          </cell>
          <cell r="T2914" t="str">
            <v>2119-0032887-200-PKR-LAHORE</v>
          </cell>
        </row>
        <row r="2915">
          <cell r="C2915">
            <v>0</v>
          </cell>
          <cell r="D2915">
            <v>298140</v>
          </cell>
          <cell r="S2915" t="str">
            <v>2119-0032890-200-PKR</v>
          </cell>
          <cell r="T2915" t="str">
            <v>2119-0032890-200-PKR-LAHORE</v>
          </cell>
        </row>
        <row r="2916">
          <cell r="C2916">
            <v>0</v>
          </cell>
          <cell r="D2916">
            <v>9916.7199999999993</v>
          </cell>
          <cell r="S2916" t="str">
            <v>2119-0032891-200-PKR</v>
          </cell>
          <cell r="T2916" t="str">
            <v>2119-0032891-200-PKR-LAHORE</v>
          </cell>
        </row>
        <row r="2917">
          <cell r="C2917">
            <v>0</v>
          </cell>
          <cell r="D2917">
            <v>1000</v>
          </cell>
          <cell r="S2917" t="str">
            <v>2119-0032907-400-PKR</v>
          </cell>
          <cell r="T2917" t="str">
            <v>2119-0032907-400-PKR-LAHORE</v>
          </cell>
        </row>
        <row r="2918">
          <cell r="C2918">
            <v>0</v>
          </cell>
          <cell r="D2918">
            <v>2177021.33</v>
          </cell>
          <cell r="S2918" t="str">
            <v>2119-0032894-400-PKR</v>
          </cell>
          <cell r="T2918" t="str">
            <v>2119-0032894-400-PKR-LAHORE</v>
          </cell>
        </row>
        <row r="2919">
          <cell r="C2919">
            <v>0</v>
          </cell>
          <cell r="D2919">
            <v>1258100</v>
          </cell>
          <cell r="S2919" t="str">
            <v>2119-0032908-400-PKR</v>
          </cell>
          <cell r="T2919" t="str">
            <v>2119-0032908-400-PKR-LAHORE</v>
          </cell>
        </row>
        <row r="2920">
          <cell r="C2920">
            <v>0</v>
          </cell>
          <cell r="D2920">
            <v>48750</v>
          </cell>
          <cell r="S2920" t="str">
            <v>2119-0032897-400-PKR</v>
          </cell>
          <cell r="T2920" t="str">
            <v>2119-0032897-400-PKR-LAHORE</v>
          </cell>
        </row>
        <row r="2921">
          <cell r="C2921">
            <v>0</v>
          </cell>
          <cell r="D2921">
            <v>5000</v>
          </cell>
          <cell r="S2921" t="str">
            <v>2119-0032898-400-PKR</v>
          </cell>
          <cell r="T2921" t="str">
            <v>2119-0032898-400-PKR-LAHORE</v>
          </cell>
        </row>
        <row r="2922">
          <cell r="C2922">
            <v>0</v>
          </cell>
          <cell r="D2922">
            <v>6450</v>
          </cell>
          <cell r="S2922" t="str">
            <v>2119-0032900-400-PKR</v>
          </cell>
          <cell r="T2922" t="str">
            <v>2119-0032900-400-PKR-LAHORE</v>
          </cell>
        </row>
        <row r="2923">
          <cell r="C2923">
            <v>0</v>
          </cell>
          <cell r="D2923">
            <v>2357</v>
          </cell>
          <cell r="S2923" t="str">
            <v>2119-0032901-400-PKR</v>
          </cell>
          <cell r="T2923" t="str">
            <v>2119-0032901-400-PKR-LAHORE</v>
          </cell>
        </row>
        <row r="2924">
          <cell r="C2924">
            <v>0</v>
          </cell>
          <cell r="D2924">
            <v>1200</v>
          </cell>
          <cell r="S2924" t="str">
            <v>2119-0032902-400-PKR</v>
          </cell>
          <cell r="T2924" t="str">
            <v>2119-0032902-400-PKR-LAHORE</v>
          </cell>
        </row>
        <row r="2925">
          <cell r="C2925">
            <v>0</v>
          </cell>
          <cell r="D2925">
            <v>5000</v>
          </cell>
          <cell r="S2925" t="str">
            <v>2119-0032903-400-PKR</v>
          </cell>
          <cell r="T2925" t="str">
            <v>2119-0032903-400-PKR-LAHORE</v>
          </cell>
        </row>
        <row r="2926">
          <cell r="C2926">
            <v>0</v>
          </cell>
          <cell r="D2926">
            <v>1100</v>
          </cell>
          <cell r="S2926" t="str">
            <v>2119-0032893-400-PKR</v>
          </cell>
          <cell r="T2926" t="str">
            <v>2119-0032893-400-PKR-LAHORE</v>
          </cell>
        </row>
        <row r="2927">
          <cell r="C2927">
            <v>0</v>
          </cell>
          <cell r="D2927">
            <v>2.16</v>
          </cell>
          <cell r="S2927" t="str">
            <v>2119-0032959-400-PKR</v>
          </cell>
          <cell r="T2927" t="str">
            <v>2119-0032959-400-PKR-LAHORE</v>
          </cell>
        </row>
        <row r="2928">
          <cell r="C2928">
            <v>0</v>
          </cell>
          <cell r="D2928">
            <v>15000</v>
          </cell>
          <cell r="S2928" t="str">
            <v>2119-0032944-400-PKR</v>
          </cell>
          <cell r="T2928" t="str">
            <v>2119-0032944-400-PKR-LAHORE</v>
          </cell>
        </row>
        <row r="2929">
          <cell r="C2929">
            <v>0</v>
          </cell>
          <cell r="D2929">
            <v>72585</v>
          </cell>
          <cell r="S2929" t="str">
            <v>2119-0032946-400-PKR</v>
          </cell>
          <cell r="T2929" t="str">
            <v>2119-0032946-400-PKR-LAHORE</v>
          </cell>
        </row>
        <row r="2930">
          <cell r="C2930">
            <v>0</v>
          </cell>
          <cell r="D2930">
            <v>86325</v>
          </cell>
          <cell r="S2930" t="str">
            <v>2119-0032947-400-PKR</v>
          </cell>
          <cell r="T2930" t="str">
            <v>2119-0032947-400-PKR-LAHORE</v>
          </cell>
        </row>
        <row r="2931">
          <cell r="C2931">
            <v>0</v>
          </cell>
          <cell r="D2931">
            <v>100</v>
          </cell>
          <cell r="S2931" t="str">
            <v>2119-0032950-400-PKR</v>
          </cell>
          <cell r="T2931" t="str">
            <v>2119-0032950-400-PKR-LAHORE</v>
          </cell>
        </row>
        <row r="2932">
          <cell r="C2932">
            <v>0</v>
          </cell>
          <cell r="D2932">
            <v>110010</v>
          </cell>
          <cell r="S2932" t="str">
            <v>2119-0032963-400-PKR</v>
          </cell>
          <cell r="T2932" t="str">
            <v>2119-0032963-400-PKR-LAHORE</v>
          </cell>
        </row>
        <row r="2933">
          <cell r="C2933">
            <v>0</v>
          </cell>
          <cell r="D2933">
            <v>29134</v>
          </cell>
          <cell r="S2933" t="str">
            <v>2119-0032952-400-PKR</v>
          </cell>
          <cell r="T2933" t="str">
            <v>2119-0032952-400-PKR-LAHORE</v>
          </cell>
        </row>
        <row r="2934">
          <cell r="C2934">
            <v>0</v>
          </cell>
          <cell r="D2934">
            <v>100000</v>
          </cell>
          <cell r="S2934" t="str">
            <v>2119-0032956-400-PKR</v>
          </cell>
          <cell r="T2934" t="str">
            <v>2119-0032956-400-PKR-LAHORE</v>
          </cell>
        </row>
        <row r="2935">
          <cell r="C2935">
            <v>0</v>
          </cell>
          <cell r="D2935">
            <v>3911843.08</v>
          </cell>
          <cell r="S2935" t="str">
            <v>2119-0032942-400-PKR</v>
          </cell>
          <cell r="T2935" t="str">
            <v>2119-0032942-400-PKR-LAHORE</v>
          </cell>
        </row>
        <row r="2936">
          <cell r="C2936">
            <v>0</v>
          </cell>
          <cell r="D2936">
            <v>24423.75</v>
          </cell>
          <cell r="S2936" t="str">
            <v>2119-0032958-400-PKR</v>
          </cell>
          <cell r="T2936" t="str">
            <v>2119-0032958-400-PKR-LAHORE</v>
          </cell>
        </row>
        <row r="2937">
          <cell r="C2937">
            <v>0</v>
          </cell>
          <cell r="D2937">
            <v>27102.5</v>
          </cell>
          <cell r="S2937" t="str">
            <v>2119-0032951-400-PKR</v>
          </cell>
          <cell r="T2937" t="str">
            <v>2119-0032951-400-PKR-LAHORE</v>
          </cell>
        </row>
        <row r="2938">
          <cell r="C2938">
            <v>0</v>
          </cell>
          <cell r="D2938">
            <v>5000</v>
          </cell>
          <cell r="S2938" t="str">
            <v>2119-0032960-400-PKR</v>
          </cell>
          <cell r="T2938" t="str">
            <v>2119-0032960-400-PKR-LAHORE</v>
          </cell>
        </row>
        <row r="2939">
          <cell r="C2939">
            <v>0</v>
          </cell>
          <cell r="D2939">
            <v>5550</v>
          </cell>
          <cell r="S2939" t="str">
            <v>2119-0032961-400-PKR</v>
          </cell>
          <cell r="T2939" t="str">
            <v>2119-0032961-400-PKR-LAHORE</v>
          </cell>
        </row>
        <row r="2940">
          <cell r="C2940">
            <v>0</v>
          </cell>
          <cell r="D2940">
            <v>12375</v>
          </cell>
          <cell r="S2940" t="str">
            <v>2119-0032962-400-PKR</v>
          </cell>
          <cell r="T2940" t="str">
            <v>2119-0032962-400-PKR-LAHORE</v>
          </cell>
        </row>
        <row r="2941">
          <cell r="C2941">
            <v>0</v>
          </cell>
          <cell r="D2941">
            <v>4316930</v>
          </cell>
          <cell r="S2941" t="str">
            <v>2119-0032926-400-PKR</v>
          </cell>
          <cell r="T2941" t="str">
            <v>2119-0032926-400-PKR-LAHORE</v>
          </cell>
        </row>
        <row r="2942">
          <cell r="C2942">
            <v>0</v>
          </cell>
          <cell r="D2942">
            <v>1000</v>
          </cell>
          <cell r="S2942" t="str">
            <v>2119-0032906-400-PKR</v>
          </cell>
          <cell r="T2942" t="str">
            <v>2119-0032906-400-PKR-LAHORE</v>
          </cell>
        </row>
        <row r="2943">
          <cell r="C2943">
            <v>0</v>
          </cell>
          <cell r="D2943">
            <v>1912.25</v>
          </cell>
          <cell r="S2943" t="str">
            <v>2119-0032964-400-PKR</v>
          </cell>
          <cell r="T2943" t="str">
            <v>2119-0032964-400-PKR-LAHORE</v>
          </cell>
        </row>
        <row r="2944">
          <cell r="C2944">
            <v>0</v>
          </cell>
          <cell r="D2944">
            <v>500</v>
          </cell>
          <cell r="S2944" t="str">
            <v>2119-0032968-400-PKR</v>
          </cell>
          <cell r="T2944" t="str">
            <v>2119-0032968-400-PKR-LAHORE</v>
          </cell>
        </row>
        <row r="2945">
          <cell r="C2945">
            <v>0</v>
          </cell>
          <cell r="D2945">
            <v>48750</v>
          </cell>
          <cell r="S2945" t="str">
            <v>2119-0032957-400-PKR</v>
          </cell>
          <cell r="T2945" t="str">
            <v>2119-0032957-400-PKR-LAHORE</v>
          </cell>
        </row>
        <row r="2946">
          <cell r="C2946">
            <v>0</v>
          </cell>
          <cell r="D2946">
            <v>11331346.9</v>
          </cell>
          <cell r="S2946" t="str">
            <v>2119-0032932-400-PKR</v>
          </cell>
          <cell r="T2946" t="str">
            <v>2119-0032932-400-PKR-LAHORE</v>
          </cell>
        </row>
        <row r="2947">
          <cell r="C2947">
            <v>0</v>
          </cell>
          <cell r="D2947">
            <v>9347.5</v>
          </cell>
          <cell r="S2947" t="str">
            <v>2119-0032927-400-PKR</v>
          </cell>
          <cell r="T2947" t="str">
            <v>2119-0032927-400-PKR-LAHORE</v>
          </cell>
        </row>
        <row r="2948">
          <cell r="C2948">
            <v>0</v>
          </cell>
          <cell r="D2948">
            <v>10</v>
          </cell>
          <cell r="S2948" t="str">
            <v>2119-0032928-400-PKR</v>
          </cell>
          <cell r="T2948" t="str">
            <v>2119-0032928-400-PKR-LAHORE</v>
          </cell>
        </row>
        <row r="2949">
          <cell r="C2949">
            <v>0</v>
          </cell>
          <cell r="D2949">
            <v>25050</v>
          </cell>
          <cell r="S2949" t="str">
            <v>2119-0032955-400-PKR</v>
          </cell>
          <cell r="T2949" t="str">
            <v>2119-0032955-400-PKR-LAHORE</v>
          </cell>
        </row>
        <row r="2950">
          <cell r="C2950">
            <v>0</v>
          </cell>
          <cell r="D2950">
            <v>10</v>
          </cell>
          <cell r="S2950" t="str">
            <v>2119-0032930-400-PKR</v>
          </cell>
          <cell r="T2950" t="str">
            <v>2119-0032930-400-PKR-LAHORE</v>
          </cell>
        </row>
        <row r="2951">
          <cell r="C2951">
            <v>0</v>
          </cell>
          <cell r="D2951">
            <v>1085844.3400000001</v>
          </cell>
          <cell r="S2951" t="str">
            <v>2119-0032932-224-USD</v>
          </cell>
          <cell r="T2951" t="str">
            <v>2119-0032932-224-USD-LAHORE</v>
          </cell>
        </row>
        <row r="2952">
          <cell r="C2952">
            <v>0</v>
          </cell>
          <cell r="D2952">
            <v>10</v>
          </cell>
          <cell r="S2952" t="str">
            <v>2119-0032929-400-PKR</v>
          </cell>
          <cell r="T2952" t="str">
            <v>2119-0032929-400-PKR-LAHORE</v>
          </cell>
        </row>
        <row r="2953">
          <cell r="C2953">
            <v>0</v>
          </cell>
          <cell r="D2953">
            <v>837774.5</v>
          </cell>
          <cell r="S2953" t="str">
            <v>2119-0032933-400-PKR</v>
          </cell>
          <cell r="T2953" t="str">
            <v>2119-0032933-400-PKR-LAHORE</v>
          </cell>
        </row>
        <row r="2954">
          <cell r="C2954">
            <v>0</v>
          </cell>
          <cell r="D2954">
            <v>5010</v>
          </cell>
          <cell r="S2954" t="str">
            <v>2119-0032934-400-PKR</v>
          </cell>
          <cell r="T2954" t="str">
            <v>2119-0032934-400-PKR-LAHORE</v>
          </cell>
        </row>
        <row r="2955">
          <cell r="C2955">
            <v>0</v>
          </cell>
          <cell r="D2955">
            <v>62975</v>
          </cell>
          <cell r="S2955" t="str">
            <v>2119-0032937-400-PKR</v>
          </cell>
          <cell r="T2955" t="str">
            <v>2119-0032937-400-PKR-LAHORE</v>
          </cell>
        </row>
        <row r="2956">
          <cell r="C2956">
            <v>0</v>
          </cell>
          <cell r="D2956">
            <v>5312.5</v>
          </cell>
          <cell r="S2956" t="str">
            <v>2119-0032938-400-PKR</v>
          </cell>
          <cell r="T2956" t="str">
            <v>2119-0032938-400-PKR-LAHORE</v>
          </cell>
        </row>
        <row r="2957">
          <cell r="C2957">
            <v>0</v>
          </cell>
          <cell r="D2957">
            <v>9347.06</v>
          </cell>
          <cell r="S2957" t="str">
            <v>2119-0032939-400-PKR</v>
          </cell>
          <cell r="T2957" t="str">
            <v>2119-0032939-400-PKR-LAHORE</v>
          </cell>
        </row>
        <row r="2958">
          <cell r="C2958">
            <v>0</v>
          </cell>
          <cell r="D2958">
            <v>42339.5</v>
          </cell>
          <cell r="S2958" t="str">
            <v>2119-0032940-400-PKR</v>
          </cell>
          <cell r="T2958" t="str">
            <v>2119-0032940-400-PKR-LAHORE</v>
          </cell>
        </row>
        <row r="2959">
          <cell r="C2959">
            <v>0</v>
          </cell>
          <cell r="D2959">
            <v>5000</v>
          </cell>
          <cell r="S2959" t="str">
            <v>2119-0032941-400-PKR</v>
          </cell>
          <cell r="T2959" t="str">
            <v>2119-0032941-400-PKR-LAHORE</v>
          </cell>
        </row>
        <row r="2960">
          <cell r="C2960">
            <v>0</v>
          </cell>
          <cell r="D2960">
            <v>4041125.3</v>
          </cell>
          <cell r="S2960" t="str">
            <v>2119-0032942-224-USD</v>
          </cell>
          <cell r="T2960" t="str">
            <v>2119-0032942-224-USD-LAHORE</v>
          </cell>
        </row>
        <row r="2961">
          <cell r="C2961">
            <v>0</v>
          </cell>
          <cell r="D2961">
            <v>20100</v>
          </cell>
          <cell r="S2961" t="str">
            <v>2119-0032931-400-PKR</v>
          </cell>
          <cell r="T2961" t="str">
            <v>2119-0032931-400-PKR-LAHORE</v>
          </cell>
        </row>
        <row r="2962">
          <cell r="C2962">
            <v>0</v>
          </cell>
          <cell r="D2962">
            <v>3106.2</v>
          </cell>
          <cell r="S2962" t="str">
            <v>2150-0061975-230-EUR</v>
          </cell>
          <cell r="T2962" t="str">
            <v>2150-0061975-230-EUR-KARACHI</v>
          </cell>
        </row>
        <row r="2963">
          <cell r="C2963">
            <v>0</v>
          </cell>
          <cell r="D2963">
            <v>11975.15</v>
          </cell>
          <cell r="S2963" t="str">
            <v>2150-0061908-230-USD</v>
          </cell>
          <cell r="T2963" t="str">
            <v>2150-0061908-230-USD-KARACHI</v>
          </cell>
        </row>
        <row r="2964">
          <cell r="C2964">
            <v>0</v>
          </cell>
          <cell r="D2964">
            <v>28922.799999999999</v>
          </cell>
          <cell r="S2964" t="str">
            <v>2150-0061974-230-USD</v>
          </cell>
          <cell r="T2964" t="str">
            <v>2150-0061974-230-USD-KARACHI</v>
          </cell>
        </row>
        <row r="2965">
          <cell r="C2965">
            <v>0</v>
          </cell>
          <cell r="D2965">
            <v>50088.9</v>
          </cell>
          <cell r="S2965" t="str">
            <v>2150-0061974-000-PKR</v>
          </cell>
          <cell r="T2965" t="str">
            <v>2150-0061974-000-PKR-KARACHI</v>
          </cell>
        </row>
        <row r="2966">
          <cell r="C2966">
            <v>0</v>
          </cell>
          <cell r="D2966">
            <v>204986.55</v>
          </cell>
          <cell r="S2966" t="str">
            <v>2150-0061964-230-USD</v>
          </cell>
          <cell r="T2966" t="str">
            <v>2150-0061964-230-USD-KARACHI</v>
          </cell>
        </row>
        <row r="2967">
          <cell r="C2967">
            <v>0</v>
          </cell>
          <cell r="D2967">
            <v>22813.39</v>
          </cell>
          <cell r="S2967" t="str">
            <v>2150-0061956-230-USD</v>
          </cell>
          <cell r="T2967" t="str">
            <v>2150-0061956-230-USD-KARACHI</v>
          </cell>
        </row>
        <row r="2968">
          <cell r="C2968">
            <v>0</v>
          </cell>
          <cell r="D2968">
            <v>312.60000000000002</v>
          </cell>
          <cell r="S2968" t="str">
            <v>2150-0061922-230-USD</v>
          </cell>
          <cell r="T2968" t="str">
            <v>2150-0061922-230-USD-KARACHI</v>
          </cell>
        </row>
        <row r="2969">
          <cell r="C2969">
            <v>0</v>
          </cell>
          <cell r="D2969">
            <v>3386.92</v>
          </cell>
          <cell r="S2969" t="str">
            <v>2150-0061990-221-USD</v>
          </cell>
          <cell r="T2969" t="str">
            <v>2150-0061990-221-USD-KARACHI</v>
          </cell>
        </row>
        <row r="2970">
          <cell r="C2970">
            <v>0</v>
          </cell>
          <cell r="D2970">
            <v>36624.93</v>
          </cell>
          <cell r="S2970" t="str">
            <v>2150-0061903-230-USD</v>
          </cell>
          <cell r="T2970" t="str">
            <v>2150-0061903-230-USD-KARACHI</v>
          </cell>
        </row>
        <row r="2971">
          <cell r="C2971">
            <v>0</v>
          </cell>
          <cell r="D2971">
            <v>4552.93</v>
          </cell>
          <cell r="S2971" t="str">
            <v>2150-0061869-222-USD</v>
          </cell>
          <cell r="T2971" t="str">
            <v>2150-0061869-222-USD-KARACHI</v>
          </cell>
        </row>
        <row r="2972">
          <cell r="C2972">
            <v>0</v>
          </cell>
          <cell r="D2972">
            <v>490.07</v>
          </cell>
          <cell r="S2972" t="str">
            <v>2150-0061867-227-GBP</v>
          </cell>
          <cell r="T2972" t="str">
            <v>2150-0061867-227-GBP-KARACHI</v>
          </cell>
        </row>
        <row r="2973">
          <cell r="C2973">
            <v>0</v>
          </cell>
          <cell r="D2973">
            <v>122481.3</v>
          </cell>
          <cell r="S2973" t="str">
            <v>2150-0061867-000-PKR</v>
          </cell>
          <cell r="T2973" t="str">
            <v>2150-0061867-000-PKR-KARACHI</v>
          </cell>
        </row>
        <row r="2974">
          <cell r="C2974">
            <v>0</v>
          </cell>
          <cell r="D2974">
            <v>232.37</v>
          </cell>
          <cell r="S2974" t="str">
            <v>2150-0061866-230-USD</v>
          </cell>
          <cell r="T2974" t="str">
            <v>2150-0061866-230-USD-KARACHI</v>
          </cell>
        </row>
        <row r="2975">
          <cell r="C2975">
            <v>0</v>
          </cell>
          <cell r="D2975">
            <v>842248.5</v>
          </cell>
          <cell r="S2975" t="str">
            <v>2150-0061843-230-USD</v>
          </cell>
          <cell r="T2975" t="str">
            <v>2150-0061843-230-USD-KARACHI</v>
          </cell>
        </row>
        <row r="2976">
          <cell r="C2976">
            <v>0</v>
          </cell>
          <cell r="D2976">
            <v>6634.17</v>
          </cell>
          <cell r="S2976" t="str">
            <v>2150-0061824-221-USD</v>
          </cell>
          <cell r="T2976" t="str">
            <v>2150-0061824-221-USD-KARACHI</v>
          </cell>
        </row>
        <row r="2977">
          <cell r="C2977">
            <v>0</v>
          </cell>
          <cell r="D2977">
            <v>20095.89</v>
          </cell>
          <cell r="S2977" t="str">
            <v>2150-0061991-000-PKR</v>
          </cell>
          <cell r="T2977" t="str">
            <v>2150-0061991-000-PKR-KARACHI</v>
          </cell>
        </row>
        <row r="2978">
          <cell r="C2978">
            <v>0</v>
          </cell>
          <cell r="D2978">
            <v>11291.7</v>
          </cell>
          <cell r="S2978" t="str">
            <v>2150-0061853-230-USD</v>
          </cell>
          <cell r="T2978" t="str">
            <v>2150-0061853-230-USD-KARACHI</v>
          </cell>
        </row>
        <row r="2979">
          <cell r="C2979">
            <v>0</v>
          </cell>
          <cell r="D2979">
            <v>306100.15999999997</v>
          </cell>
          <cell r="S2979" t="str">
            <v>2150-0061819-230-USD</v>
          </cell>
          <cell r="T2979" t="str">
            <v>2150-0061819-230-USD-KARACHI</v>
          </cell>
        </row>
        <row r="2980">
          <cell r="C2980">
            <v>0</v>
          </cell>
          <cell r="D2980">
            <v>563.4</v>
          </cell>
          <cell r="S2980" t="str">
            <v>2150-0062159-227-USD</v>
          </cell>
          <cell r="T2980" t="str">
            <v>2150-0062159-227-USD-KARACHI</v>
          </cell>
        </row>
        <row r="2981">
          <cell r="C2981">
            <v>0</v>
          </cell>
          <cell r="D2981">
            <v>47.54</v>
          </cell>
          <cell r="S2981" t="str">
            <v>2150-0062202-230-USD</v>
          </cell>
          <cell r="T2981" t="str">
            <v>2150-0062202-230-USD-KARACHI</v>
          </cell>
        </row>
        <row r="2982">
          <cell r="C2982">
            <v>0</v>
          </cell>
          <cell r="D2982">
            <v>156292.29</v>
          </cell>
          <cell r="S2982" t="str">
            <v>2150-0062201-000-PKR</v>
          </cell>
          <cell r="T2982" t="str">
            <v>2150-0062201-000-PKR-KARACHI</v>
          </cell>
        </row>
        <row r="2983">
          <cell r="C2983">
            <v>0</v>
          </cell>
          <cell r="D2983">
            <v>7730</v>
          </cell>
          <cell r="S2983" t="str">
            <v>2150-0061333-000-PKR</v>
          </cell>
          <cell r="T2983" t="str">
            <v>2150-0061333-000-PKR-KARACHI</v>
          </cell>
        </row>
        <row r="2984">
          <cell r="C2984">
            <v>0</v>
          </cell>
          <cell r="D2984">
            <v>9.51</v>
          </cell>
          <cell r="S2984" t="str">
            <v>2150-0061809-227-USD</v>
          </cell>
          <cell r="T2984" t="str">
            <v>2150-0061809-227-USD-KARACHI</v>
          </cell>
        </row>
        <row r="2985">
          <cell r="C2985">
            <v>0</v>
          </cell>
          <cell r="D2985">
            <v>216026.86</v>
          </cell>
          <cell r="S2985" t="str">
            <v>2150-0062196-230-USD</v>
          </cell>
          <cell r="T2985" t="str">
            <v>2150-0062196-230-USD-KARACHI</v>
          </cell>
        </row>
        <row r="2986">
          <cell r="C2986">
            <v>0</v>
          </cell>
          <cell r="D2986">
            <v>3</v>
          </cell>
          <cell r="S2986" t="str">
            <v>2150-0062188-222-PKR</v>
          </cell>
          <cell r="T2986" t="str">
            <v>2150-0062188-222-PKR-KARACHI</v>
          </cell>
        </row>
        <row r="2987">
          <cell r="C2987">
            <v>0</v>
          </cell>
          <cell r="D2987">
            <v>10854.57</v>
          </cell>
          <cell r="S2987" t="str">
            <v>2150-0062169-000-PKR</v>
          </cell>
          <cell r="T2987" t="str">
            <v>2150-0062169-000-PKR-KARACHI</v>
          </cell>
        </row>
        <row r="2988">
          <cell r="C2988">
            <v>0</v>
          </cell>
          <cell r="D2988">
            <v>5542.44</v>
          </cell>
          <cell r="S2988" t="str">
            <v>2150-0062194-230-USD</v>
          </cell>
          <cell r="T2988" t="str">
            <v>2150-0062194-230-USD-KARACHI</v>
          </cell>
        </row>
        <row r="2989">
          <cell r="C2989">
            <v>0</v>
          </cell>
          <cell r="D2989">
            <v>28.53</v>
          </cell>
          <cell r="S2989" t="str">
            <v>2150-0062160-230-USD</v>
          </cell>
          <cell r="T2989" t="str">
            <v>2150-0062160-230-USD-KARACHI</v>
          </cell>
        </row>
        <row r="2990">
          <cell r="C2990">
            <v>0</v>
          </cell>
          <cell r="D2990">
            <v>17676.259999999998</v>
          </cell>
          <cell r="S2990" t="str">
            <v>2150-0062013-230-USD</v>
          </cell>
          <cell r="T2990" t="str">
            <v>2150-0062013-230-USD-KARACHI</v>
          </cell>
        </row>
        <row r="2991">
          <cell r="C2991">
            <v>0</v>
          </cell>
          <cell r="D2991">
            <v>22767.040000000001</v>
          </cell>
          <cell r="S2991" t="str">
            <v>2150-0062136-230-USD</v>
          </cell>
          <cell r="T2991" t="str">
            <v>2150-0062136-230-USD-KARACHI</v>
          </cell>
        </row>
        <row r="2992">
          <cell r="C2992">
            <v>0</v>
          </cell>
          <cell r="D2992">
            <v>97.47</v>
          </cell>
          <cell r="S2992" t="str">
            <v>2150-0062096-230-USD</v>
          </cell>
          <cell r="T2992" t="str">
            <v>2150-0062096-230-USD-KARACHI</v>
          </cell>
        </row>
        <row r="2993">
          <cell r="C2993">
            <v>0</v>
          </cell>
          <cell r="D2993">
            <v>3186.04</v>
          </cell>
          <cell r="S2993" t="str">
            <v>2150-0062092-230-USD</v>
          </cell>
          <cell r="T2993" t="str">
            <v>2150-0062092-230-USD-KARACHI</v>
          </cell>
        </row>
        <row r="2994">
          <cell r="C2994">
            <v>0</v>
          </cell>
          <cell r="D2994">
            <v>739.83</v>
          </cell>
          <cell r="S2994" t="str">
            <v>2150-0062092-000-PKR</v>
          </cell>
          <cell r="T2994" t="str">
            <v>2150-0062092-000-PKR-KARACHI</v>
          </cell>
        </row>
        <row r="2995">
          <cell r="C2995">
            <v>0</v>
          </cell>
          <cell r="D2995">
            <v>4378.8</v>
          </cell>
          <cell r="S2995" t="str">
            <v>2150-0062077-230-USD</v>
          </cell>
          <cell r="T2995" t="str">
            <v>2150-0062077-230-USD-KARACHI</v>
          </cell>
        </row>
        <row r="2996">
          <cell r="C2996">
            <v>0</v>
          </cell>
          <cell r="D2996">
            <v>5529.52</v>
          </cell>
          <cell r="S2996" t="str">
            <v>2150-0062077-000-PKR</v>
          </cell>
          <cell r="T2996" t="str">
            <v>2150-0062077-000-PKR-KARACHI</v>
          </cell>
        </row>
        <row r="2997">
          <cell r="C2997">
            <v>0</v>
          </cell>
          <cell r="D2997">
            <v>8938.27</v>
          </cell>
          <cell r="S2997" t="str">
            <v>2150-0062042-221-USD</v>
          </cell>
          <cell r="T2997" t="str">
            <v>2150-0062042-221-USD-KARACHI</v>
          </cell>
        </row>
        <row r="2998">
          <cell r="C2998">
            <v>0</v>
          </cell>
          <cell r="D2998">
            <v>86455.2</v>
          </cell>
          <cell r="S2998" t="str">
            <v>2150-0062161-222-USD</v>
          </cell>
          <cell r="T2998" t="str">
            <v>2150-0062161-222-USD-KARACHI</v>
          </cell>
        </row>
        <row r="2999">
          <cell r="C2999">
            <v>0</v>
          </cell>
          <cell r="D2999">
            <v>1772</v>
          </cell>
          <cell r="S2999" t="str">
            <v>2150-0061470-000-PKR</v>
          </cell>
          <cell r="T2999" t="str">
            <v>2150-0061470-000-PKR-KARACHI</v>
          </cell>
        </row>
        <row r="3000">
          <cell r="C3000">
            <v>0</v>
          </cell>
          <cell r="D3000">
            <v>5967.37</v>
          </cell>
          <cell r="S3000" t="str">
            <v>2150-0061564-222-USD</v>
          </cell>
          <cell r="T3000" t="str">
            <v>2150-0061564-222-USD-KARACHI</v>
          </cell>
        </row>
        <row r="3001">
          <cell r="C3001">
            <v>0</v>
          </cell>
          <cell r="D3001">
            <v>448234.13</v>
          </cell>
          <cell r="S3001" t="str">
            <v>2150-0061549-230-USD</v>
          </cell>
          <cell r="T3001" t="str">
            <v>2150-0061549-230-USD-KARACHI</v>
          </cell>
        </row>
        <row r="3002">
          <cell r="C3002">
            <v>0</v>
          </cell>
          <cell r="D3002">
            <v>34475.94</v>
          </cell>
          <cell r="S3002" t="str">
            <v>2150-0061541-230-USD</v>
          </cell>
          <cell r="T3002" t="str">
            <v>2150-0061541-230-USD-KARACHI</v>
          </cell>
        </row>
        <row r="3003">
          <cell r="C3003">
            <v>0</v>
          </cell>
          <cell r="D3003">
            <v>10725.33</v>
          </cell>
          <cell r="S3003" t="str">
            <v>2150-0061521-222-USD</v>
          </cell>
          <cell r="T3003" t="str">
            <v>2150-0061521-222-USD-KARACHI</v>
          </cell>
        </row>
        <row r="3004">
          <cell r="C3004">
            <v>0</v>
          </cell>
          <cell r="D3004">
            <v>2185</v>
          </cell>
          <cell r="S3004" t="str">
            <v>2150-0061521-000-PKR</v>
          </cell>
          <cell r="T3004" t="str">
            <v>2150-0061521-000-PKR-KARACHI</v>
          </cell>
        </row>
        <row r="3005">
          <cell r="C3005">
            <v>0</v>
          </cell>
          <cell r="D3005">
            <v>10523.95</v>
          </cell>
          <cell r="S3005" t="str">
            <v>2150-0061518-230-EUR</v>
          </cell>
          <cell r="T3005" t="str">
            <v>2150-0061518-230-EUR-KARACHI</v>
          </cell>
        </row>
        <row r="3006">
          <cell r="C3006">
            <v>0</v>
          </cell>
          <cell r="D3006">
            <v>464482.9</v>
          </cell>
          <cell r="S3006" t="str">
            <v>2150-0061518-000-PKR</v>
          </cell>
          <cell r="T3006" t="str">
            <v>2150-0061518-000-PKR-KARACHI</v>
          </cell>
        </row>
        <row r="3007">
          <cell r="C3007">
            <v>0</v>
          </cell>
          <cell r="D3007">
            <v>17106.93</v>
          </cell>
          <cell r="S3007" t="str">
            <v>2150-0061430-230-USD</v>
          </cell>
          <cell r="T3007" t="str">
            <v>2150-0061430-230-USD-KARACHI</v>
          </cell>
        </row>
        <row r="3008">
          <cell r="C3008">
            <v>0</v>
          </cell>
          <cell r="D3008">
            <v>60713.09</v>
          </cell>
          <cell r="S3008" t="str">
            <v>2150-0061470-230-USD</v>
          </cell>
          <cell r="T3008" t="str">
            <v>2150-0061470-230-USD-KARACHI</v>
          </cell>
        </row>
        <row r="3009">
          <cell r="C3009">
            <v>0</v>
          </cell>
          <cell r="D3009">
            <v>6649.62</v>
          </cell>
          <cell r="S3009" t="str">
            <v>2150-0061575-230-USD</v>
          </cell>
          <cell r="T3009" t="str">
            <v>2150-0061575-230-USD-KARACHI</v>
          </cell>
        </row>
        <row r="3010">
          <cell r="C3010">
            <v>0</v>
          </cell>
          <cell r="D3010">
            <v>29011.200000000001</v>
          </cell>
          <cell r="S3010" t="str">
            <v>2150-0061444-222-EUR</v>
          </cell>
          <cell r="T3010" t="str">
            <v>2150-0061444-222-EUR-KARACHI</v>
          </cell>
        </row>
        <row r="3011">
          <cell r="C3011">
            <v>0</v>
          </cell>
          <cell r="D3011">
            <v>0.8</v>
          </cell>
          <cell r="S3011" t="str">
            <v>2150-0061431-000-PKR</v>
          </cell>
          <cell r="T3011" t="str">
            <v>2150-0061431-000-PKR-KARACHI</v>
          </cell>
        </row>
        <row r="3012">
          <cell r="C3012">
            <v>0</v>
          </cell>
          <cell r="D3012">
            <v>1699.7</v>
          </cell>
          <cell r="S3012" t="str">
            <v>2150-0061421-230-USD</v>
          </cell>
          <cell r="T3012" t="str">
            <v>2150-0061421-230-USD-KARACHI</v>
          </cell>
        </row>
        <row r="3013">
          <cell r="C3013">
            <v>0</v>
          </cell>
          <cell r="D3013">
            <v>416.01</v>
          </cell>
          <cell r="S3013" t="str">
            <v>2150-0061327-230-USD</v>
          </cell>
          <cell r="T3013" t="str">
            <v>2150-0061327-230-USD-KARACHI</v>
          </cell>
        </row>
        <row r="3014">
          <cell r="C3014">
            <v>0</v>
          </cell>
          <cell r="D3014">
            <v>890.86</v>
          </cell>
          <cell r="S3014" t="str">
            <v>2150-0061327-227-USD</v>
          </cell>
          <cell r="T3014" t="str">
            <v>2150-0061327-227-USD-KARACHI</v>
          </cell>
        </row>
        <row r="3015">
          <cell r="C3015">
            <v>0</v>
          </cell>
          <cell r="D3015">
            <v>2654.25</v>
          </cell>
          <cell r="S3015" t="str">
            <v>2150-0062210-222-PKR</v>
          </cell>
          <cell r="T3015" t="str">
            <v>2150-0062210-222-PKR-KARACHI</v>
          </cell>
        </row>
        <row r="3016">
          <cell r="C3016">
            <v>0</v>
          </cell>
          <cell r="D3016">
            <v>3073.13</v>
          </cell>
          <cell r="S3016" t="str">
            <v>2150-0030420-222-USD</v>
          </cell>
          <cell r="T3016" t="str">
            <v>2150-0030420-222-USD-LAHORE</v>
          </cell>
        </row>
        <row r="3017">
          <cell r="C3017">
            <v>0</v>
          </cell>
          <cell r="D3017">
            <v>2717086.11</v>
          </cell>
          <cell r="S3017" t="str">
            <v>2150-0061508-230-USD</v>
          </cell>
          <cell r="T3017" t="str">
            <v>2150-0061508-230-USD-KARACHI</v>
          </cell>
        </row>
        <row r="3018">
          <cell r="C3018">
            <v>0</v>
          </cell>
          <cell r="D3018">
            <v>17.829999999999998</v>
          </cell>
          <cell r="S3018" t="str">
            <v>2150-0061738-230-USD</v>
          </cell>
          <cell r="T3018" t="str">
            <v>2150-0061738-230-USD-KARACHI</v>
          </cell>
        </row>
        <row r="3019">
          <cell r="C3019">
            <v>0</v>
          </cell>
          <cell r="D3019">
            <v>1640342.88</v>
          </cell>
          <cell r="S3019" t="str">
            <v>2150-0061794-230-USD</v>
          </cell>
          <cell r="T3019" t="str">
            <v>2150-0061794-230-USD-KARACHI</v>
          </cell>
        </row>
        <row r="3020">
          <cell r="C3020">
            <v>0</v>
          </cell>
          <cell r="D3020">
            <v>226575</v>
          </cell>
          <cell r="S3020" t="str">
            <v>2150-0061784-000-PKR</v>
          </cell>
          <cell r="T3020" t="str">
            <v>2150-0061784-000-PKR-KARACHI</v>
          </cell>
        </row>
        <row r="3021">
          <cell r="C3021">
            <v>0</v>
          </cell>
          <cell r="D3021">
            <v>384242.7</v>
          </cell>
          <cell r="S3021" t="str">
            <v>2150-0061783-000-PKR</v>
          </cell>
          <cell r="T3021" t="str">
            <v>2150-0061783-000-PKR-KARACHI</v>
          </cell>
        </row>
        <row r="3022">
          <cell r="C3022">
            <v>0</v>
          </cell>
          <cell r="D3022">
            <v>533560.16</v>
          </cell>
          <cell r="S3022" t="str">
            <v>2150-0061781-230-USD</v>
          </cell>
          <cell r="T3022" t="str">
            <v>2150-0061781-230-USD-KARACHI</v>
          </cell>
        </row>
        <row r="3023">
          <cell r="C3023">
            <v>0</v>
          </cell>
          <cell r="D3023">
            <v>5793.63</v>
          </cell>
          <cell r="S3023" t="str">
            <v>2150-0061781-000-PKR</v>
          </cell>
          <cell r="T3023" t="str">
            <v>2150-0061781-000-PKR-KARACHI</v>
          </cell>
        </row>
        <row r="3024">
          <cell r="C3024">
            <v>0</v>
          </cell>
          <cell r="D3024">
            <v>11888.38</v>
          </cell>
          <cell r="S3024" t="str">
            <v>2150-0061769-221-USD</v>
          </cell>
          <cell r="T3024" t="str">
            <v>2150-0061769-221-USD-KARACHI</v>
          </cell>
        </row>
        <row r="3025">
          <cell r="C3025">
            <v>0</v>
          </cell>
          <cell r="D3025">
            <v>27924.97</v>
          </cell>
          <cell r="S3025" t="str">
            <v>2150-0061760-230-USD</v>
          </cell>
          <cell r="T3025" t="str">
            <v>2150-0061760-230-USD-KARACHI</v>
          </cell>
        </row>
        <row r="3026">
          <cell r="C3026">
            <v>0</v>
          </cell>
          <cell r="D3026">
            <v>11071.03</v>
          </cell>
          <cell r="S3026" t="str">
            <v>2150-0061574-000-PKR</v>
          </cell>
          <cell r="T3026" t="str">
            <v>2150-0061574-000-PKR-KARACHI</v>
          </cell>
        </row>
        <row r="3027">
          <cell r="C3027">
            <v>0</v>
          </cell>
          <cell r="D3027">
            <v>37.549999999999997</v>
          </cell>
          <cell r="S3027" t="str">
            <v>2150-0061749-222-PKR</v>
          </cell>
          <cell r="T3027" t="str">
            <v>2150-0061749-222-PKR-KARACHI</v>
          </cell>
        </row>
        <row r="3028">
          <cell r="C3028">
            <v>0</v>
          </cell>
          <cell r="D3028">
            <v>43271.58</v>
          </cell>
          <cell r="S3028" t="str">
            <v>2150-0061574-221-USD</v>
          </cell>
          <cell r="T3028" t="str">
            <v>2150-0061574-221-USD-KARACHI</v>
          </cell>
        </row>
        <row r="3029">
          <cell r="C3029">
            <v>0</v>
          </cell>
          <cell r="D3029">
            <v>822954.55</v>
          </cell>
          <cell r="S3029" t="str">
            <v>2150-0061703-230-USD</v>
          </cell>
          <cell r="T3029" t="str">
            <v>2150-0061703-230-USD-KARACHI</v>
          </cell>
        </row>
        <row r="3030">
          <cell r="C3030">
            <v>0</v>
          </cell>
          <cell r="D3030">
            <v>9171.42</v>
          </cell>
          <cell r="S3030" t="str">
            <v>2150-0061703-000-PKR</v>
          </cell>
          <cell r="T3030" t="str">
            <v>2150-0061703-000-PKR-KARACHI</v>
          </cell>
        </row>
        <row r="3031">
          <cell r="C3031">
            <v>0</v>
          </cell>
          <cell r="D3031">
            <v>1782.9</v>
          </cell>
          <cell r="S3031" t="str">
            <v>2150-0061693-230-USD</v>
          </cell>
          <cell r="T3031" t="str">
            <v>2150-0061693-230-USD-KARACHI</v>
          </cell>
        </row>
        <row r="3032">
          <cell r="C3032">
            <v>0</v>
          </cell>
          <cell r="D3032">
            <v>263551.25</v>
          </cell>
          <cell r="S3032" t="str">
            <v>2150-0061642-230-USD</v>
          </cell>
          <cell r="T3032" t="str">
            <v>2150-0061642-230-USD-KARACHI</v>
          </cell>
        </row>
        <row r="3033">
          <cell r="C3033">
            <v>0</v>
          </cell>
          <cell r="D3033">
            <v>4657.53</v>
          </cell>
          <cell r="S3033" t="str">
            <v>2150-0061592-227-USD</v>
          </cell>
          <cell r="T3033" t="str">
            <v>2150-0061592-227-USD-KARACHI</v>
          </cell>
        </row>
        <row r="3034">
          <cell r="C3034">
            <v>0</v>
          </cell>
          <cell r="D3034">
            <v>9728.69</v>
          </cell>
          <cell r="S3034" t="str">
            <v>2150-0061586-222-USD</v>
          </cell>
          <cell r="T3034" t="str">
            <v>2150-0061586-222-USD-KARACHI</v>
          </cell>
        </row>
        <row r="3035">
          <cell r="C3035">
            <v>0</v>
          </cell>
          <cell r="D3035">
            <v>40424.370000000003</v>
          </cell>
          <cell r="S3035" t="str">
            <v>2150-0061586-222-EUR</v>
          </cell>
          <cell r="T3035" t="str">
            <v>2150-0061586-222-EUR-KARACHI</v>
          </cell>
        </row>
        <row r="3036">
          <cell r="C3036">
            <v>0</v>
          </cell>
          <cell r="D3036">
            <v>97.41</v>
          </cell>
          <cell r="S3036" t="str">
            <v>2150-0061800-222-PKR</v>
          </cell>
          <cell r="T3036" t="str">
            <v>2150-0061800-222-PKR-KARACHI</v>
          </cell>
        </row>
        <row r="3037">
          <cell r="C3037">
            <v>0</v>
          </cell>
          <cell r="D3037">
            <v>2831.25</v>
          </cell>
          <cell r="S3037" t="str">
            <v>2150-0061759-222-USD</v>
          </cell>
          <cell r="T3037" t="str">
            <v>2150-0061759-222-USD-KARACHI</v>
          </cell>
        </row>
        <row r="3038">
          <cell r="C3038">
            <v>0</v>
          </cell>
          <cell r="D3038">
            <v>5914.43</v>
          </cell>
          <cell r="S3038" t="str">
            <v>2150-0030096-000-PKR</v>
          </cell>
          <cell r="T3038" t="str">
            <v>2150-0030096-000-PKR-LAHORE</v>
          </cell>
        </row>
        <row r="3039">
          <cell r="C3039">
            <v>0</v>
          </cell>
          <cell r="D3039">
            <v>9346.73</v>
          </cell>
          <cell r="S3039" t="str">
            <v>2150-0030044-000-PKR</v>
          </cell>
          <cell r="T3039" t="str">
            <v>2150-0030044-000-PKR-LAHORE</v>
          </cell>
        </row>
        <row r="3040">
          <cell r="C3040">
            <v>0</v>
          </cell>
          <cell r="D3040">
            <v>2317</v>
          </cell>
          <cell r="S3040" t="str">
            <v>2150-0030129-000-PKR</v>
          </cell>
          <cell r="T3040" t="str">
            <v>2150-0030129-000-PKR-LAHORE</v>
          </cell>
        </row>
        <row r="3041">
          <cell r="C3041">
            <v>0</v>
          </cell>
          <cell r="D3041">
            <v>14564.73</v>
          </cell>
          <cell r="S3041" t="str">
            <v>2150-0030126-000-PKR</v>
          </cell>
          <cell r="T3041" t="str">
            <v>2150-0030126-000-PKR-LAHORE</v>
          </cell>
        </row>
        <row r="3042">
          <cell r="C3042">
            <v>0</v>
          </cell>
          <cell r="D3042">
            <v>49.31</v>
          </cell>
          <cell r="S3042" t="str">
            <v>2150-0030120-000-PKR</v>
          </cell>
          <cell r="T3042" t="str">
            <v>2150-0030120-000-PKR-LAHORE</v>
          </cell>
        </row>
        <row r="3043">
          <cell r="C3043">
            <v>0</v>
          </cell>
          <cell r="D3043">
            <v>1139</v>
          </cell>
          <cell r="S3043" t="str">
            <v>2150-0030118-000-PKR</v>
          </cell>
          <cell r="T3043" t="str">
            <v>2150-0030118-000-PKR-LAHORE</v>
          </cell>
        </row>
        <row r="3044">
          <cell r="C3044">
            <v>0</v>
          </cell>
          <cell r="D3044">
            <v>68339.429999999993</v>
          </cell>
          <cell r="S3044" t="str">
            <v>2150-0030117-000-PKR</v>
          </cell>
          <cell r="T3044" t="str">
            <v>2150-0030117-000-PKR-LAHORE</v>
          </cell>
        </row>
        <row r="3045">
          <cell r="C3045">
            <v>0</v>
          </cell>
          <cell r="D3045">
            <v>4918.59</v>
          </cell>
          <cell r="S3045" t="str">
            <v>2150-0030114-000-PKR</v>
          </cell>
          <cell r="T3045" t="str">
            <v>2150-0030114-000-PKR-LAHORE</v>
          </cell>
        </row>
        <row r="3046">
          <cell r="C3046">
            <v>0</v>
          </cell>
          <cell r="D3046">
            <v>78664.88</v>
          </cell>
          <cell r="S3046" t="str">
            <v>2150-0030144-000-PKR</v>
          </cell>
          <cell r="T3046" t="str">
            <v>2150-0030144-000-PKR-LAHORE</v>
          </cell>
        </row>
        <row r="3047">
          <cell r="C3047">
            <v>0</v>
          </cell>
          <cell r="D3047">
            <v>3107.1</v>
          </cell>
          <cell r="S3047" t="str">
            <v>2150-0030104-000-PKR</v>
          </cell>
          <cell r="T3047" t="str">
            <v>2150-0030104-000-PKR-LAHORE</v>
          </cell>
        </row>
        <row r="3048">
          <cell r="C3048">
            <v>0</v>
          </cell>
          <cell r="D3048">
            <v>18293.150000000001</v>
          </cell>
          <cell r="S3048" t="str">
            <v>2150-0030144-227-USD</v>
          </cell>
          <cell r="T3048" t="str">
            <v>2150-0030144-227-USD-LAHORE</v>
          </cell>
        </row>
        <row r="3049">
          <cell r="C3049">
            <v>0</v>
          </cell>
          <cell r="D3049">
            <v>865</v>
          </cell>
          <cell r="S3049" t="str">
            <v>2150-0030088-000-PKR</v>
          </cell>
          <cell r="T3049" t="str">
            <v>2150-0030088-000-PKR-LAHORE</v>
          </cell>
        </row>
        <row r="3050">
          <cell r="C3050">
            <v>0</v>
          </cell>
          <cell r="D3050">
            <v>35.39</v>
          </cell>
          <cell r="S3050" t="str">
            <v>2150-0030086-000-PKR</v>
          </cell>
          <cell r="T3050" t="str">
            <v>2150-0030086-000-PKR-LAHORE</v>
          </cell>
        </row>
        <row r="3051">
          <cell r="C3051">
            <v>0</v>
          </cell>
          <cell r="D3051">
            <v>432813.59</v>
          </cell>
          <cell r="S3051" t="str">
            <v>2150-0030082-000-PKR</v>
          </cell>
          <cell r="T3051" t="str">
            <v>2150-0030082-000-PKR-LAHORE</v>
          </cell>
        </row>
        <row r="3052">
          <cell r="C3052">
            <v>0</v>
          </cell>
          <cell r="D3052">
            <v>343.66</v>
          </cell>
          <cell r="S3052" t="str">
            <v>2150-0030076-000-PKR</v>
          </cell>
          <cell r="T3052" t="str">
            <v>2150-0030076-000-PKR-LAHORE</v>
          </cell>
        </row>
        <row r="3053">
          <cell r="C3053">
            <v>0</v>
          </cell>
          <cell r="D3053">
            <v>4211.24</v>
          </cell>
          <cell r="S3053" t="str">
            <v>2150-0030073-000-PKR</v>
          </cell>
          <cell r="T3053" t="str">
            <v>2150-0030073-000-PKR-LAHORE</v>
          </cell>
        </row>
        <row r="3054">
          <cell r="C3054">
            <v>0</v>
          </cell>
          <cell r="D3054">
            <v>1640</v>
          </cell>
          <cell r="S3054" t="str">
            <v>2150-0030065-000-PKR</v>
          </cell>
          <cell r="T3054" t="str">
            <v>2150-0030065-000-PKR-LAHORE</v>
          </cell>
        </row>
        <row r="3055">
          <cell r="C3055">
            <v>0</v>
          </cell>
          <cell r="D3055">
            <v>86138.44</v>
          </cell>
          <cell r="S3055" t="str">
            <v>2150-0030361-230-USD</v>
          </cell>
          <cell r="T3055" t="str">
            <v>2150-0030361-230-USD-LAHORE</v>
          </cell>
        </row>
        <row r="3056">
          <cell r="C3056">
            <v>0</v>
          </cell>
          <cell r="D3056">
            <v>3127.19</v>
          </cell>
          <cell r="S3056" t="str">
            <v>2150-0030107-000-PKR</v>
          </cell>
          <cell r="T3056" t="str">
            <v>2150-0030107-000-PKR-LAHORE</v>
          </cell>
        </row>
        <row r="3057">
          <cell r="C3057">
            <v>0</v>
          </cell>
          <cell r="D3057">
            <v>442.75</v>
          </cell>
          <cell r="S3057" t="str">
            <v>2150-0030349-230-USD</v>
          </cell>
          <cell r="T3057" t="str">
            <v>2150-0030349-230-USD-LAHORE</v>
          </cell>
        </row>
        <row r="3058">
          <cell r="C3058">
            <v>0</v>
          </cell>
          <cell r="D3058">
            <v>33.81</v>
          </cell>
          <cell r="S3058" t="str">
            <v>2150-0030510-000-PKR</v>
          </cell>
          <cell r="T3058" t="str">
            <v>2150-0030510-000-PKR-LAHORE</v>
          </cell>
        </row>
        <row r="3059">
          <cell r="C3059">
            <v>0</v>
          </cell>
          <cell r="D3059">
            <v>5231.82</v>
          </cell>
          <cell r="S3059" t="str">
            <v>2150-0030476-000-PKR</v>
          </cell>
          <cell r="T3059" t="str">
            <v>2150-0030476-000-PKR-LAHORE</v>
          </cell>
        </row>
        <row r="3060">
          <cell r="C3060">
            <v>0</v>
          </cell>
          <cell r="D3060">
            <v>790</v>
          </cell>
          <cell r="S3060" t="str">
            <v>2150-0030463-000-PKR</v>
          </cell>
          <cell r="T3060" t="str">
            <v>2150-0030463-000-PKR-LAHORE</v>
          </cell>
        </row>
        <row r="3061">
          <cell r="C3061">
            <v>0</v>
          </cell>
          <cell r="D3061">
            <v>16340</v>
          </cell>
          <cell r="S3061" t="str">
            <v>2150-0030441-000-PKR</v>
          </cell>
          <cell r="T3061" t="str">
            <v>2150-0030441-000-PKR-LAHORE</v>
          </cell>
        </row>
        <row r="3062">
          <cell r="C3062">
            <v>0</v>
          </cell>
          <cell r="D3062">
            <v>2971.5</v>
          </cell>
          <cell r="S3062" t="str">
            <v>2150-0030421-230-USD</v>
          </cell>
          <cell r="T3062" t="str">
            <v>2150-0030421-230-USD-LAHORE</v>
          </cell>
        </row>
        <row r="3063">
          <cell r="C3063">
            <v>0</v>
          </cell>
          <cell r="D3063">
            <v>6297.67</v>
          </cell>
          <cell r="S3063" t="str">
            <v>2150-0030421-230-GBP</v>
          </cell>
          <cell r="T3063" t="str">
            <v>2150-0030421-230-GBP-LAHORE</v>
          </cell>
        </row>
        <row r="3064">
          <cell r="C3064">
            <v>0</v>
          </cell>
          <cell r="D3064">
            <v>1624.53</v>
          </cell>
          <cell r="S3064" t="str">
            <v>2150-0060022-223-PKR</v>
          </cell>
          <cell r="T3064" t="str">
            <v>2150-0060022-223-PKR-KARACHI</v>
          </cell>
        </row>
        <row r="3065">
          <cell r="C3065">
            <v>0</v>
          </cell>
          <cell r="D3065">
            <v>88.84</v>
          </cell>
          <cell r="S3065" t="str">
            <v>2150-0030133-000-PKR</v>
          </cell>
          <cell r="T3065" t="str">
            <v>2150-0030133-000-PKR-LAHORE</v>
          </cell>
        </row>
        <row r="3066">
          <cell r="C3066">
            <v>0</v>
          </cell>
          <cell r="D3066">
            <v>19627.75</v>
          </cell>
          <cell r="S3066" t="str">
            <v>2150-0061320-222-EUR</v>
          </cell>
          <cell r="T3066" t="str">
            <v>2150-0061320-222-EUR-KARACHI</v>
          </cell>
        </row>
        <row r="3067">
          <cell r="C3067">
            <v>0</v>
          </cell>
          <cell r="D3067">
            <v>283432.43</v>
          </cell>
          <cell r="S3067" t="str">
            <v>2150-0030043-000-PKR</v>
          </cell>
          <cell r="T3067" t="str">
            <v>2150-0030043-000-PKR-LAHORE</v>
          </cell>
        </row>
        <row r="3068">
          <cell r="C3068">
            <v>0</v>
          </cell>
          <cell r="D3068">
            <v>299.45999999999998</v>
          </cell>
          <cell r="S3068" t="str">
            <v>2150-0030232-000-PKR</v>
          </cell>
          <cell r="T3068" t="str">
            <v>2150-0030232-000-PKR-LAHORE</v>
          </cell>
        </row>
        <row r="3069">
          <cell r="C3069">
            <v>0</v>
          </cell>
          <cell r="D3069">
            <v>38325.22</v>
          </cell>
          <cell r="S3069" t="str">
            <v>2150-0030226-230-USD</v>
          </cell>
          <cell r="T3069" t="str">
            <v>2150-0030226-230-USD-LAHORE</v>
          </cell>
        </row>
        <row r="3070">
          <cell r="C3070">
            <v>0</v>
          </cell>
          <cell r="D3070">
            <v>2105.4499999999998</v>
          </cell>
          <cell r="S3070" t="str">
            <v>2150-0030214-000-PKR</v>
          </cell>
          <cell r="T3070" t="str">
            <v>2150-0030214-000-PKR-LAHORE</v>
          </cell>
        </row>
        <row r="3071">
          <cell r="C3071">
            <v>0</v>
          </cell>
          <cell r="D3071">
            <v>1362452.36</v>
          </cell>
          <cell r="S3071" t="str">
            <v>2150-0030196-230-USD</v>
          </cell>
          <cell r="T3071" t="str">
            <v>2150-0030196-230-USD-LAHORE</v>
          </cell>
        </row>
        <row r="3072">
          <cell r="C3072">
            <v>0</v>
          </cell>
          <cell r="D3072">
            <v>922.86</v>
          </cell>
          <cell r="S3072" t="str">
            <v>2150-0030184-000-PKR</v>
          </cell>
          <cell r="T3072" t="str">
            <v>2150-0030184-000-PKR-LAHORE</v>
          </cell>
        </row>
        <row r="3073">
          <cell r="C3073">
            <v>0</v>
          </cell>
          <cell r="D3073">
            <v>2375</v>
          </cell>
          <cell r="S3073" t="str">
            <v>2150-0030174-000-PKR</v>
          </cell>
          <cell r="T3073" t="str">
            <v>2150-0030174-000-PKR-LAHORE</v>
          </cell>
        </row>
        <row r="3074">
          <cell r="C3074">
            <v>0</v>
          </cell>
          <cell r="D3074">
            <v>710.96</v>
          </cell>
          <cell r="S3074" t="str">
            <v>2150-0030172-000-PKR</v>
          </cell>
          <cell r="T3074" t="str">
            <v>2150-0030172-000-PKR-LAHORE</v>
          </cell>
        </row>
        <row r="3075">
          <cell r="C3075">
            <v>0</v>
          </cell>
          <cell r="D3075">
            <v>2124843.58</v>
          </cell>
          <cell r="S3075" t="str">
            <v>2150-0030369-230-USD</v>
          </cell>
          <cell r="T3075" t="str">
            <v>2150-0030369-230-USD-LAHORE</v>
          </cell>
        </row>
        <row r="3076">
          <cell r="C3076">
            <v>0</v>
          </cell>
          <cell r="D3076">
            <v>28.53</v>
          </cell>
          <cell r="S3076" t="str">
            <v>2150-0062246-230-USD</v>
          </cell>
          <cell r="T3076" t="str">
            <v>2150-0062246-230-USD-KARACHI</v>
          </cell>
        </row>
        <row r="3077">
          <cell r="C3077">
            <v>0</v>
          </cell>
          <cell r="D3077">
            <v>1744.69</v>
          </cell>
          <cell r="S3077" t="str">
            <v>2150-0030046-000-PKR</v>
          </cell>
          <cell r="T3077" t="str">
            <v>2150-0030046-000-PKR-LAHORE</v>
          </cell>
        </row>
        <row r="3078">
          <cell r="C3078">
            <v>0</v>
          </cell>
          <cell r="D3078">
            <v>8005</v>
          </cell>
          <cell r="S3078" t="str">
            <v>2150-0062264-000-PKR</v>
          </cell>
          <cell r="T3078" t="str">
            <v>2150-0062264-000-PKR-KARACHI</v>
          </cell>
        </row>
        <row r="3079">
          <cell r="C3079">
            <v>0</v>
          </cell>
          <cell r="D3079">
            <v>17829</v>
          </cell>
          <cell r="S3079" t="str">
            <v>2150-0062261-230-USD</v>
          </cell>
          <cell r="T3079" t="str">
            <v>2150-0062261-230-USD-KARACHI</v>
          </cell>
        </row>
        <row r="3080">
          <cell r="C3080">
            <v>0</v>
          </cell>
          <cell r="D3080">
            <v>58.24</v>
          </cell>
          <cell r="S3080" t="str">
            <v>2150-0062260-230-USD</v>
          </cell>
          <cell r="T3080" t="str">
            <v>2150-0062260-230-USD-KARACHI</v>
          </cell>
        </row>
        <row r="3081">
          <cell r="C3081">
            <v>0</v>
          </cell>
          <cell r="D3081">
            <v>454</v>
          </cell>
          <cell r="S3081" t="str">
            <v>2150-0062259-000-PKR</v>
          </cell>
          <cell r="T3081" t="str">
            <v>2150-0062259-000-PKR-KARACHI</v>
          </cell>
        </row>
        <row r="3082">
          <cell r="C3082">
            <v>0</v>
          </cell>
          <cell r="D3082">
            <v>248.38</v>
          </cell>
          <cell r="S3082" t="str">
            <v>2150-0062258-000-PKR</v>
          </cell>
          <cell r="T3082" t="str">
            <v>2150-0062258-000-PKR-KARACHI</v>
          </cell>
        </row>
        <row r="3083">
          <cell r="C3083">
            <v>0</v>
          </cell>
          <cell r="D3083">
            <v>6337.02</v>
          </cell>
          <cell r="S3083" t="str">
            <v>2150-0062256-230-USD</v>
          </cell>
          <cell r="T3083" t="str">
            <v>2150-0062256-230-USD-KARACHI</v>
          </cell>
        </row>
        <row r="3084">
          <cell r="C3084">
            <v>0</v>
          </cell>
          <cell r="D3084">
            <v>2573.3200000000002</v>
          </cell>
          <cell r="S3084" t="str">
            <v>2150-0062266-230-USD</v>
          </cell>
          <cell r="T3084" t="str">
            <v>2150-0062266-230-USD-KARACHI</v>
          </cell>
        </row>
        <row r="3085">
          <cell r="C3085">
            <v>0</v>
          </cell>
          <cell r="D3085">
            <v>303</v>
          </cell>
          <cell r="S3085" t="str">
            <v>2150-0062247-000-PKR</v>
          </cell>
          <cell r="T3085" t="str">
            <v>2150-0062247-000-PKR-KARACHI</v>
          </cell>
        </row>
        <row r="3086">
          <cell r="C3086">
            <v>0</v>
          </cell>
          <cell r="D3086">
            <v>3520</v>
          </cell>
          <cell r="S3086" t="str">
            <v>2150-0062267-000-PKR</v>
          </cell>
          <cell r="T3086" t="str">
            <v>2150-0062267-000-PKR-KARACHI</v>
          </cell>
        </row>
        <row r="3087">
          <cell r="C3087">
            <v>0</v>
          </cell>
          <cell r="D3087">
            <v>4995.6899999999996</v>
          </cell>
          <cell r="S3087" t="str">
            <v>2150-0062244-230-USD</v>
          </cell>
          <cell r="T3087" t="str">
            <v>2150-0062244-230-USD-KARACHI</v>
          </cell>
        </row>
        <row r="3088">
          <cell r="C3088">
            <v>0</v>
          </cell>
          <cell r="D3088">
            <v>1033684.41</v>
          </cell>
          <cell r="S3088" t="str">
            <v>2150-0062242-230-USD</v>
          </cell>
          <cell r="T3088" t="str">
            <v>2150-0062242-230-USD-KARACHI</v>
          </cell>
        </row>
        <row r="3089">
          <cell r="C3089">
            <v>0</v>
          </cell>
          <cell r="D3089">
            <v>172371.6</v>
          </cell>
          <cell r="S3089" t="str">
            <v>2150-0062242-000-PKR</v>
          </cell>
          <cell r="T3089" t="str">
            <v>2150-0062242-000-PKR-KARACHI</v>
          </cell>
        </row>
        <row r="3090">
          <cell r="C3090">
            <v>0</v>
          </cell>
          <cell r="D3090">
            <v>84.91</v>
          </cell>
          <cell r="S3090" t="str">
            <v>2150-0062240-222-PKR</v>
          </cell>
          <cell r="T3090" t="str">
            <v>2150-0062240-222-PKR-KARACHI</v>
          </cell>
        </row>
        <row r="3091">
          <cell r="C3091">
            <v>0</v>
          </cell>
          <cell r="D3091">
            <v>592.71</v>
          </cell>
          <cell r="S3091" t="str">
            <v>2150-0062238-222-PKR</v>
          </cell>
          <cell r="T3091" t="str">
            <v>2150-0062238-222-PKR-KARACHI</v>
          </cell>
        </row>
        <row r="3092">
          <cell r="C3092">
            <v>0</v>
          </cell>
          <cell r="D3092">
            <v>1802.84</v>
          </cell>
          <cell r="S3092" t="str">
            <v>2150-0062233-222-PKR</v>
          </cell>
          <cell r="T3092" t="str">
            <v>2150-0062233-222-PKR-KARACHI</v>
          </cell>
        </row>
        <row r="3093">
          <cell r="C3093">
            <v>0</v>
          </cell>
          <cell r="D3093">
            <v>2762.31</v>
          </cell>
          <cell r="S3093" t="str">
            <v>2150-0062231-227-USD</v>
          </cell>
          <cell r="T3093" t="str">
            <v>2150-0062231-227-USD-KARACHI</v>
          </cell>
        </row>
        <row r="3094">
          <cell r="C3094">
            <v>0</v>
          </cell>
          <cell r="D3094">
            <v>3593.14</v>
          </cell>
          <cell r="S3094" t="str">
            <v>2150-0062247-230-USD</v>
          </cell>
          <cell r="T3094" t="str">
            <v>2150-0062247-230-USD-KARACHI</v>
          </cell>
        </row>
        <row r="3095">
          <cell r="C3095">
            <v>0</v>
          </cell>
          <cell r="D3095">
            <v>12613.37</v>
          </cell>
          <cell r="S3095" t="str">
            <v>2150-0030000-000-PKR</v>
          </cell>
          <cell r="T3095" t="str">
            <v>2150-0030000-000-PKR-LAHORE</v>
          </cell>
        </row>
        <row r="3096">
          <cell r="C3096">
            <v>0</v>
          </cell>
          <cell r="D3096">
            <v>970.15</v>
          </cell>
          <cell r="S3096" t="str">
            <v>2150-0030042-000-PKR</v>
          </cell>
          <cell r="T3096" t="str">
            <v>2150-0030042-000-PKR-LAHORE</v>
          </cell>
        </row>
        <row r="3097">
          <cell r="C3097">
            <v>0</v>
          </cell>
          <cell r="D3097">
            <v>5735.58</v>
          </cell>
          <cell r="S3097" t="str">
            <v>2150-0030041-000-PKR</v>
          </cell>
          <cell r="T3097" t="str">
            <v>2150-0030041-000-PKR-LAHORE</v>
          </cell>
        </row>
        <row r="3098">
          <cell r="C3098">
            <v>0</v>
          </cell>
          <cell r="D3098">
            <v>52987.14</v>
          </cell>
          <cell r="S3098" t="str">
            <v>2150-0030034-000-PKR</v>
          </cell>
          <cell r="T3098" t="str">
            <v>2150-0030034-000-PKR-LAHORE</v>
          </cell>
        </row>
        <row r="3099">
          <cell r="C3099">
            <v>0</v>
          </cell>
          <cell r="D3099">
            <v>3108.96</v>
          </cell>
          <cell r="S3099" t="str">
            <v>2150-0030014-000-PKR</v>
          </cell>
          <cell r="T3099" t="str">
            <v>2150-0030014-000-PKR-LAHORE</v>
          </cell>
        </row>
        <row r="3100">
          <cell r="C3100">
            <v>0</v>
          </cell>
          <cell r="D3100">
            <v>834.5</v>
          </cell>
          <cell r="S3100" t="str">
            <v>2150-0030010-000-PKR</v>
          </cell>
          <cell r="T3100" t="str">
            <v>2150-0030010-000-PKR-LAHORE</v>
          </cell>
        </row>
        <row r="3101">
          <cell r="C3101">
            <v>0</v>
          </cell>
          <cell r="D3101">
            <v>716.15</v>
          </cell>
          <cell r="S3101" t="str">
            <v>2150-0030009-000-PKR</v>
          </cell>
          <cell r="T3101" t="str">
            <v>2150-0030009-000-PKR-LAHORE</v>
          </cell>
        </row>
        <row r="3102">
          <cell r="C3102">
            <v>0</v>
          </cell>
          <cell r="D3102">
            <v>1402.29</v>
          </cell>
          <cell r="S3102" t="str">
            <v>2150-0030008-000-PKR</v>
          </cell>
          <cell r="T3102" t="str">
            <v>2150-0030008-000-PKR-LAHORE</v>
          </cell>
        </row>
        <row r="3103">
          <cell r="C3103">
            <v>0</v>
          </cell>
          <cell r="D3103">
            <v>2000</v>
          </cell>
          <cell r="S3103" t="str">
            <v>2150-0062265-000-PKR</v>
          </cell>
          <cell r="T3103" t="str">
            <v>2150-0062265-000-PKR-KARACHI</v>
          </cell>
        </row>
        <row r="3104">
          <cell r="C3104">
            <v>0</v>
          </cell>
          <cell r="D3104">
            <v>7540.29</v>
          </cell>
          <cell r="S3104" t="str">
            <v>2150-0030004-000-PKR</v>
          </cell>
          <cell r="T3104" t="str">
            <v>2150-0030004-000-PKR-LAHORE</v>
          </cell>
        </row>
        <row r="3105">
          <cell r="C3105">
            <v>0</v>
          </cell>
          <cell r="D3105">
            <v>798.14</v>
          </cell>
          <cell r="S3105" t="str">
            <v>2150-0062228-230-USD</v>
          </cell>
          <cell r="T3105" t="str">
            <v>2150-0062228-230-USD-KARACHI</v>
          </cell>
        </row>
        <row r="3106">
          <cell r="C3106">
            <v>0</v>
          </cell>
          <cell r="D3106">
            <v>50766.19</v>
          </cell>
          <cell r="S3106" t="str">
            <v>2150-0017452-000-PKR</v>
          </cell>
          <cell r="T3106" t="str">
            <v>2150-0017452-000-PKR-LAHORE</v>
          </cell>
        </row>
        <row r="3107">
          <cell r="C3107">
            <v>0</v>
          </cell>
          <cell r="D3107">
            <v>1889438.25</v>
          </cell>
          <cell r="S3107" t="str">
            <v>2150-0017014-000-PKR</v>
          </cell>
          <cell r="T3107" t="str">
            <v>2150-0017014-000-PKR-LAHORE</v>
          </cell>
        </row>
        <row r="3108">
          <cell r="C3108">
            <v>0</v>
          </cell>
          <cell r="D3108">
            <v>6969.31</v>
          </cell>
          <cell r="S3108" t="str">
            <v>2150-0013330-000-PKR</v>
          </cell>
          <cell r="T3108" t="str">
            <v>2150-0013330-000-PKR-LAHORE</v>
          </cell>
        </row>
        <row r="3109">
          <cell r="C3109">
            <v>0</v>
          </cell>
          <cell r="D3109">
            <v>40007.5</v>
          </cell>
          <cell r="S3109" t="str">
            <v>2150-0012928-000-PKR</v>
          </cell>
          <cell r="T3109" t="str">
            <v>2150-0012928-000-PKR-LAHORE</v>
          </cell>
        </row>
        <row r="3110">
          <cell r="C3110">
            <v>0</v>
          </cell>
          <cell r="D3110">
            <v>39973.81</v>
          </cell>
          <cell r="S3110" t="str">
            <v>2190-8002409-003-USD</v>
          </cell>
          <cell r="T3110" t="str">
            <v>2190-8002409-003-USD-KARACHI</v>
          </cell>
        </row>
        <row r="3111">
          <cell r="C3111">
            <v>0</v>
          </cell>
          <cell r="D3111">
            <v>341059.86</v>
          </cell>
          <cell r="S3111" t="str">
            <v>2190-8002409-002-USD</v>
          </cell>
          <cell r="T3111" t="str">
            <v>2190-8002409-002-USD-KARACHI</v>
          </cell>
        </row>
        <row r="3112">
          <cell r="C3112">
            <v>0</v>
          </cell>
          <cell r="D3112">
            <v>2612522.59</v>
          </cell>
          <cell r="S3112" t="str">
            <v>2190-8002409-001-USD</v>
          </cell>
          <cell r="T3112" t="str">
            <v>2190-8002409-001-USD-KARACHI</v>
          </cell>
        </row>
        <row r="3113">
          <cell r="C3113">
            <v>0</v>
          </cell>
          <cell r="D3113">
            <v>629155.02</v>
          </cell>
          <cell r="S3113" t="str">
            <v>2150-0030005-000-PKR</v>
          </cell>
          <cell r="T3113" t="str">
            <v>2150-0030005-000-PKR-LAHORE</v>
          </cell>
        </row>
        <row r="3114">
          <cell r="C3114">
            <v>0</v>
          </cell>
          <cell r="D3114">
            <v>1765162</v>
          </cell>
          <cell r="S3114" t="str">
            <v>2150-0017810-000-PKR</v>
          </cell>
          <cell r="T3114" t="str">
            <v>2150-0017810-000-PKR-KARACHI</v>
          </cell>
        </row>
        <row r="3115">
          <cell r="C3115">
            <v>0</v>
          </cell>
          <cell r="D3115">
            <v>119544.57</v>
          </cell>
          <cell r="S3115" t="str">
            <v>2150-0017801-230-GBP</v>
          </cell>
          <cell r="T3115" t="str">
            <v>2150-0017801-230-GBP-KARACHI</v>
          </cell>
        </row>
        <row r="3116">
          <cell r="C3116">
            <v>0</v>
          </cell>
          <cell r="D3116">
            <v>365690.62</v>
          </cell>
          <cell r="S3116" t="str">
            <v>2150-0017834-230-USD</v>
          </cell>
          <cell r="T3116" t="str">
            <v>2150-0017834-230-USD-KARACHI</v>
          </cell>
        </row>
        <row r="3117">
          <cell r="C3117">
            <v>0</v>
          </cell>
          <cell r="D3117">
            <v>15142.2</v>
          </cell>
          <cell r="S3117" t="str">
            <v>2150-0017824-000-PKR</v>
          </cell>
          <cell r="T3117" t="str">
            <v>2150-0017824-000-PKR-KARACHI</v>
          </cell>
        </row>
        <row r="3118">
          <cell r="C3118">
            <v>0</v>
          </cell>
          <cell r="D3118">
            <v>1220</v>
          </cell>
          <cell r="S3118" t="str">
            <v>2150-0017821-000-PKR</v>
          </cell>
          <cell r="T3118" t="str">
            <v>2150-0017821-000-PKR-KARACHI</v>
          </cell>
        </row>
        <row r="3119">
          <cell r="C3119">
            <v>0</v>
          </cell>
          <cell r="D3119">
            <v>2414</v>
          </cell>
          <cell r="S3119" t="str">
            <v>2150-0017818-000-PKR</v>
          </cell>
          <cell r="T3119" t="str">
            <v>2150-0017818-000-PKR-KARACHI</v>
          </cell>
        </row>
        <row r="3120">
          <cell r="C3120">
            <v>0</v>
          </cell>
          <cell r="D3120">
            <v>100</v>
          </cell>
          <cell r="S3120" t="str">
            <v>2150-0017816-000-PKR</v>
          </cell>
          <cell r="T3120" t="str">
            <v>2150-0017816-000-PKR-KARACHI</v>
          </cell>
        </row>
        <row r="3121">
          <cell r="C3121">
            <v>0</v>
          </cell>
          <cell r="D3121">
            <v>10408.69</v>
          </cell>
          <cell r="S3121" t="str">
            <v>2150-0017815-000-PKR</v>
          </cell>
          <cell r="T3121" t="str">
            <v>2150-0017815-000-PKR-KARACHI</v>
          </cell>
        </row>
        <row r="3122">
          <cell r="C3122">
            <v>0</v>
          </cell>
          <cell r="D3122">
            <v>5875</v>
          </cell>
          <cell r="S3122" t="str">
            <v>2150-0017847-000-PKR</v>
          </cell>
          <cell r="T3122" t="str">
            <v>2150-0017847-000-PKR-KARACHI</v>
          </cell>
        </row>
        <row r="3123">
          <cell r="C3123">
            <v>0</v>
          </cell>
          <cell r="D3123">
            <v>25000</v>
          </cell>
          <cell r="S3123" t="str">
            <v>2150-0017811-000-PKR</v>
          </cell>
          <cell r="T3123" t="str">
            <v>2150-0017811-000-PKR-KARACHI</v>
          </cell>
        </row>
        <row r="3124">
          <cell r="C3124">
            <v>0</v>
          </cell>
          <cell r="D3124">
            <v>490</v>
          </cell>
          <cell r="S3124" t="str">
            <v>2150-0017848-000-PKR</v>
          </cell>
          <cell r="T3124" t="str">
            <v>2150-0017848-000-PKR-KARACHI</v>
          </cell>
        </row>
        <row r="3125">
          <cell r="C3125">
            <v>0</v>
          </cell>
          <cell r="D3125">
            <v>27025.79</v>
          </cell>
          <cell r="S3125" t="str">
            <v>2150-0017808-230-USD</v>
          </cell>
          <cell r="T3125" t="str">
            <v>2150-0017808-230-USD-KARACHI</v>
          </cell>
        </row>
        <row r="3126">
          <cell r="C3126">
            <v>0</v>
          </cell>
          <cell r="D3126">
            <v>171542.12</v>
          </cell>
          <cell r="S3126" t="str">
            <v>2150-0017805-000-PKR</v>
          </cell>
          <cell r="T3126" t="str">
            <v>2150-0017805-000-PKR-KARACHI</v>
          </cell>
        </row>
        <row r="3127">
          <cell r="C3127">
            <v>0</v>
          </cell>
          <cell r="D3127">
            <v>42250</v>
          </cell>
          <cell r="S3127" t="str">
            <v>2150-0017804-000-PKR</v>
          </cell>
          <cell r="T3127" t="str">
            <v>2150-0017804-000-PKR-KARACHI</v>
          </cell>
        </row>
        <row r="3128">
          <cell r="C3128">
            <v>0</v>
          </cell>
          <cell r="D3128">
            <v>5883.57</v>
          </cell>
          <cell r="S3128" t="str">
            <v>2150-0017803-230-USD</v>
          </cell>
          <cell r="T3128" t="str">
            <v>2150-0017803-230-USD-KARACHI</v>
          </cell>
        </row>
        <row r="3129">
          <cell r="C3129">
            <v>0</v>
          </cell>
          <cell r="D3129">
            <v>1024.51</v>
          </cell>
          <cell r="S3129" t="str">
            <v>2150-0017803-000-PKR</v>
          </cell>
          <cell r="T3129" t="str">
            <v>2150-0017803-000-PKR-KARACHI</v>
          </cell>
        </row>
        <row r="3130">
          <cell r="C3130">
            <v>0</v>
          </cell>
          <cell r="D3130">
            <v>100</v>
          </cell>
          <cell r="S3130" t="str">
            <v>2150-0017802-000-PKR</v>
          </cell>
          <cell r="T3130" t="str">
            <v>2150-0017802-000-PKR-KARACHI</v>
          </cell>
        </row>
        <row r="3131">
          <cell r="C3131">
            <v>0</v>
          </cell>
          <cell r="D3131">
            <v>4738.95</v>
          </cell>
          <cell r="S3131" t="str">
            <v>2150-0060031-222-USD</v>
          </cell>
          <cell r="T3131" t="str">
            <v>2150-0060031-222-USD-KARACHI</v>
          </cell>
        </row>
        <row r="3132">
          <cell r="C3132">
            <v>0</v>
          </cell>
          <cell r="D3132">
            <v>56519.06</v>
          </cell>
          <cell r="S3132" t="str">
            <v>2150-0017813-000-PKR</v>
          </cell>
          <cell r="T3132" t="str">
            <v>2150-0017813-000-PKR-KARACHI</v>
          </cell>
        </row>
        <row r="3133">
          <cell r="C3133">
            <v>0</v>
          </cell>
          <cell r="D3133">
            <v>6454.86</v>
          </cell>
          <cell r="S3133" t="str">
            <v>2150-0017868-000-PKR</v>
          </cell>
          <cell r="T3133" t="str">
            <v>2150-0017868-000-PKR-KARACHI</v>
          </cell>
        </row>
        <row r="3134">
          <cell r="C3134">
            <v>0</v>
          </cell>
          <cell r="D3134">
            <v>1514917.17</v>
          </cell>
          <cell r="S3134" t="str">
            <v>2150-0050008-000-PKR</v>
          </cell>
          <cell r="T3134" t="str">
            <v>2150-0050008-000-PKR-KARACHI</v>
          </cell>
        </row>
        <row r="3135">
          <cell r="C3135">
            <v>0</v>
          </cell>
          <cell r="D3135">
            <v>18582.98</v>
          </cell>
          <cell r="S3135" t="str">
            <v>2150-0031848-000-PKR</v>
          </cell>
          <cell r="T3135" t="str">
            <v>2150-0031848-000-PKR-KARACHI</v>
          </cell>
        </row>
        <row r="3136">
          <cell r="C3136">
            <v>0</v>
          </cell>
          <cell r="D3136">
            <v>4566.22</v>
          </cell>
          <cell r="S3136" t="str">
            <v>2150-0031774-000-PKR</v>
          </cell>
          <cell r="T3136" t="str">
            <v>2150-0031774-000-PKR-KARACHI</v>
          </cell>
        </row>
        <row r="3137">
          <cell r="C3137">
            <v>0</v>
          </cell>
          <cell r="D3137">
            <v>414.66</v>
          </cell>
          <cell r="S3137" t="str">
            <v>2150-0031621-000-PKR</v>
          </cell>
          <cell r="T3137" t="str">
            <v>2150-0031621-000-PKR-KARACHI</v>
          </cell>
        </row>
        <row r="3138">
          <cell r="C3138">
            <v>0</v>
          </cell>
          <cell r="D3138">
            <v>732.92</v>
          </cell>
          <cell r="S3138" t="str">
            <v>2150-0031465-000-PKR</v>
          </cell>
          <cell r="T3138" t="str">
            <v>2150-0031465-000-PKR-KARACHI</v>
          </cell>
        </row>
        <row r="3139">
          <cell r="C3139">
            <v>0</v>
          </cell>
          <cell r="D3139">
            <v>1048.19</v>
          </cell>
          <cell r="S3139" t="str">
            <v>2150-0031295-000-PKR</v>
          </cell>
          <cell r="T3139" t="str">
            <v>2150-0031295-000-PKR-KARACHI</v>
          </cell>
        </row>
        <row r="3140">
          <cell r="C3140">
            <v>0</v>
          </cell>
          <cell r="D3140">
            <v>553.88</v>
          </cell>
          <cell r="S3140" t="str">
            <v>2150-0030100-000-PKR</v>
          </cell>
          <cell r="T3140" t="str">
            <v>2150-0030100-000-PKR-KARACHI</v>
          </cell>
        </row>
        <row r="3141">
          <cell r="C3141">
            <v>0</v>
          </cell>
          <cell r="D3141">
            <v>7637.5</v>
          </cell>
          <cell r="S3141" t="str">
            <v>2150-0017843-000-PKR</v>
          </cell>
          <cell r="T3141" t="str">
            <v>2150-0017843-000-PKR-KARACHI</v>
          </cell>
        </row>
        <row r="3142">
          <cell r="C3142">
            <v>0</v>
          </cell>
          <cell r="D3142">
            <v>1269934.71</v>
          </cell>
          <cell r="S3142" t="str">
            <v>2150-0017869-230-USD</v>
          </cell>
          <cell r="T3142" t="str">
            <v>2150-0017869-230-USD-KARACHI</v>
          </cell>
        </row>
        <row r="3143">
          <cell r="C3143">
            <v>0</v>
          </cell>
          <cell r="D3143">
            <v>109.37</v>
          </cell>
          <cell r="S3143" t="str">
            <v>2150-0017799-000-PKR</v>
          </cell>
          <cell r="T3143" t="str">
            <v>2150-0017799-000-PKR-KARACHI</v>
          </cell>
        </row>
        <row r="3144">
          <cell r="C3144">
            <v>0</v>
          </cell>
          <cell r="D3144">
            <v>200400.48</v>
          </cell>
          <cell r="S3144" t="str">
            <v>2150-0017867-000-PKR</v>
          </cell>
          <cell r="T3144" t="str">
            <v>2150-0017867-000-PKR-KARACHI</v>
          </cell>
        </row>
        <row r="3145">
          <cell r="C3145">
            <v>0</v>
          </cell>
          <cell r="D3145">
            <v>64266.02</v>
          </cell>
          <cell r="S3145" t="str">
            <v>2150-0017866-000-PKR</v>
          </cell>
          <cell r="T3145" t="str">
            <v>2150-0017866-000-PKR-KARACHI</v>
          </cell>
        </row>
        <row r="3146">
          <cell r="C3146">
            <v>0</v>
          </cell>
          <cell r="D3146">
            <v>800</v>
          </cell>
          <cell r="S3146" t="str">
            <v>2150-0017862-000-PKR</v>
          </cell>
          <cell r="T3146" t="str">
            <v>2150-0017862-000-PKR-KARACHI</v>
          </cell>
        </row>
        <row r="3147">
          <cell r="C3147">
            <v>0</v>
          </cell>
          <cell r="D3147">
            <v>302</v>
          </cell>
          <cell r="S3147" t="str">
            <v>2150-0017858-000-PKR</v>
          </cell>
          <cell r="T3147" t="str">
            <v>2150-0017858-000-PKR-KARACHI</v>
          </cell>
        </row>
        <row r="3148">
          <cell r="C3148">
            <v>0</v>
          </cell>
          <cell r="D3148">
            <v>4800</v>
          </cell>
          <cell r="S3148" t="str">
            <v>2150-0017857-000-PKR</v>
          </cell>
          <cell r="T3148" t="str">
            <v>2150-0017857-000-PKR-KARACHI</v>
          </cell>
        </row>
        <row r="3149">
          <cell r="C3149">
            <v>0</v>
          </cell>
          <cell r="D3149">
            <v>8727.89</v>
          </cell>
          <cell r="S3149" t="str">
            <v>2150-0017851-230-USD</v>
          </cell>
          <cell r="T3149" t="str">
            <v>2150-0017851-230-USD-KARACHI</v>
          </cell>
        </row>
        <row r="3150">
          <cell r="C3150">
            <v>0</v>
          </cell>
          <cell r="D3150">
            <v>206.82</v>
          </cell>
          <cell r="S3150" t="str">
            <v>2150-0017850-230-USD</v>
          </cell>
          <cell r="T3150" t="str">
            <v>2150-0017850-230-USD-KARACHI</v>
          </cell>
        </row>
        <row r="3151">
          <cell r="C3151">
            <v>0</v>
          </cell>
          <cell r="D3151">
            <v>3382.35</v>
          </cell>
          <cell r="S3151" t="str">
            <v>2150-0030082-000-PKR</v>
          </cell>
          <cell r="T3151" t="str">
            <v>2150-0030082-000-PKR-KARACHI</v>
          </cell>
        </row>
        <row r="3152">
          <cell r="C3152">
            <v>0</v>
          </cell>
          <cell r="D3152">
            <v>12298.44</v>
          </cell>
          <cell r="S3152" t="str">
            <v>2150-0017701-230-USD</v>
          </cell>
          <cell r="T3152" t="str">
            <v>2150-0017701-230-USD-KARACHI</v>
          </cell>
        </row>
        <row r="3153">
          <cell r="C3153">
            <v>0</v>
          </cell>
          <cell r="D3153">
            <v>45816.959999999999</v>
          </cell>
          <cell r="S3153" t="str">
            <v>2150-0017801-230-USD</v>
          </cell>
          <cell r="T3153" t="str">
            <v>2150-0017801-230-USD-KARACHI</v>
          </cell>
        </row>
        <row r="3154">
          <cell r="C3154">
            <v>0</v>
          </cell>
          <cell r="D3154">
            <v>199.68</v>
          </cell>
          <cell r="S3154" t="str">
            <v>2150-0017736-230-USD</v>
          </cell>
          <cell r="T3154" t="str">
            <v>2150-0017736-230-USD-KARACHI</v>
          </cell>
        </row>
        <row r="3155">
          <cell r="C3155">
            <v>0</v>
          </cell>
          <cell r="D3155">
            <v>3348.42</v>
          </cell>
          <cell r="S3155" t="str">
            <v>2150-0017728-000-PKR</v>
          </cell>
          <cell r="T3155" t="str">
            <v>2150-0017728-000-PKR-KARACHI</v>
          </cell>
        </row>
        <row r="3156">
          <cell r="C3156">
            <v>0</v>
          </cell>
          <cell r="D3156">
            <v>64385.87</v>
          </cell>
          <cell r="S3156" t="str">
            <v>2150-0017721-230-USD</v>
          </cell>
          <cell r="T3156" t="str">
            <v>2150-0017721-230-USD-KARACHI</v>
          </cell>
        </row>
        <row r="3157">
          <cell r="C3157">
            <v>0</v>
          </cell>
          <cell r="D3157">
            <v>9476.57</v>
          </cell>
          <cell r="S3157" t="str">
            <v>2150-0017716-000-PKR</v>
          </cell>
          <cell r="T3157" t="str">
            <v>2150-0017716-000-PKR-KARACHI</v>
          </cell>
        </row>
        <row r="3158">
          <cell r="C3158">
            <v>0</v>
          </cell>
          <cell r="D3158">
            <v>1809.05</v>
          </cell>
          <cell r="S3158" t="str">
            <v>2150-0017715-230-USD</v>
          </cell>
          <cell r="T3158" t="str">
            <v>2150-0017715-230-USD-KARACHI</v>
          </cell>
        </row>
        <row r="3159">
          <cell r="C3159">
            <v>0</v>
          </cell>
          <cell r="D3159">
            <v>115772.61</v>
          </cell>
          <cell r="S3159" t="str">
            <v>2150-0017713-230-USD</v>
          </cell>
          <cell r="T3159" t="str">
            <v>2150-0017713-230-USD-KARACHI</v>
          </cell>
        </row>
        <row r="3160">
          <cell r="C3160">
            <v>0</v>
          </cell>
          <cell r="D3160">
            <v>200</v>
          </cell>
          <cell r="S3160" t="str">
            <v>2150-0017742-000-PKR</v>
          </cell>
          <cell r="T3160" t="str">
            <v>2150-0017742-000-PKR-KARACHI</v>
          </cell>
        </row>
        <row r="3161">
          <cell r="C3161">
            <v>0</v>
          </cell>
          <cell r="D3161">
            <v>18084.55</v>
          </cell>
          <cell r="S3161" t="str">
            <v>2150-0017702-000-PKR</v>
          </cell>
          <cell r="T3161" t="str">
            <v>2150-0017702-000-PKR-KARACHI</v>
          </cell>
        </row>
        <row r="3162">
          <cell r="C3162">
            <v>0</v>
          </cell>
          <cell r="D3162">
            <v>900</v>
          </cell>
          <cell r="S3162" t="str">
            <v>2150-0017750-000-PKR</v>
          </cell>
          <cell r="T3162" t="str">
            <v>2150-0017750-000-PKR-KARACHI</v>
          </cell>
        </row>
        <row r="3163">
          <cell r="C3163">
            <v>0</v>
          </cell>
          <cell r="D3163">
            <v>200</v>
          </cell>
          <cell r="S3163" t="str">
            <v>2150-0017699-000-PKR</v>
          </cell>
          <cell r="T3163" t="str">
            <v>2150-0017699-000-PKR-KARACHI</v>
          </cell>
        </row>
        <row r="3164">
          <cell r="C3164">
            <v>0</v>
          </cell>
          <cell r="D3164">
            <v>160950.07999999999</v>
          </cell>
          <cell r="S3164" t="str">
            <v>2150-0017697-000-PKR</v>
          </cell>
          <cell r="T3164" t="str">
            <v>2150-0017697-000-PKR-KARACHI</v>
          </cell>
        </row>
        <row r="3165">
          <cell r="C3165">
            <v>0</v>
          </cell>
          <cell r="D3165">
            <v>400</v>
          </cell>
          <cell r="S3165" t="str">
            <v>2150-0017695-000-PKR</v>
          </cell>
          <cell r="T3165" t="str">
            <v>2150-0017695-000-PKR-KARACHI</v>
          </cell>
        </row>
        <row r="3166">
          <cell r="C3166">
            <v>0</v>
          </cell>
          <cell r="D3166">
            <v>845.5</v>
          </cell>
          <cell r="S3166" t="str">
            <v>2150-0017694-000-PKR</v>
          </cell>
          <cell r="T3166" t="str">
            <v>2150-0017694-000-PKR-KARACHI</v>
          </cell>
        </row>
        <row r="3167">
          <cell r="C3167">
            <v>0</v>
          </cell>
          <cell r="D3167">
            <v>25791.18</v>
          </cell>
          <cell r="S3167" t="str">
            <v>2150-0017685-000-PKR</v>
          </cell>
          <cell r="T3167" t="str">
            <v>2150-0017685-000-PKR-KARACHI</v>
          </cell>
        </row>
        <row r="3168">
          <cell r="C3168">
            <v>0</v>
          </cell>
          <cell r="D3168">
            <v>4003.2</v>
          </cell>
          <cell r="S3168" t="str">
            <v>2150-0017684-230-USD</v>
          </cell>
          <cell r="T3168" t="str">
            <v>2150-0017684-230-USD-KARACHI</v>
          </cell>
        </row>
        <row r="3169">
          <cell r="C3169">
            <v>0</v>
          </cell>
          <cell r="D3169">
            <v>3144020.54</v>
          </cell>
          <cell r="S3169" t="str">
            <v>2150-0017681-230-USD</v>
          </cell>
          <cell r="T3169" t="str">
            <v>2150-0017681-230-USD-KARACHI</v>
          </cell>
        </row>
        <row r="3170">
          <cell r="C3170">
            <v>0</v>
          </cell>
          <cell r="D3170">
            <v>307452.61</v>
          </cell>
          <cell r="S3170" t="str">
            <v>2150-0017703-000-PKR</v>
          </cell>
          <cell r="T3170" t="str">
            <v>2150-0017703-000-PKR-KARACHI</v>
          </cell>
        </row>
        <row r="3171">
          <cell r="C3171">
            <v>0</v>
          </cell>
          <cell r="D3171">
            <v>6443.4</v>
          </cell>
          <cell r="S3171" t="str">
            <v>2150-0017777-230-USD</v>
          </cell>
          <cell r="T3171" t="str">
            <v>2150-0017777-230-USD-KARACHI</v>
          </cell>
        </row>
        <row r="3172">
          <cell r="C3172">
            <v>0</v>
          </cell>
          <cell r="D3172">
            <v>34</v>
          </cell>
          <cell r="S3172" t="str">
            <v>2150-0017797-000-PKR</v>
          </cell>
          <cell r="T3172" t="str">
            <v>2150-0017797-000-PKR-KARACHI</v>
          </cell>
        </row>
        <row r="3173">
          <cell r="C3173">
            <v>0</v>
          </cell>
          <cell r="D3173">
            <v>5000</v>
          </cell>
          <cell r="S3173" t="str">
            <v>2150-0017796-000-PKR</v>
          </cell>
          <cell r="T3173" t="str">
            <v>2150-0017796-000-PKR-KARACHI</v>
          </cell>
        </row>
        <row r="3174">
          <cell r="C3174">
            <v>0</v>
          </cell>
          <cell r="D3174">
            <v>29765.52</v>
          </cell>
          <cell r="S3174" t="str">
            <v>2150-0017795-230-USD</v>
          </cell>
          <cell r="T3174" t="str">
            <v>2150-0017795-230-USD-KARACHI</v>
          </cell>
        </row>
        <row r="3175">
          <cell r="C3175">
            <v>0</v>
          </cell>
          <cell r="D3175">
            <v>749.44</v>
          </cell>
          <cell r="S3175" t="str">
            <v>2150-0017794-000-PKR</v>
          </cell>
          <cell r="T3175" t="str">
            <v>2150-0017794-000-PKR-KARACHI</v>
          </cell>
        </row>
        <row r="3176">
          <cell r="C3176">
            <v>0</v>
          </cell>
          <cell r="D3176">
            <v>54100</v>
          </cell>
          <cell r="S3176" t="str">
            <v>2150-0017793-000-PKR</v>
          </cell>
          <cell r="T3176" t="str">
            <v>2150-0017793-000-PKR-KARACHI</v>
          </cell>
        </row>
        <row r="3177">
          <cell r="C3177">
            <v>0</v>
          </cell>
          <cell r="D3177">
            <v>9226.51</v>
          </cell>
          <cell r="S3177" t="str">
            <v>2150-0017791-230-USD</v>
          </cell>
          <cell r="T3177" t="str">
            <v>2150-0017791-230-USD-KARACHI</v>
          </cell>
        </row>
        <row r="3178">
          <cell r="C3178">
            <v>0</v>
          </cell>
          <cell r="D3178">
            <v>300</v>
          </cell>
          <cell r="S3178" t="str">
            <v>2150-0017785-000-PKR</v>
          </cell>
          <cell r="T3178" t="str">
            <v>2150-0017785-000-PKR-KARACHI</v>
          </cell>
        </row>
        <row r="3179">
          <cell r="C3179">
            <v>0</v>
          </cell>
          <cell r="D3179">
            <v>1058.45</v>
          </cell>
          <cell r="S3179" t="str">
            <v>2150-0017739-230-USD</v>
          </cell>
          <cell r="T3179" t="str">
            <v>2150-0017739-230-USD-KARACHI</v>
          </cell>
        </row>
        <row r="3180">
          <cell r="C3180">
            <v>0</v>
          </cell>
          <cell r="D3180">
            <v>2950</v>
          </cell>
          <cell r="S3180" t="str">
            <v>2150-0017778-000-PKR</v>
          </cell>
          <cell r="T3180" t="str">
            <v>2150-0017778-000-PKR-KARACHI</v>
          </cell>
        </row>
        <row r="3181">
          <cell r="C3181">
            <v>0</v>
          </cell>
          <cell r="D3181">
            <v>7409.08</v>
          </cell>
          <cell r="S3181" t="str">
            <v>2150-0050473-000-PKR</v>
          </cell>
          <cell r="T3181" t="str">
            <v>2150-0050473-000-PKR-KARACHI</v>
          </cell>
        </row>
        <row r="3182">
          <cell r="C3182">
            <v>0</v>
          </cell>
          <cell r="D3182">
            <v>250</v>
          </cell>
          <cell r="S3182" t="str">
            <v>2150-0017774-000-PKR</v>
          </cell>
          <cell r="T3182" t="str">
            <v>2150-0017774-000-PKR-KARACHI</v>
          </cell>
        </row>
        <row r="3183">
          <cell r="C3183">
            <v>0</v>
          </cell>
          <cell r="D3183">
            <v>421098.23</v>
          </cell>
          <cell r="S3183" t="str">
            <v>2150-0017771-000-PKR</v>
          </cell>
          <cell r="T3183" t="str">
            <v>2150-0017771-000-PKR-KARACHI</v>
          </cell>
        </row>
        <row r="3184">
          <cell r="C3184">
            <v>0</v>
          </cell>
          <cell r="D3184">
            <v>5624.41</v>
          </cell>
          <cell r="S3184" t="str">
            <v>2150-0017770-000-PKR</v>
          </cell>
          <cell r="T3184" t="str">
            <v>2150-0017770-000-PKR-KARACHI</v>
          </cell>
        </row>
        <row r="3185">
          <cell r="C3185">
            <v>0</v>
          </cell>
          <cell r="D3185">
            <v>529.37</v>
          </cell>
          <cell r="S3185" t="str">
            <v>2150-0017769-000-PKR</v>
          </cell>
          <cell r="T3185" t="str">
            <v>2150-0017769-000-PKR-KARACHI</v>
          </cell>
        </row>
        <row r="3186">
          <cell r="C3186">
            <v>0</v>
          </cell>
          <cell r="D3186">
            <v>2</v>
          </cell>
          <cell r="S3186" t="str">
            <v>2150-0017757-000-PKR</v>
          </cell>
          <cell r="T3186" t="str">
            <v>2150-0017757-000-PKR-KARACHI</v>
          </cell>
        </row>
        <row r="3187">
          <cell r="C3187">
            <v>0</v>
          </cell>
          <cell r="D3187">
            <v>696</v>
          </cell>
          <cell r="S3187" t="str">
            <v>2150-0017756-000-PKR</v>
          </cell>
          <cell r="T3187" t="str">
            <v>2150-0017756-000-PKR-KARACHI</v>
          </cell>
        </row>
        <row r="3188">
          <cell r="C3188">
            <v>0</v>
          </cell>
          <cell r="D3188">
            <v>473.66</v>
          </cell>
          <cell r="S3188" t="str">
            <v>2150-0017755-230-USD</v>
          </cell>
          <cell r="T3188" t="str">
            <v>2150-0017755-230-USD-KARACHI</v>
          </cell>
        </row>
        <row r="3189">
          <cell r="C3189">
            <v>0</v>
          </cell>
          <cell r="D3189">
            <v>3985</v>
          </cell>
          <cell r="S3189" t="str">
            <v>2150-0017784-000-PKR</v>
          </cell>
          <cell r="T3189" t="str">
            <v>2150-0017784-000-PKR-KARACHI</v>
          </cell>
        </row>
        <row r="3190">
          <cell r="C3190">
            <v>0</v>
          </cell>
          <cell r="D3190">
            <v>477386.93</v>
          </cell>
          <cell r="S3190" t="str">
            <v>2150-0060927-230-USD</v>
          </cell>
          <cell r="T3190" t="str">
            <v>2150-0060927-230-USD-KARACHI</v>
          </cell>
        </row>
        <row r="3191">
          <cell r="C3191">
            <v>0</v>
          </cell>
          <cell r="D3191">
            <v>151416.73000000001</v>
          </cell>
          <cell r="S3191" t="str">
            <v>2150-0050339-000-PKR</v>
          </cell>
          <cell r="T3191" t="str">
            <v>2150-0050339-000-PKR-KARACHI</v>
          </cell>
        </row>
        <row r="3192">
          <cell r="C3192">
            <v>0</v>
          </cell>
          <cell r="D3192">
            <v>172.35</v>
          </cell>
          <cell r="S3192" t="str">
            <v>2150-0060985-230-USD</v>
          </cell>
          <cell r="T3192" t="str">
            <v>2150-0060985-230-USD-KARACHI</v>
          </cell>
        </row>
        <row r="3193">
          <cell r="C3193">
            <v>0</v>
          </cell>
          <cell r="D3193">
            <v>3090.36</v>
          </cell>
          <cell r="S3193" t="str">
            <v>2150-0060984-230-USD</v>
          </cell>
          <cell r="T3193" t="str">
            <v>2150-0060984-230-USD-KARACHI</v>
          </cell>
        </row>
        <row r="3194">
          <cell r="C3194">
            <v>0</v>
          </cell>
          <cell r="D3194">
            <v>66785.06</v>
          </cell>
          <cell r="S3194" t="str">
            <v>2150-0060971-230-USD</v>
          </cell>
          <cell r="T3194" t="str">
            <v>2150-0060971-230-USD-KARACHI</v>
          </cell>
        </row>
        <row r="3195">
          <cell r="C3195">
            <v>0</v>
          </cell>
          <cell r="D3195">
            <v>6963.51</v>
          </cell>
          <cell r="S3195" t="str">
            <v>2150-0060970-000-PKR</v>
          </cell>
          <cell r="T3195" t="str">
            <v>2150-0060970-000-PKR-KARACHI</v>
          </cell>
        </row>
        <row r="3196">
          <cell r="C3196">
            <v>0</v>
          </cell>
          <cell r="D3196">
            <v>690379.89</v>
          </cell>
          <cell r="S3196" t="str">
            <v>2150-0060966-221-USD</v>
          </cell>
          <cell r="T3196" t="str">
            <v>2150-0060966-221-USD-KARACHI</v>
          </cell>
        </row>
        <row r="3197">
          <cell r="C3197">
            <v>0</v>
          </cell>
          <cell r="D3197">
            <v>25875</v>
          </cell>
          <cell r="S3197" t="str">
            <v>2150-0060959-000-PKR</v>
          </cell>
          <cell r="T3197" t="str">
            <v>2150-0060959-000-PKR-KARACHI</v>
          </cell>
        </row>
        <row r="3198">
          <cell r="C3198">
            <v>0</v>
          </cell>
          <cell r="D3198">
            <v>35.659999999999997</v>
          </cell>
          <cell r="S3198" t="str">
            <v>2150-0061003-230-USD</v>
          </cell>
          <cell r="T3198" t="str">
            <v>2150-0061003-230-USD-KARACHI</v>
          </cell>
        </row>
        <row r="3199">
          <cell r="C3199">
            <v>0</v>
          </cell>
          <cell r="D3199">
            <v>20941.939999999999</v>
          </cell>
          <cell r="S3199" t="str">
            <v>2150-0060944-230-USD</v>
          </cell>
          <cell r="T3199" t="str">
            <v>2150-0060944-230-USD-KARACHI</v>
          </cell>
        </row>
        <row r="3200">
          <cell r="C3200">
            <v>0</v>
          </cell>
          <cell r="D3200">
            <v>237.72</v>
          </cell>
          <cell r="S3200" t="str">
            <v>2150-0061030-230-USD</v>
          </cell>
          <cell r="T3200" t="str">
            <v>2150-0061030-230-USD-KARACHI</v>
          </cell>
        </row>
        <row r="3201">
          <cell r="C3201">
            <v>0</v>
          </cell>
          <cell r="D3201">
            <v>59430</v>
          </cell>
          <cell r="S3201" t="str">
            <v>2150-0060903-230-USD</v>
          </cell>
          <cell r="T3201" t="str">
            <v>2150-0060903-230-USD-KARACHI</v>
          </cell>
        </row>
        <row r="3202">
          <cell r="C3202">
            <v>0</v>
          </cell>
          <cell r="D3202">
            <v>25</v>
          </cell>
          <cell r="S3202" t="str">
            <v>2150-0060843-000-PKR</v>
          </cell>
          <cell r="T3202" t="str">
            <v>2150-0060843-000-PKR-KARACHI</v>
          </cell>
        </row>
        <row r="3203">
          <cell r="C3203">
            <v>0</v>
          </cell>
          <cell r="D3203">
            <v>12732.07</v>
          </cell>
          <cell r="S3203" t="str">
            <v>2150-0060795-000-PKR</v>
          </cell>
          <cell r="T3203" t="str">
            <v>2150-0060795-000-PKR-KARACHI</v>
          </cell>
        </row>
        <row r="3204">
          <cell r="C3204">
            <v>0</v>
          </cell>
          <cell r="D3204">
            <v>39.22</v>
          </cell>
          <cell r="S3204" t="str">
            <v>2150-0060792-230-USD</v>
          </cell>
          <cell r="T3204" t="str">
            <v>2150-0060792-230-USD-KARACHI</v>
          </cell>
        </row>
        <row r="3205">
          <cell r="C3205">
            <v>0</v>
          </cell>
          <cell r="D3205">
            <v>14.86</v>
          </cell>
          <cell r="S3205" t="str">
            <v>2150-0060787-221-USD</v>
          </cell>
          <cell r="T3205" t="str">
            <v>2150-0060787-221-USD-KARACHI</v>
          </cell>
        </row>
        <row r="3206">
          <cell r="C3206">
            <v>0</v>
          </cell>
          <cell r="D3206">
            <v>0.54</v>
          </cell>
          <cell r="S3206" t="str">
            <v>2150-0060787-000-PKR</v>
          </cell>
          <cell r="T3206" t="str">
            <v>2150-0060787-000-PKR-KARACHI</v>
          </cell>
        </row>
        <row r="3207">
          <cell r="C3207">
            <v>0</v>
          </cell>
          <cell r="D3207">
            <v>130041.5</v>
          </cell>
          <cell r="S3207" t="str">
            <v>2150-0060766-222-PKR</v>
          </cell>
          <cell r="T3207" t="str">
            <v>2150-0060766-222-PKR-KARACHI</v>
          </cell>
        </row>
        <row r="3208">
          <cell r="C3208">
            <v>0</v>
          </cell>
          <cell r="D3208">
            <v>3302.45</v>
          </cell>
          <cell r="S3208" t="str">
            <v>2150-0060955-222-PKR</v>
          </cell>
          <cell r="T3208" t="str">
            <v>2150-0060955-222-PKR-KARACHI</v>
          </cell>
        </row>
        <row r="3209">
          <cell r="C3209">
            <v>0</v>
          </cell>
          <cell r="D3209">
            <v>34.47</v>
          </cell>
          <cell r="S3209" t="str">
            <v>2150-0061130-230-USD</v>
          </cell>
          <cell r="T3209" t="str">
            <v>2150-0061130-230-USD-KARACHI</v>
          </cell>
        </row>
        <row r="3210">
          <cell r="C3210">
            <v>0</v>
          </cell>
          <cell r="D3210">
            <v>524.16999999999996</v>
          </cell>
          <cell r="S3210" t="str">
            <v>2150-0061295-230-USD</v>
          </cell>
          <cell r="T3210" t="str">
            <v>2150-0061295-230-USD-KARACHI</v>
          </cell>
        </row>
        <row r="3211">
          <cell r="C3211">
            <v>0</v>
          </cell>
          <cell r="D3211">
            <v>809949.48</v>
          </cell>
          <cell r="S3211" t="str">
            <v>2150-0061293-230-USD</v>
          </cell>
          <cell r="T3211" t="str">
            <v>2150-0061293-230-USD-KARACHI</v>
          </cell>
        </row>
        <row r="3212">
          <cell r="C3212">
            <v>0</v>
          </cell>
          <cell r="D3212">
            <v>17900</v>
          </cell>
          <cell r="S3212" t="str">
            <v>2150-0061293-000-PKR</v>
          </cell>
          <cell r="T3212" t="str">
            <v>2150-0061293-000-PKR-KARACHI</v>
          </cell>
        </row>
        <row r="3213">
          <cell r="C3213">
            <v>0</v>
          </cell>
          <cell r="D3213">
            <v>142183.64000000001</v>
          </cell>
          <cell r="S3213" t="str">
            <v>2150-0061247-000-PKR</v>
          </cell>
          <cell r="T3213" t="str">
            <v>2150-0061247-000-PKR-KARACHI</v>
          </cell>
        </row>
        <row r="3214">
          <cell r="C3214">
            <v>0</v>
          </cell>
          <cell r="D3214">
            <v>1999829.01</v>
          </cell>
          <cell r="S3214" t="str">
            <v>2150-0061235-230-USD</v>
          </cell>
          <cell r="T3214" t="str">
            <v>2150-0061235-230-USD-KARACHI</v>
          </cell>
        </row>
        <row r="3215">
          <cell r="C3215">
            <v>0</v>
          </cell>
          <cell r="D3215">
            <v>612971.12</v>
          </cell>
          <cell r="S3215" t="str">
            <v>2150-0061235-221-USD</v>
          </cell>
          <cell r="T3215" t="str">
            <v>2150-0061235-221-USD-KARACHI</v>
          </cell>
        </row>
        <row r="3216">
          <cell r="C3216">
            <v>0</v>
          </cell>
          <cell r="D3216">
            <v>26.15</v>
          </cell>
          <cell r="S3216" t="str">
            <v>2150-0061218-230-USD</v>
          </cell>
          <cell r="T3216" t="str">
            <v>2150-0061218-230-USD-KARACHI</v>
          </cell>
        </row>
        <row r="3217">
          <cell r="C3217">
            <v>0</v>
          </cell>
          <cell r="D3217">
            <v>2660744.69</v>
          </cell>
          <cell r="S3217" t="str">
            <v>2150-0060991-230-USD</v>
          </cell>
          <cell r="T3217" t="str">
            <v>2150-0060991-230-USD-KARACHI</v>
          </cell>
        </row>
        <row r="3218">
          <cell r="C3218">
            <v>0</v>
          </cell>
          <cell r="D3218">
            <v>587.9</v>
          </cell>
          <cell r="S3218" t="str">
            <v>2150-0061160-000-PKR</v>
          </cell>
          <cell r="T3218" t="str">
            <v>2150-0061160-000-PKR-KARACHI</v>
          </cell>
        </row>
        <row r="3219">
          <cell r="C3219">
            <v>0</v>
          </cell>
          <cell r="D3219">
            <v>97723.13</v>
          </cell>
          <cell r="S3219" t="str">
            <v>2150-0060638-221-USD</v>
          </cell>
          <cell r="T3219" t="str">
            <v>2150-0060638-221-USD-KARACHI</v>
          </cell>
        </row>
        <row r="3220">
          <cell r="C3220">
            <v>0</v>
          </cell>
          <cell r="D3220">
            <v>3981.81</v>
          </cell>
          <cell r="S3220" t="str">
            <v>2150-0061126-230-USD</v>
          </cell>
          <cell r="T3220" t="str">
            <v>2150-0061126-230-USD-KARACHI</v>
          </cell>
        </row>
        <row r="3221">
          <cell r="C3221">
            <v>0</v>
          </cell>
          <cell r="D3221">
            <v>29390.51</v>
          </cell>
          <cell r="S3221" t="str">
            <v>2150-0061122-230-USD</v>
          </cell>
          <cell r="T3221" t="str">
            <v>2150-0061122-230-USD-KARACHI</v>
          </cell>
        </row>
        <row r="3222">
          <cell r="C3222">
            <v>0</v>
          </cell>
          <cell r="D3222">
            <v>2546</v>
          </cell>
          <cell r="S3222" t="str">
            <v>2150-0061111-000-PKR</v>
          </cell>
          <cell r="T3222" t="str">
            <v>2150-0061111-000-PKR-KARACHI</v>
          </cell>
        </row>
        <row r="3223">
          <cell r="C3223">
            <v>0</v>
          </cell>
          <cell r="D3223">
            <v>899364.29</v>
          </cell>
          <cell r="S3223" t="str">
            <v>2150-0061093-230-USD</v>
          </cell>
          <cell r="T3223" t="str">
            <v>2150-0061093-230-USD-KARACHI</v>
          </cell>
        </row>
        <row r="3224">
          <cell r="C3224">
            <v>0</v>
          </cell>
          <cell r="D3224">
            <v>4738.3500000000004</v>
          </cell>
          <cell r="S3224" t="str">
            <v>2150-0061083-230-USD</v>
          </cell>
          <cell r="T3224" t="str">
            <v>2150-0061083-230-USD-KARACHI</v>
          </cell>
        </row>
        <row r="3225">
          <cell r="C3225">
            <v>0</v>
          </cell>
          <cell r="D3225">
            <v>99966.61</v>
          </cell>
          <cell r="S3225" t="str">
            <v>2150-0061045-230-USD</v>
          </cell>
          <cell r="T3225" t="str">
            <v>2150-0061045-230-USD-KARACHI</v>
          </cell>
        </row>
        <row r="3226">
          <cell r="C3226">
            <v>0</v>
          </cell>
          <cell r="D3226">
            <v>568.15</v>
          </cell>
          <cell r="S3226" t="str">
            <v>2150-0061033-230-USD</v>
          </cell>
          <cell r="T3226" t="str">
            <v>2150-0061033-230-USD-KARACHI</v>
          </cell>
        </row>
        <row r="3227">
          <cell r="C3227">
            <v>0</v>
          </cell>
          <cell r="D3227">
            <v>620.45000000000005</v>
          </cell>
          <cell r="S3227" t="str">
            <v>2150-0061212-230-USD</v>
          </cell>
          <cell r="T3227" t="str">
            <v>2150-0061212-230-USD-KARACHI</v>
          </cell>
        </row>
        <row r="3228">
          <cell r="C3228">
            <v>0</v>
          </cell>
          <cell r="D3228">
            <v>17829</v>
          </cell>
          <cell r="S3228" t="str">
            <v>2150-0060027-222-USD</v>
          </cell>
          <cell r="T3228" t="str">
            <v>2150-0060027-222-USD-KARACHI</v>
          </cell>
        </row>
        <row r="3229">
          <cell r="C3229">
            <v>0</v>
          </cell>
          <cell r="D3229">
            <v>23215.14</v>
          </cell>
          <cell r="S3229" t="str">
            <v>2150-0060243-222-USD</v>
          </cell>
          <cell r="T3229" t="str">
            <v>2150-0060243-222-USD-KARACHI</v>
          </cell>
        </row>
        <row r="3230">
          <cell r="C3230">
            <v>0</v>
          </cell>
          <cell r="D3230">
            <v>371490.39</v>
          </cell>
          <cell r="S3230" t="str">
            <v>2150-0060242-222-USD</v>
          </cell>
          <cell r="T3230" t="str">
            <v>2150-0060242-222-USD-KARACHI</v>
          </cell>
        </row>
        <row r="3231">
          <cell r="C3231">
            <v>0</v>
          </cell>
          <cell r="D3231">
            <v>3157.52</v>
          </cell>
          <cell r="S3231" t="str">
            <v>2150-0060220-222-USD</v>
          </cell>
          <cell r="T3231" t="str">
            <v>2150-0060220-222-USD-KARACHI</v>
          </cell>
        </row>
        <row r="3232">
          <cell r="C3232">
            <v>0</v>
          </cell>
          <cell r="D3232">
            <v>6001.84</v>
          </cell>
          <cell r="S3232" t="str">
            <v>2150-0060094-222-USD</v>
          </cell>
          <cell r="T3232" t="str">
            <v>2150-0060094-222-USD-KARACHI</v>
          </cell>
        </row>
        <row r="3233">
          <cell r="C3233">
            <v>0</v>
          </cell>
          <cell r="D3233">
            <v>159517.25</v>
          </cell>
          <cell r="S3233" t="str">
            <v>2150-0060081-230-USD</v>
          </cell>
          <cell r="T3233" t="str">
            <v>2150-0060081-230-USD-KARACHI</v>
          </cell>
        </row>
        <row r="3234">
          <cell r="C3234">
            <v>0</v>
          </cell>
          <cell r="D3234">
            <v>13358.85</v>
          </cell>
          <cell r="S3234" t="str">
            <v>2150-0060065-222-PKR</v>
          </cell>
          <cell r="T3234" t="str">
            <v>2150-0060065-222-PKR-KARACHI</v>
          </cell>
        </row>
        <row r="3235">
          <cell r="C3235">
            <v>0</v>
          </cell>
          <cell r="D3235">
            <v>7859</v>
          </cell>
          <cell r="S3235" t="str">
            <v>2150-0060065-000-PKR</v>
          </cell>
          <cell r="T3235" t="str">
            <v>2150-0060065-000-PKR-KARACHI</v>
          </cell>
        </row>
        <row r="3236">
          <cell r="C3236">
            <v>0</v>
          </cell>
          <cell r="D3236">
            <v>47183.25</v>
          </cell>
          <cell r="S3236" t="str">
            <v>2150-0060724-000-PKR</v>
          </cell>
          <cell r="T3236" t="str">
            <v>2150-0060724-000-PKR-KARACHI</v>
          </cell>
        </row>
        <row r="3237">
          <cell r="C3237">
            <v>0</v>
          </cell>
          <cell r="D3237">
            <v>1801968.48</v>
          </cell>
          <cell r="S3237" t="str">
            <v>2150-0030542-000-PKR</v>
          </cell>
          <cell r="T3237" t="str">
            <v>2150-0030542-000-PKR-LAHORE</v>
          </cell>
        </row>
        <row r="3238">
          <cell r="C3238">
            <v>0</v>
          </cell>
          <cell r="D3238">
            <v>180390.26</v>
          </cell>
          <cell r="S3238" t="str">
            <v>2150-0060264-230-USD</v>
          </cell>
          <cell r="T3238" t="str">
            <v>2150-0060264-230-USD-KARACHI</v>
          </cell>
        </row>
        <row r="3239">
          <cell r="C3239">
            <v>0</v>
          </cell>
          <cell r="D3239">
            <v>8250</v>
          </cell>
          <cell r="S3239" t="str">
            <v>2150-0031224-000-PKR</v>
          </cell>
          <cell r="T3239" t="str">
            <v>2150-0031224-000-PKR-LAHORE</v>
          </cell>
        </row>
        <row r="3240">
          <cell r="C3240">
            <v>0</v>
          </cell>
          <cell r="D3240">
            <v>12966.44</v>
          </cell>
          <cell r="S3240" t="str">
            <v>2150-0060020-222-USD</v>
          </cell>
          <cell r="T3240" t="str">
            <v>2150-0060020-222-USD-KARACHI</v>
          </cell>
        </row>
        <row r="3241">
          <cell r="C3241">
            <v>0</v>
          </cell>
          <cell r="D3241">
            <v>8162.12</v>
          </cell>
          <cell r="S3241" t="str">
            <v>2150-0060013-230-USD</v>
          </cell>
          <cell r="T3241" t="str">
            <v>2150-0060013-230-USD-KARACHI</v>
          </cell>
        </row>
        <row r="3242">
          <cell r="C3242">
            <v>0</v>
          </cell>
          <cell r="D3242">
            <v>14989.43</v>
          </cell>
          <cell r="S3242" t="str">
            <v>2150-0060011-222-USD</v>
          </cell>
          <cell r="T3242" t="str">
            <v>2150-0060011-222-USD-KARACHI</v>
          </cell>
        </row>
        <row r="3243">
          <cell r="C3243">
            <v>0</v>
          </cell>
          <cell r="D3243">
            <v>3022254.21</v>
          </cell>
          <cell r="S3243" t="str">
            <v>2150-0060001-223-PKR</v>
          </cell>
          <cell r="T3243" t="str">
            <v>2150-0060001-223-PKR-KARACHI</v>
          </cell>
        </row>
        <row r="3244">
          <cell r="C3244">
            <v>0</v>
          </cell>
          <cell r="D3244">
            <v>671576.66</v>
          </cell>
          <cell r="S3244" t="str">
            <v>2150-0060001-000-PKR</v>
          </cell>
          <cell r="T3244" t="str">
            <v>2150-0060001-000-PKR-KARACHI</v>
          </cell>
        </row>
        <row r="3245">
          <cell r="C3245">
            <v>0</v>
          </cell>
          <cell r="D3245">
            <v>2870.47</v>
          </cell>
          <cell r="S3245" t="str">
            <v>2150-0061296-230-USD</v>
          </cell>
          <cell r="T3245" t="str">
            <v>2150-0061296-230-USD-KARACHI</v>
          </cell>
        </row>
        <row r="3246">
          <cell r="C3246">
            <v>0</v>
          </cell>
          <cell r="D3246">
            <v>408581.25</v>
          </cell>
          <cell r="S3246" t="str">
            <v>2150-0060035-221-USD</v>
          </cell>
          <cell r="T3246" t="str">
            <v>2150-0060035-221-USD-KARACHI</v>
          </cell>
        </row>
        <row r="3247">
          <cell r="C3247">
            <v>0</v>
          </cell>
          <cell r="D3247">
            <v>5943</v>
          </cell>
          <cell r="S3247" t="str">
            <v>2150-0060345-222-USD</v>
          </cell>
          <cell r="T3247" t="str">
            <v>2150-0060345-222-USD-KARACHI</v>
          </cell>
        </row>
        <row r="3248">
          <cell r="C3248">
            <v>0</v>
          </cell>
          <cell r="D3248">
            <v>400</v>
          </cell>
          <cell r="S3248" t="str">
            <v>2150-0050437-000-PKR</v>
          </cell>
          <cell r="T3248" t="str">
            <v>2150-0050437-000-PKR-KARACHI</v>
          </cell>
        </row>
        <row r="3249">
          <cell r="C3249">
            <v>0</v>
          </cell>
          <cell r="D3249">
            <v>13371.75</v>
          </cell>
          <cell r="S3249" t="str">
            <v>2150-0060579-222-USD</v>
          </cell>
          <cell r="T3249" t="str">
            <v>2150-0060579-222-USD-KARACHI</v>
          </cell>
        </row>
        <row r="3250">
          <cell r="C3250">
            <v>0</v>
          </cell>
          <cell r="D3250">
            <v>239612.85</v>
          </cell>
          <cell r="S3250" t="str">
            <v>2150-0060563-227-USD</v>
          </cell>
          <cell r="T3250" t="str">
            <v>2150-0060563-227-USD-KARACHI</v>
          </cell>
        </row>
        <row r="3251">
          <cell r="C3251">
            <v>0</v>
          </cell>
          <cell r="D3251">
            <v>651517.42000000004</v>
          </cell>
          <cell r="S3251" t="str">
            <v>2150-0060558-230-USD</v>
          </cell>
          <cell r="T3251" t="str">
            <v>2150-0060558-230-USD-KARACHI</v>
          </cell>
        </row>
        <row r="3252">
          <cell r="C3252">
            <v>0</v>
          </cell>
          <cell r="D3252">
            <v>62209.54</v>
          </cell>
          <cell r="S3252" t="str">
            <v>2150-0060554-230-USD</v>
          </cell>
          <cell r="T3252" t="str">
            <v>2150-0060554-230-USD-KARACHI</v>
          </cell>
        </row>
        <row r="3253">
          <cell r="C3253">
            <v>0</v>
          </cell>
          <cell r="D3253">
            <v>300</v>
          </cell>
          <cell r="S3253" t="str">
            <v>2150-0060511-000-PKR</v>
          </cell>
          <cell r="T3253" t="str">
            <v>2150-0060511-000-PKR-KARACHI</v>
          </cell>
        </row>
        <row r="3254">
          <cell r="C3254">
            <v>0</v>
          </cell>
          <cell r="D3254">
            <v>5824.14</v>
          </cell>
          <cell r="S3254" t="str">
            <v>2150-0060477-222-USD</v>
          </cell>
          <cell r="T3254" t="str">
            <v>2150-0060477-222-USD-KARACHI</v>
          </cell>
        </row>
        <row r="3255">
          <cell r="C3255">
            <v>0</v>
          </cell>
          <cell r="D3255">
            <v>5317.8</v>
          </cell>
          <cell r="S3255" t="str">
            <v>2150-0060247-230-USD</v>
          </cell>
          <cell r="T3255" t="str">
            <v>2150-0060247-230-USD-KARACHI</v>
          </cell>
        </row>
        <row r="3256">
          <cell r="C3256">
            <v>0</v>
          </cell>
          <cell r="D3256">
            <v>20.21</v>
          </cell>
          <cell r="S3256" t="str">
            <v>2150-0060450-230-USD</v>
          </cell>
          <cell r="T3256" t="str">
            <v>2150-0060450-230-USD-KARACHI</v>
          </cell>
        </row>
        <row r="3257">
          <cell r="C3257">
            <v>0</v>
          </cell>
          <cell r="D3257">
            <v>11226.92</v>
          </cell>
          <cell r="S3257" t="str">
            <v>2150-0060251-230-USD</v>
          </cell>
          <cell r="T3257" t="str">
            <v>2150-0060251-230-USD-KARACHI</v>
          </cell>
        </row>
        <row r="3258">
          <cell r="C3258">
            <v>0</v>
          </cell>
          <cell r="D3258">
            <v>3856.41</v>
          </cell>
          <cell r="S3258" t="str">
            <v>2150-0060310-222-USD</v>
          </cell>
          <cell r="T3258" t="str">
            <v>2150-0060310-222-USD-KARACHI</v>
          </cell>
        </row>
        <row r="3259">
          <cell r="C3259">
            <v>0</v>
          </cell>
          <cell r="D3259">
            <v>1332376.74</v>
          </cell>
          <cell r="S3259" t="str">
            <v>2150-0060298-000-PKR</v>
          </cell>
          <cell r="T3259" t="str">
            <v>2150-0060298-000-PKR-KARACHI</v>
          </cell>
        </row>
        <row r="3260">
          <cell r="C3260">
            <v>0</v>
          </cell>
          <cell r="D3260">
            <v>2331517.35</v>
          </cell>
          <cell r="S3260" t="str">
            <v>2150-0060290-230-USD</v>
          </cell>
          <cell r="T3260" t="str">
            <v>2150-0060290-230-USD-KARACHI</v>
          </cell>
        </row>
        <row r="3261">
          <cell r="C3261">
            <v>0</v>
          </cell>
          <cell r="D3261">
            <v>39800</v>
          </cell>
          <cell r="S3261" t="str">
            <v>2150-0060290-000-PKR</v>
          </cell>
          <cell r="T3261" t="str">
            <v>2150-0060290-000-PKR-KARACHI</v>
          </cell>
        </row>
        <row r="3262">
          <cell r="C3262">
            <v>0</v>
          </cell>
          <cell r="D3262">
            <v>3862.95</v>
          </cell>
          <cell r="S3262" t="str">
            <v>2150-0060286-222-USD</v>
          </cell>
          <cell r="T3262" t="str">
            <v>2150-0060286-222-USD-KARACHI</v>
          </cell>
        </row>
        <row r="3263">
          <cell r="C3263">
            <v>0</v>
          </cell>
          <cell r="D3263">
            <v>5348.7</v>
          </cell>
          <cell r="S3263" t="str">
            <v>2150-0060284-222-USD</v>
          </cell>
          <cell r="T3263" t="str">
            <v>2150-0060284-222-USD-KARACHI</v>
          </cell>
        </row>
        <row r="3264">
          <cell r="C3264">
            <v>0</v>
          </cell>
          <cell r="D3264">
            <v>7676.57</v>
          </cell>
          <cell r="S3264" t="str">
            <v>2150-0060282-222-USD</v>
          </cell>
          <cell r="T3264" t="str">
            <v>2150-0060282-222-USD-KARACHI</v>
          </cell>
        </row>
        <row r="3265">
          <cell r="C3265">
            <v>0</v>
          </cell>
          <cell r="D3265">
            <v>322982.96000000002</v>
          </cell>
          <cell r="S3265" t="str">
            <v>2150-0060696-000-PKR</v>
          </cell>
          <cell r="T3265" t="str">
            <v>2150-0060696-000-PKR-KARACHI</v>
          </cell>
        </row>
        <row r="3266">
          <cell r="C3266">
            <v>0</v>
          </cell>
          <cell r="D3266">
            <v>555319.27</v>
          </cell>
          <cell r="S3266" t="str">
            <v>2150-0060470-230-USD</v>
          </cell>
          <cell r="T3266" t="str">
            <v>2150-0060470-230-USD-KARACHI</v>
          </cell>
        </row>
        <row r="3267">
          <cell r="C3267">
            <v>0</v>
          </cell>
          <cell r="D3267">
            <v>34523.51</v>
          </cell>
          <cell r="S3267" t="str">
            <v>2150-0031875-000-PKR</v>
          </cell>
          <cell r="T3267" t="str">
            <v>2150-0031875-000-PKR-LAHORE</v>
          </cell>
        </row>
        <row r="3268">
          <cell r="C3268">
            <v>0</v>
          </cell>
          <cell r="D3268">
            <v>15925</v>
          </cell>
          <cell r="S3268" t="str">
            <v>2150-0031830-000-PKR</v>
          </cell>
          <cell r="T3268" t="str">
            <v>2150-0031830-000-PKR-LAHORE</v>
          </cell>
        </row>
        <row r="3269">
          <cell r="C3269">
            <v>0</v>
          </cell>
          <cell r="D3269">
            <v>27.34</v>
          </cell>
          <cell r="S3269" t="str">
            <v>2150-0031898-230-USD</v>
          </cell>
          <cell r="T3269" t="str">
            <v>2150-0031898-230-USD-LAHORE</v>
          </cell>
        </row>
        <row r="3270">
          <cell r="C3270">
            <v>0</v>
          </cell>
          <cell r="D3270">
            <v>11785.56</v>
          </cell>
          <cell r="S3270" t="str">
            <v>2150-0031897-230-USD</v>
          </cell>
          <cell r="T3270" t="str">
            <v>2150-0031897-230-USD-LAHORE</v>
          </cell>
        </row>
        <row r="3271">
          <cell r="C3271">
            <v>0</v>
          </cell>
          <cell r="D3271">
            <v>887.5</v>
          </cell>
          <cell r="S3271" t="str">
            <v>2150-0031896-000-PKR</v>
          </cell>
          <cell r="T3271" t="str">
            <v>2150-0031896-000-PKR-LAHORE</v>
          </cell>
        </row>
        <row r="3272">
          <cell r="C3272">
            <v>0</v>
          </cell>
          <cell r="D3272">
            <v>344.1</v>
          </cell>
          <cell r="S3272" t="str">
            <v>2150-0031887-230-USD</v>
          </cell>
          <cell r="T3272" t="str">
            <v>2150-0031887-230-USD-LAHORE</v>
          </cell>
        </row>
        <row r="3273">
          <cell r="C3273">
            <v>0</v>
          </cell>
          <cell r="D3273">
            <v>105.79</v>
          </cell>
          <cell r="S3273" t="str">
            <v>2150-0031879-230-USD</v>
          </cell>
          <cell r="T3273" t="str">
            <v>2150-0031879-230-USD-LAHORE</v>
          </cell>
        </row>
        <row r="3274">
          <cell r="C3274">
            <v>0</v>
          </cell>
          <cell r="D3274">
            <v>43.5</v>
          </cell>
          <cell r="S3274" t="str">
            <v>2150-0031878-000-PKR</v>
          </cell>
          <cell r="T3274" t="str">
            <v>2150-0031878-000-PKR-LAHORE</v>
          </cell>
        </row>
        <row r="3275">
          <cell r="C3275">
            <v>0</v>
          </cell>
          <cell r="D3275">
            <v>178.29</v>
          </cell>
          <cell r="S3275" t="str">
            <v>2150-0031902-230-USD</v>
          </cell>
          <cell r="T3275" t="str">
            <v>2150-0031902-230-USD-LAHORE</v>
          </cell>
        </row>
        <row r="3276">
          <cell r="C3276">
            <v>0</v>
          </cell>
          <cell r="D3276">
            <v>24685.77</v>
          </cell>
          <cell r="S3276" t="str">
            <v>2150-0031876-000-PKR</v>
          </cell>
          <cell r="T3276" t="str">
            <v>2150-0031876-000-PKR-LAHORE</v>
          </cell>
        </row>
        <row r="3277">
          <cell r="C3277">
            <v>0</v>
          </cell>
          <cell r="D3277">
            <v>7505.71</v>
          </cell>
          <cell r="S3277" t="str">
            <v>2150-0031908-000-PKR</v>
          </cell>
          <cell r="T3277" t="str">
            <v>2150-0031908-000-PKR-LAHORE</v>
          </cell>
        </row>
        <row r="3278">
          <cell r="C3278">
            <v>0</v>
          </cell>
          <cell r="D3278">
            <v>58750</v>
          </cell>
          <cell r="S3278" t="str">
            <v>2150-0031869-000-PKR</v>
          </cell>
          <cell r="T3278" t="str">
            <v>2150-0031869-000-PKR-LAHORE</v>
          </cell>
        </row>
        <row r="3279">
          <cell r="C3279">
            <v>0</v>
          </cell>
          <cell r="D3279">
            <v>264.63</v>
          </cell>
          <cell r="S3279" t="str">
            <v>2150-0031866-000-PKR</v>
          </cell>
          <cell r="T3279" t="str">
            <v>2150-0031866-000-PKR-LAHORE</v>
          </cell>
        </row>
        <row r="3280">
          <cell r="C3280">
            <v>0</v>
          </cell>
          <cell r="D3280">
            <v>912.5</v>
          </cell>
          <cell r="S3280" t="str">
            <v>2150-0031865-000-PKR</v>
          </cell>
          <cell r="T3280" t="str">
            <v>2150-0031865-000-PKR-LAHORE</v>
          </cell>
        </row>
        <row r="3281">
          <cell r="C3281">
            <v>0</v>
          </cell>
          <cell r="D3281">
            <v>25979.5</v>
          </cell>
          <cell r="S3281" t="str">
            <v>2150-0031859-000-PKR</v>
          </cell>
          <cell r="T3281" t="str">
            <v>2150-0031859-000-PKR-LAHORE</v>
          </cell>
        </row>
        <row r="3282">
          <cell r="C3282">
            <v>0</v>
          </cell>
          <cell r="D3282">
            <v>18718.07</v>
          </cell>
          <cell r="S3282" t="str">
            <v>2150-0031851-230-USD</v>
          </cell>
          <cell r="T3282" t="str">
            <v>2150-0031851-230-USD-LAHORE</v>
          </cell>
        </row>
        <row r="3283">
          <cell r="C3283">
            <v>0</v>
          </cell>
          <cell r="D3283">
            <v>108165.57</v>
          </cell>
          <cell r="S3283" t="str">
            <v>2150-0031845-230-USD</v>
          </cell>
          <cell r="T3283" t="str">
            <v>2150-0031845-230-USD-LAHORE</v>
          </cell>
        </row>
        <row r="3284">
          <cell r="C3284">
            <v>0</v>
          </cell>
          <cell r="D3284">
            <v>115.89</v>
          </cell>
          <cell r="S3284" t="str">
            <v>2150-0031687-230-USD</v>
          </cell>
          <cell r="T3284" t="str">
            <v>2150-0031687-230-USD-LAHORE</v>
          </cell>
        </row>
        <row r="3285">
          <cell r="C3285">
            <v>0</v>
          </cell>
          <cell r="D3285">
            <v>3823.13</v>
          </cell>
          <cell r="S3285" t="str">
            <v>2150-0031876-230-USD</v>
          </cell>
          <cell r="T3285" t="str">
            <v>2150-0031876-230-USD-LAHORE</v>
          </cell>
        </row>
        <row r="3286">
          <cell r="C3286">
            <v>0</v>
          </cell>
          <cell r="D3286">
            <v>935607.68</v>
          </cell>
          <cell r="S3286" t="str">
            <v>2150-0031962-230-USD</v>
          </cell>
          <cell r="T3286" t="str">
            <v>2150-0031962-230-USD-LAHORE</v>
          </cell>
        </row>
        <row r="3287">
          <cell r="C3287">
            <v>0</v>
          </cell>
          <cell r="D3287">
            <v>665.17</v>
          </cell>
          <cell r="S3287" t="str">
            <v>2150-0032021-000-PKR</v>
          </cell>
          <cell r="T3287" t="str">
            <v>2150-0032021-000-PKR-LAHORE</v>
          </cell>
        </row>
        <row r="3288">
          <cell r="C3288">
            <v>0</v>
          </cell>
          <cell r="D3288">
            <v>15681.2</v>
          </cell>
          <cell r="S3288" t="str">
            <v>2150-0032016-230-USD</v>
          </cell>
          <cell r="T3288" t="str">
            <v>2150-0032016-230-USD-LAHORE</v>
          </cell>
        </row>
        <row r="3289">
          <cell r="C3289">
            <v>0</v>
          </cell>
          <cell r="D3289">
            <v>162107.21</v>
          </cell>
          <cell r="S3289" t="str">
            <v>2150-0032008-230-USD</v>
          </cell>
          <cell r="T3289" t="str">
            <v>2150-0032008-230-USD-LAHORE</v>
          </cell>
        </row>
        <row r="3290">
          <cell r="C3290">
            <v>0</v>
          </cell>
          <cell r="D3290">
            <v>5.94</v>
          </cell>
          <cell r="S3290" t="str">
            <v>2150-0032000-230-USD</v>
          </cell>
          <cell r="T3290" t="str">
            <v>2150-0032000-230-USD-LAHORE</v>
          </cell>
        </row>
        <row r="3291">
          <cell r="C3291">
            <v>0</v>
          </cell>
          <cell r="D3291">
            <v>50143.59</v>
          </cell>
          <cell r="S3291" t="str">
            <v>2150-0031994-000-PKR</v>
          </cell>
          <cell r="T3291" t="str">
            <v>2150-0031994-000-PKR-LAHORE</v>
          </cell>
        </row>
        <row r="3292">
          <cell r="C3292">
            <v>0</v>
          </cell>
          <cell r="D3292">
            <v>17.23</v>
          </cell>
          <cell r="S3292" t="str">
            <v>2150-0031990-230-USD</v>
          </cell>
          <cell r="T3292" t="str">
            <v>2150-0031990-230-USD-LAHORE</v>
          </cell>
        </row>
        <row r="3293">
          <cell r="C3293">
            <v>0</v>
          </cell>
          <cell r="D3293">
            <v>187.8</v>
          </cell>
          <cell r="S3293" t="str">
            <v>2150-0031975-230-USD</v>
          </cell>
          <cell r="T3293" t="str">
            <v>2150-0031975-230-USD-LAHORE</v>
          </cell>
        </row>
        <row r="3294">
          <cell r="C3294">
            <v>0</v>
          </cell>
          <cell r="D3294">
            <v>0.97</v>
          </cell>
          <cell r="S3294" t="str">
            <v>2150-0031900-000-PKR</v>
          </cell>
          <cell r="T3294" t="str">
            <v>2150-0031900-000-PKR-LAHORE</v>
          </cell>
        </row>
        <row r="3295">
          <cell r="C3295">
            <v>0</v>
          </cell>
          <cell r="D3295">
            <v>23521.8</v>
          </cell>
          <cell r="S3295" t="str">
            <v>2150-0031971-230-USD</v>
          </cell>
          <cell r="T3295" t="str">
            <v>2150-0031971-230-USD-LAHORE</v>
          </cell>
        </row>
        <row r="3296">
          <cell r="C3296">
            <v>0</v>
          </cell>
          <cell r="D3296">
            <v>3712.05</v>
          </cell>
          <cell r="S3296" t="str">
            <v>2150-0031828-000-PKR</v>
          </cell>
          <cell r="T3296" t="str">
            <v>2150-0031828-000-PKR-LAHORE</v>
          </cell>
        </row>
        <row r="3297">
          <cell r="C3297">
            <v>0</v>
          </cell>
          <cell r="D3297">
            <v>1773.99</v>
          </cell>
          <cell r="S3297" t="str">
            <v>2150-0031956-230-USD</v>
          </cell>
          <cell r="T3297" t="str">
            <v>2150-0031956-230-USD-LAHORE</v>
          </cell>
        </row>
        <row r="3298">
          <cell r="C3298">
            <v>0</v>
          </cell>
          <cell r="D3298">
            <v>50.31</v>
          </cell>
          <cell r="S3298" t="str">
            <v>2150-0031953-000-PKR</v>
          </cell>
          <cell r="T3298" t="str">
            <v>2150-0031953-000-PKR-LAHORE</v>
          </cell>
        </row>
        <row r="3299">
          <cell r="C3299">
            <v>0</v>
          </cell>
          <cell r="D3299">
            <v>312.01</v>
          </cell>
          <cell r="S3299" t="str">
            <v>2150-0031949-230-USD</v>
          </cell>
          <cell r="T3299" t="str">
            <v>2150-0031949-230-USD-LAHORE</v>
          </cell>
        </row>
        <row r="3300">
          <cell r="C3300">
            <v>0</v>
          </cell>
          <cell r="D3300">
            <v>51.11</v>
          </cell>
          <cell r="S3300" t="str">
            <v>2150-0031948-230-USD</v>
          </cell>
          <cell r="T3300" t="str">
            <v>2150-0031948-230-USD-LAHORE</v>
          </cell>
        </row>
        <row r="3301">
          <cell r="C3301">
            <v>0</v>
          </cell>
          <cell r="D3301">
            <v>61.83</v>
          </cell>
          <cell r="S3301" t="str">
            <v>2150-0031947-230-GBP</v>
          </cell>
          <cell r="T3301" t="str">
            <v>2150-0031947-230-GBP-LAHORE</v>
          </cell>
        </row>
        <row r="3302">
          <cell r="C3302">
            <v>0</v>
          </cell>
          <cell r="D3302">
            <v>557</v>
          </cell>
          <cell r="S3302" t="str">
            <v>2150-0031923-000-PKR</v>
          </cell>
          <cell r="T3302" t="str">
            <v>2150-0031923-000-PKR-LAHORE</v>
          </cell>
        </row>
        <row r="3303">
          <cell r="C3303">
            <v>0</v>
          </cell>
          <cell r="D3303">
            <v>48623.88</v>
          </cell>
          <cell r="S3303" t="str">
            <v>2150-0031916-000-PKR</v>
          </cell>
          <cell r="T3303" t="str">
            <v>2150-0031916-000-PKR-LAHORE</v>
          </cell>
        </row>
        <row r="3304">
          <cell r="C3304">
            <v>0</v>
          </cell>
          <cell r="D3304">
            <v>4.75</v>
          </cell>
          <cell r="S3304" t="str">
            <v>2150-0031972-230-USD</v>
          </cell>
          <cell r="T3304" t="str">
            <v>2150-0031972-230-USD-LAHORE</v>
          </cell>
        </row>
        <row r="3305">
          <cell r="C3305">
            <v>0</v>
          </cell>
          <cell r="D3305">
            <v>5457.46</v>
          </cell>
          <cell r="S3305" t="str">
            <v>2150-0031708-227-USD</v>
          </cell>
          <cell r="T3305" t="str">
            <v>2150-0031708-227-USD-LAHORE</v>
          </cell>
        </row>
        <row r="3306">
          <cell r="C3306">
            <v>0</v>
          </cell>
          <cell r="D3306">
            <v>63</v>
          </cell>
          <cell r="S3306" t="str">
            <v>2150-0031836-230-USD</v>
          </cell>
          <cell r="T3306" t="str">
            <v>2150-0031836-230-USD-LAHORE</v>
          </cell>
        </row>
        <row r="3307">
          <cell r="C3307">
            <v>0</v>
          </cell>
          <cell r="D3307">
            <v>5187.05</v>
          </cell>
          <cell r="S3307" t="str">
            <v>2150-0031741-227-USD</v>
          </cell>
          <cell r="T3307" t="str">
            <v>2150-0031741-227-USD-LAHORE</v>
          </cell>
        </row>
        <row r="3308">
          <cell r="C3308">
            <v>0</v>
          </cell>
          <cell r="D3308">
            <v>6673</v>
          </cell>
          <cell r="S3308" t="str">
            <v>2150-0031740-000-PKR</v>
          </cell>
          <cell r="T3308" t="str">
            <v>2150-0031740-000-PKR-LAHORE</v>
          </cell>
        </row>
        <row r="3309">
          <cell r="C3309">
            <v>0</v>
          </cell>
          <cell r="D3309">
            <v>78521.820000000007</v>
          </cell>
          <cell r="S3309" t="str">
            <v>2150-0031739-000-PKR</v>
          </cell>
          <cell r="T3309" t="str">
            <v>2150-0031739-000-PKR-LAHORE</v>
          </cell>
        </row>
        <row r="3310">
          <cell r="C3310">
            <v>0</v>
          </cell>
          <cell r="D3310">
            <v>6222.83</v>
          </cell>
          <cell r="S3310" t="str">
            <v>2150-0031733-000-PKR</v>
          </cell>
          <cell r="T3310" t="str">
            <v>2150-0031733-000-PKR-LAHORE</v>
          </cell>
        </row>
        <row r="3311">
          <cell r="C3311">
            <v>0</v>
          </cell>
          <cell r="D3311">
            <v>1467</v>
          </cell>
          <cell r="S3311" t="str">
            <v>2150-0031730-000-PKR</v>
          </cell>
          <cell r="T3311" t="str">
            <v>2150-0031730-000-PKR-LAHORE</v>
          </cell>
        </row>
        <row r="3312">
          <cell r="C3312">
            <v>0</v>
          </cell>
          <cell r="D3312">
            <v>1809.64</v>
          </cell>
          <cell r="S3312" t="str">
            <v>2150-0031715-230-USD</v>
          </cell>
          <cell r="T3312" t="str">
            <v>2150-0031715-230-USD-LAHORE</v>
          </cell>
        </row>
        <row r="3313">
          <cell r="C3313">
            <v>0</v>
          </cell>
          <cell r="D3313">
            <v>461.77</v>
          </cell>
          <cell r="S3313" t="str">
            <v>2150-0031753-230-USD</v>
          </cell>
          <cell r="T3313" t="str">
            <v>2150-0031753-230-USD-LAHORE</v>
          </cell>
        </row>
        <row r="3314">
          <cell r="C3314">
            <v>0</v>
          </cell>
          <cell r="D3314">
            <v>26.15</v>
          </cell>
          <cell r="S3314" t="str">
            <v>2150-0031714-230-USD</v>
          </cell>
          <cell r="T3314" t="str">
            <v>2150-0031714-230-USD-LAHORE</v>
          </cell>
        </row>
        <row r="3315">
          <cell r="C3315">
            <v>0</v>
          </cell>
          <cell r="D3315">
            <v>196.65</v>
          </cell>
          <cell r="S3315" t="str">
            <v>2150-0031762-000-PKR</v>
          </cell>
          <cell r="T3315" t="str">
            <v>2150-0031762-000-PKR-LAHORE</v>
          </cell>
        </row>
        <row r="3316">
          <cell r="C3316">
            <v>0</v>
          </cell>
          <cell r="D3316">
            <v>4011.5</v>
          </cell>
          <cell r="S3316" t="str">
            <v>2150-0031707-000-PKR</v>
          </cell>
          <cell r="T3316" t="str">
            <v>2150-0031707-000-PKR-LAHORE</v>
          </cell>
        </row>
        <row r="3317">
          <cell r="C3317">
            <v>0</v>
          </cell>
          <cell r="D3317">
            <v>11.89</v>
          </cell>
          <cell r="S3317" t="str">
            <v>2150-0031697-230-USD</v>
          </cell>
          <cell r="T3317" t="str">
            <v>2150-0031697-230-USD-LAHORE</v>
          </cell>
        </row>
        <row r="3318">
          <cell r="C3318">
            <v>0</v>
          </cell>
          <cell r="D3318">
            <v>667908.87</v>
          </cell>
          <cell r="S3318" t="str">
            <v>2150-0031694-000-PKR</v>
          </cell>
          <cell r="T3318" t="str">
            <v>2150-0031694-000-PKR-LAHORE</v>
          </cell>
        </row>
        <row r="3319">
          <cell r="C3319">
            <v>0</v>
          </cell>
          <cell r="D3319">
            <v>41313</v>
          </cell>
          <cell r="S3319" t="str">
            <v>2150-0031693-000-PKR</v>
          </cell>
          <cell r="T3319" t="str">
            <v>2150-0031693-000-PKR-LAHORE</v>
          </cell>
        </row>
        <row r="3320">
          <cell r="C3320">
            <v>0</v>
          </cell>
          <cell r="D3320">
            <v>431210.41</v>
          </cell>
          <cell r="S3320" t="str">
            <v>2150-0031692-230-USD</v>
          </cell>
          <cell r="T3320" t="str">
            <v>2150-0031692-230-USD-LAHORE</v>
          </cell>
        </row>
        <row r="3321">
          <cell r="C3321">
            <v>0</v>
          </cell>
          <cell r="D3321">
            <v>249341.54</v>
          </cell>
          <cell r="S3321" t="str">
            <v>2150-0031692-227-USD</v>
          </cell>
          <cell r="T3321" t="str">
            <v>2150-0031692-227-USD-LAHORE</v>
          </cell>
        </row>
        <row r="3322">
          <cell r="C3322">
            <v>0</v>
          </cell>
          <cell r="D3322">
            <v>41.01</v>
          </cell>
          <cell r="S3322" t="str">
            <v>2150-0031196-227-USD</v>
          </cell>
          <cell r="T3322" t="str">
            <v>2150-0031196-227-USD-LAHORE</v>
          </cell>
        </row>
        <row r="3323">
          <cell r="C3323">
            <v>0</v>
          </cell>
          <cell r="D3323">
            <v>344.1</v>
          </cell>
          <cell r="S3323" t="str">
            <v>2150-0031715-227-USD</v>
          </cell>
          <cell r="T3323" t="str">
            <v>2150-0031715-227-USD-LAHORE</v>
          </cell>
        </row>
        <row r="3324">
          <cell r="C3324">
            <v>0</v>
          </cell>
          <cell r="D3324">
            <v>13847</v>
          </cell>
          <cell r="S3324" t="str">
            <v>2150-0031796-000-PKR</v>
          </cell>
          <cell r="T3324" t="str">
            <v>2150-0031796-000-PKR-LAHORE</v>
          </cell>
        </row>
        <row r="3325">
          <cell r="C3325">
            <v>0</v>
          </cell>
          <cell r="D3325">
            <v>3424.36</v>
          </cell>
          <cell r="S3325" t="str">
            <v>2150-0031825-230-USD</v>
          </cell>
          <cell r="T3325" t="str">
            <v>2150-0031825-230-USD-LAHORE</v>
          </cell>
        </row>
        <row r="3326">
          <cell r="C3326">
            <v>0</v>
          </cell>
          <cell r="D3326">
            <v>3803.79</v>
          </cell>
          <cell r="S3326" t="str">
            <v>2150-0031825-230-GBP</v>
          </cell>
          <cell r="T3326" t="str">
            <v>2150-0031825-230-GBP-LAHORE</v>
          </cell>
        </row>
        <row r="3327">
          <cell r="C3327">
            <v>0</v>
          </cell>
          <cell r="D3327">
            <v>1188.5999999999999</v>
          </cell>
          <cell r="S3327" t="str">
            <v>2150-0031823-227-USD</v>
          </cell>
          <cell r="T3327" t="str">
            <v>2150-0031823-227-USD-LAHORE</v>
          </cell>
        </row>
        <row r="3328">
          <cell r="C3328">
            <v>0</v>
          </cell>
          <cell r="D3328">
            <v>2517</v>
          </cell>
          <cell r="S3328" t="str">
            <v>2150-0031816-000-PKR</v>
          </cell>
          <cell r="T3328" t="str">
            <v>2150-0031816-000-PKR-LAHORE</v>
          </cell>
        </row>
        <row r="3329">
          <cell r="C3329">
            <v>0</v>
          </cell>
          <cell r="D3329">
            <v>44313.98</v>
          </cell>
          <cell r="S3329" t="str">
            <v>2150-0031814-230-USD</v>
          </cell>
          <cell r="T3329" t="str">
            <v>2150-0031814-230-USD-LAHORE</v>
          </cell>
        </row>
        <row r="3330">
          <cell r="C3330">
            <v>0</v>
          </cell>
          <cell r="D3330">
            <v>845.21</v>
          </cell>
          <cell r="S3330" t="str">
            <v>2150-0031813-000-PKR</v>
          </cell>
          <cell r="T3330" t="str">
            <v>2150-0031813-000-PKR-LAHORE</v>
          </cell>
        </row>
        <row r="3331">
          <cell r="C3331">
            <v>0</v>
          </cell>
          <cell r="D3331">
            <v>696883.1</v>
          </cell>
          <cell r="S3331" t="str">
            <v>2150-0031803-000-PKR</v>
          </cell>
          <cell r="T3331" t="str">
            <v>2150-0031803-000-PKR-LAHORE</v>
          </cell>
        </row>
        <row r="3332">
          <cell r="C3332">
            <v>0</v>
          </cell>
          <cell r="D3332">
            <v>79.040000000000006</v>
          </cell>
          <cell r="S3332" t="str">
            <v>2150-0031745-230-USD</v>
          </cell>
          <cell r="T3332" t="str">
            <v>2150-0031745-230-USD-LAHORE</v>
          </cell>
        </row>
        <row r="3333">
          <cell r="C3333">
            <v>0</v>
          </cell>
          <cell r="D3333">
            <v>7.13</v>
          </cell>
          <cell r="S3333" t="str">
            <v>2150-0031800-227-USD</v>
          </cell>
          <cell r="T3333" t="str">
            <v>2150-0031800-227-USD-LAHORE</v>
          </cell>
        </row>
        <row r="3334">
          <cell r="C3334">
            <v>0</v>
          </cell>
          <cell r="D3334">
            <v>344531.76</v>
          </cell>
          <cell r="S3334" t="str">
            <v>2150-0032037-230-USD</v>
          </cell>
          <cell r="T3334" t="str">
            <v>2150-0032037-230-USD-LAHORE</v>
          </cell>
        </row>
        <row r="3335">
          <cell r="C3335">
            <v>0</v>
          </cell>
          <cell r="D3335">
            <v>60.19</v>
          </cell>
          <cell r="S3335" t="str">
            <v>2150-0031795-000-PKR</v>
          </cell>
          <cell r="T3335" t="str">
            <v>2150-0031795-000-PKR-LAHORE</v>
          </cell>
        </row>
        <row r="3336">
          <cell r="C3336">
            <v>0</v>
          </cell>
          <cell r="D3336">
            <v>5397.43</v>
          </cell>
          <cell r="S3336" t="str">
            <v>2150-0031789-230-USD</v>
          </cell>
          <cell r="T3336" t="str">
            <v>2150-0031789-230-USD-LAHORE</v>
          </cell>
        </row>
        <row r="3337">
          <cell r="C3337">
            <v>0</v>
          </cell>
          <cell r="D3337">
            <v>108570.29</v>
          </cell>
          <cell r="S3337" t="str">
            <v>2150-0031788-230-USD</v>
          </cell>
          <cell r="T3337" t="str">
            <v>2150-0031788-230-USD-LAHORE</v>
          </cell>
        </row>
        <row r="3338">
          <cell r="C3338">
            <v>0</v>
          </cell>
          <cell r="D3338">
            <v>30009.18</v>
          </cell>
          <cell r="S3338" t="str">
            <v>2150-0031779-230-USD</v>
          </cell>
          <cell r="T3338" t="str">
            <v>2150-0031779-230-USD-LAHORE</v>
          </cell>
        </row>
        <row r="3339">
          <cell r="C3339">
            <v>0</v>
          </cell>
          <cell r="D3339">
            <v>4414.46</v>
          </cell>
          <cell r="S3339" t="str">
            <v>2150-0031778-230-USD</v>
          </cell>
          <cell r="T3339" t="str">
            <v>2150-0031778-230-USD-LAHORE</v>
          </cell>
        </row>
        <row r="3340">
          <cell r="C3340">
            <v>0</v>
          </cell>
          <cell r="D3340">
            <v>1117.7</v>
          </cell>
          <cell r="S3340" t="str">
            <v>2150-0031774-000-PKR</v>
          </cell>
          <cell r="T3340" t="str">
            <v>2150-0031774-000-PKR-LAHORE</v>
          </cell>
        </row>
        <row r="3341">
          <cell r="C3341">
            <v>0</v>
          </cell>
          <cell r="D3341">
            <v>52.3</v>
          </cell>
          <cell r="S3341" t="str">
            <v>2150-0031768-227-USD</v>
          </cell>
          <cell r="T3341" t="str">
            <v>2150-0031768-227-USD-LAHORE</v>
          </cell>
        </row>
        <row r="3342">
          <cell r="C3342">
            <v>0</v>
          </cell>
          <cell r="D3342">
            <v>500.92</v>
          </cell>
          <cell r="S3342" t="str">
            <v>2150-0031802-000-PKR</v>
          </cell>
          <cell r="T3342" t="str">
            <v>2150-0031802-000-PKR-LAHORE</v>
          </cell>
        </row>
        <row r="3343">
          <cell r="C3343">
            <v>0</v>
          </cell>
          <cell r="D3343">
            <v>100</v>
          </cell>
          <cell r="S3343" t="str">
            <v>2150-0032211-000-PKR</v>
          </cell>
          <cell r="T3343" t="str">
            <v>2150-0032211-000-PKR-LAHORE</v>
          </cell>
        </row>
        <row r="3344">
          <cell r="C3344">
            <v>0</v>
          </cell>
          <cell r="D3344">
            <v>12528.62</v>
          </cell>
          <cell r="S3344" t="str">
            <v>2150-0032030-000-PKR</v>
          </cell>
          <cell r="T3344" t="str">
            <v>2150-0032030-000-PKR-LAHORE</v>
          </cell>
        </row>
        <row r="3345">
          <cell r="C3345">
            <v>0</v>
          </cell>
          <cell r="D3345">
            <v>3.57</v>
          </cell>
          <cell r="S3345" t="str">
            <v>2150-0032236-230-USD</v>
          </cell>
          <cell r="T3345" t="str">
            <v>2150-0032236-230-USD-LAHORE</v>
          </cell>
        </row>
        <row r="3346">
          <cell r="C3346">
            <v>0</v>
          </cell>
          <cell r="D3346">
            <v>39.82</v>
          </cell>
          <cell r="S3346" t="str">
            <v>2150-0032232-230-USD</v>
          </cell>
          <cell r="T3346" t="str">
            <v>2150-0032232-230-USD-LAHORE</v>
          </cell>
        </row>
        <row r="3347">
          <cell r="C3347">
            <v>0</v>
          </cell>
          <cell r="D3347">
            <v>49.92</v>
          </cell>
          <cell r="S3347" t="str">
            <v>2150-0032228-230-USD</v>
          </cell>
          <cell r="T3347" t="str">
            <v>2150-0032228-230-USD-LAHORE</v>
          </cell>
        </row>
        <row r="3348">
          <cell r="C3348">
            <v>0</v>
          </cell>
          <cell r="D3348">
            <v>141449.94</v>
          </cell>
          <cell r="S3348" t="str">
            <v>2150-0032227-230-USD</v>
          </cell>
          <cell r="T3348" t="str">
            <v>2150-0032227-230-USD-LAHORE</v>
          </cell>
        </row>
        <row r="3349">
          <cell r="C3349">
            <v>0</v>
          </cell>
          <cell r="D3349">
            <v>4363.9399999999996</v>
          </cell>
          <cell r="S3349" t="str">
            <v>2150-0032226-230-USD</v>
          </cell>
          <cell r="T3349" t="str">
            <v>2150-0032226-230-USD-LAHORE</v>
          </cell>
        </row>
        <row r="3350">
          <cell r="C3350">
            <v>0</v>
          </cell>
          <cell r="D3350">
            <v>323.89</v>
          </cell>
          <cell r="S3350" t="str">
            <v>2150-0032223-230-USD</v>
          </cell>
          <cell r="T3350" t="str">
            <v>2150-0032223-230-USD-LAHORE</v>
          </cell>
        </row>
        <row r="3351">
          <cell r="C3351">
            <v>0</v>
          </cell>
          <cell r="D3351">
            <v>106160.85</v>
          </cell>
          <cell r="S3351" t="str">
            <v>2150-0032238-000-PKR</v>
          </cell>
          <cell r="T3351" t="str">
            <v>2150-0032238-000-PKR-LAHORE</v>
          </cell>
        </row>
        <row r="3352">
          <cell r="C3352">
            <v>0</v>
          </cell>
          <cell r="D3352">
            <v>49.33</v>
          </cell>
          <cell r="S3352" t="str">
            <v>2150-0032220-230-USD</v>
          </cell>
          <cell r="T3352" t="str">
            <v>2150-0032220-230-USD-LAHORE</v>
          </cell>
        </row>
        <row r="3353">
          <cell r="C3353">
            <v>0</v>
          </cell>
          <cell r="D3353">
            <v>12.5</v>
          </cell>
          <cell r="S3353" t="str">
            <v>2150-0032243-000-PKR</v>
          </cell>
          <cell r="T3353" t="str">
            <v>2150-0032243-000-PKR-LAHORE</v>
          </cell>
        </row>
        <row r="3354">
          <cell r="C3354">
            <v>0</v>
          </cell>
          <cell r="D3354">
            <v>5206.66</v>
          </cell>
          <cell r="S3354" t="str">
            <v>2150-0032210-230-USD</v>
          </cell>
          <cell r="T3354" t="str">
            <v>2150-0032210-230-USD-LAHORE</v>
          </cell>
        </row>
        <row r="3355">
          <cell r="C3355">
            <v>0</v>
          </cell>
          <cell r="D3355">
            <v>4750</v>
          </cell>
          <cell r="S3355" t="str">
            <v>2150-0032209-000-PKR</v>
          </cell>
          <cell r="T3355" t="str">
            <v>2150-0032209-000-PKR-LAHORE</v>
          </cell>
        </row>
        <row r="3356">
          <cell r="C3356">
            <v>0</v>
          </cell>
          <cell r="D3356">
            <v>83000</v>
          </cell>
          <cell r="S3356" t="str">
            <v>2150-0032206-000-PKR</v>
          </cell>
          <cell r="T3356" t="str">
            <v>2150-0032206-000-PKR-LAHORE</v>
          </cell>
        </row>
        <row r="3357">
          <cell r="C3357">
            <v>0</v>
          </cell>
          <cell r="D3357">
            <v>336191.45</v>
          </cell>
          <cell r="S3357" t="str">
            <v>2150-0032185-000-PKR</v>
          </cell>
          <cell r="T3357" t="str">
            <v>2150-0032185-000-PKR-LAHORE</v>
          </cell>
        </row>
        <row r="3358">
          <cell r="C3358">
            <v>0</v>
          </cell>
          <cell r="D3358">
            <v>825</v>
          </cell>
          <cell r="S3358" t="str">
            <v>2150-0032183-000-PKR</v>
          </cell>
          <cell r="T3358" t="str">
            <v>2150-0032183-000-PKR-LAHORE</v>
          </cell>
        </row>
        <row r="3359">
          <cell r="C3359">
            <v>0</v>
          </cell>
          <cell r="D3359">
            <v>10.7</v>
          </cell>
          <cell r="S3359" t="str">
            <v>2150-0032176-230-USD</v>
          </cell>
          <cell r="T3359" t="str">
            <v>2150-0032176-230-USD-LAHORE</v>
          </cell>
        </row>
        <row r="3360">
          <cell r="C3360">
            <v>0</v>
          </cell>
          <cell r="D3360">
            <v>925</v>
          </cell>
          <cell r="S3360" t="str">
            <v>2150-0032169-000-PKR</v>
          </cell>
          <cell r="T3360" t="str">
            <v>2150-0032169-000-PKR-LAHORE</v>
          </cell>
        </row>
        <row r="3361">
          <cell r="C3361">
            <v>0</v>
          </cell>
          <cell r="D3361">
            <v>10.7</v>
          </cell>
          <cell r="S3361" t="str">
            <v>2150-0032221-230-USD</v>
          </cell>
          <cell r="T3361" t="str">
            <v>2150-0032221-230-USD-LAHORE</v>
          </cell>
        </row>
        <row r="3362">
          <cell r="C3362">
            <v>0</v>
          </cell>
          <cell r="D3362">
            <v>7167.85</v>
          </cell>
          <cell r="S3362" t="str">
            <v>2150-0032278-230-USD</v>
          </cell>
          <cell r="T3362" t="str">
            <v>2150-0032278-230-USD-LAHORE</v>
          </cell>
        </row>
        <row r="3363">
          <cell r="C3363">
            <v>0</v>
          </cell>
          <cell r="D3363">
            <v>350</v>
          </cell>
          <cell r="S3363" t="str">
            <v>2150-0032314-000-PKR</v>
          </cell>
          <cell r="T3363" t="str">
            <v>2150-0032314-000-PKR-LAHORE</v>
          </cell>
        </row>
        <row r="3364">
          <cell r="C3364">
            <v>0</v>
          </cell>
          <cell r="D3364">
            <v>625</v>
          </cell>
          <cell r="S3364" t="str">
            <v>2150-0032313-000-PKR</v>
          </cell>
          <cell r="T3364" t="str">
            <v>2150-0032313-000-PKR-LAHORE</v>
          </cell>
        </row>
        <row r="3365">
          <cell r="C3365">
            <v>0</v>
          </cell>
          <cell r="D3365">
            <v>0.21</v>
          </cell>
          <cell r="S3365" t="str">
            <v>2150-0032300-000-PKR</v>
          </cell>
          <cell r="T3365" t="str">
            <v>2150-0032300-000-PKR-LAHORE</v>
          </cell>
        </row>
        <row r="3366">
          <cell r="C3366">
            <v>0</v>
          </cell>
          <cell r="D3366">
            <v>143450.35</v>
          </cell>
          <cell r="S3366" t="str">
            <v>2150-0032294-000-PKR</v>
          </cell>
          <cell r="T3366" t="str">
            <v>2150-0032294-000-PKR-LAHORE</v>
          </cell>
        </row>
        <row r="3367">
          <cell r="C3367">
            <v>0</v>
          </cell>
          <cell r="D3367">
            <v>166780.98000000001</v>
          </cell>
          <cell r="S3367" t="str">
            <v>2150-0032290-000-PKR</v>
          </cell>
          <cell r="T3367" t="str">
            <v>2150-0032290-000-PKR-LAHORE</v>
          </cell>
        </row>
        <row r="3368">
          <cell r="C3368">
            <v>0</v>
          </cell>
          <cell r="D3368">
            <v>47263</v>
          </cell>
          <cell r="S3368" t="str">
            <v>2150-0032289-000-PKR</v>
          </cell>
          <cell r="T3368" t="str">
            <v>2150-0032289-000-PKR-LAHORE</v>
          </cell>
        </row>
        <row r="3369">
          <cell r="C3369">
            <v>0</v>
          </cell>
          <cell r="D3369">
            <v>3289.79</v>
          </cell>
          <cell r="S3369" t="str">
            <v>2150-0032286-000-PKR</v>
          </cell>
          <cell r="T3369" t="str">
            <v>2150-0032286-000-PKR-LAHORE</v>
          </cell>
        </row>
        <row r="3370">
          <cell r="C3370">
            <v>0</v>
          </cell>
          <cell r="D3370">
            <v>87857.75</v>
          </cell>
          <cell r="S3370" t="str">
            <v>2150-0032237-230-USD</v>
          </cell>
          <cell r="T3370" t="str">
            <v>2150-0032237-230-USD-LAHORE</v>
          </cell>
        </row>
        <row r="3371">
          <cell r="C3371">
            <v>0</v>
          </cell>
          <cell r="D3371">
            <v>13994.61</v>
          </cell>
          <cell r="S3371" t="str">
            <v>2150-0032283-000-PKR</v>
          </cell>
          <cell r="T3371" t="str">
            <v>2150-0032283-000-PKR-LAHORE</v>
          </cell>
        </row>
        <row r="3372">
          <cell r="C3372">
            <v>0</v>
          </cell>
          <cell r="D3372">
            <v>111163.5</v>
          </cell>
          <cell r="S3372" t="str">
            <v>2150-0032152-000-PKR</v>
          </cell>
          <cell r="T3372" t="str">
            <v>2150-0032152-000-PKR-LAHORE</v>
          </cell>
        </row>
        <row r="3373">
          <cell r="C3373">
            <v>0</v>
          </cell>
          <cell r="D3373">
            <v>996.6</v>
          </cell>
          <cell r="S3373" t="str">
            <v>2150-0032269-000-PKR</v>
          </cell>
          <cell r="T3373" t="str">
            <v>2150-0032269-000-PKR-LAHORE</v>
          </cell>
        </row>
        <row r="3374">
          <cell r="C3374">
            <v>0</v>
          </cell>
          <cell r="D3374">
            <v>275.16000000000003</v>
          </cell>
          <cell r="S3374" t="str">
            <v>2150-0032268-230-USD</v>
          </cell>
          <cell r="T3374" t="str">
            <v>2150-0032268-230-USD-LAHORE</v>
          </cell>
        </row>
        <row r="3375">
          <cell r="C3375">
            <v>0</v>
          </cell>
          <cell r="D3375">
            <v>25</v>
          </cell>
          <cell r="S3375" t="str">
            <v>2150-0032268-000-PKR</v>
          </cell>
          <cell r="T3375" t="str">
            <v>2150-0032268-000-PKR-LAHORE</v>
          </cell>
        </row>
        <row r="3376">
          <cell r="C3376">
            <v>0</v>
          </cell>
          <cell r="D3376">
            <v>3024.39</v>
          </cell>
          <cell r="S3376" t="str">
            <v>2150-0032267-230-USD</v>
          </cell>
          <cell r="T3376" t="str">
            <v>2150-0032267-230-USD-LAHORE</v>
          </cell>
        </row>
        <row r="3377">
          <cell r="C3377">
            <v>0</v>
          </cell>
          <cell r="D3377">
            <v>291645.06</v>
          </cell>
          <cell r="S3377" t="str">
            <v>2150-0032266-000-PKR</v>
          </cell>
          <cell r="T3377" t="str">
            <v>2150-0032266-000-PKR-LAHORE</v>
          </cell>
        </row>
        <row r="3378">
          <cell r="C3378">
            <v>0</v>
          </cell>
          <cell r="D3378">
            <v>1508</v>
          </cell>
          <cell r="S3378" t="str">
            <v>2150-0032255-230-GBP</v>
          </cell>
          <cell r="T3378" t="str">
            <v>2150-0032255-230-GBP-LAHORE</v>
          </cell>
        </row>
        <row r="3379">
          <cell r="C3379">
            <v>0</v>
          </cell>
          <cell r="D3379">
            <v>42.2</v>
          </cell>
          <cell r="S3379" t="str">
            <v>2150-0032243-230-USD</v>
          </cell>
          <cell r="T3379" t="str">
            <v>2150-0032243-230-USD-LAHORE</v>
          </cell>
        </row>
        <row r="3380">
          <cell r="C3380">
            <v>0</v>
          </cell>
          <cell r="D3380">
            <v>76948</v>
          </cell>
          <cell r="S3380" t="str">
            <v>2150-0032285-000-PKR</v>
          </cell>
          <cell r="T3380" t="str">
            <v>2150-0032285-000-PKR-LAHORE</v>
          </cell>
        </row>
        <row r="3381">
          <cell r="C3381">
            <v>0</v>
          </cell>
          <cell r="D3381">
            <v>61558</v>
          </cell>
          <cell r="S3381" t="str">
            <v>2150-0032051-000-PKR</v>
          </cell>
          <cell r="T3381" t="str">
            <v>2150-0032051-000-PKR-LAHORE</v>
          </cell>
        </row>
        <row r="3382">
          <cell r="C3382">
            <v>0</v>
          </cell>
          <cell r="D3382">
            <v>10418.67</v>
          </cell>
          <cell r="S3382" t="str">
            <v>2150-0032086-230-USD</v>
          </cell>
          <cell r="T3382" t="str">
            <v>2150-0032086-230-USD-LAHORE</v>
          </cell>
        </row>
        <row r="3383">
          <cell r="C3383">
            <v>0</v>
          </cell>
          <cell r="D3383">
            <v>283.48</v>
          </cell>
          <cell r="S3383" t="str">
            <v>2150-0032073-230-USD</v>
          </cell>
          <cell r="T3383" t="str">
            <v>2150-0032073-230-USD-LAHORE</v>
          </cell>
        </row>
        <row r="3384">
          <cell r="C3384">
            <v>0</v>
          </cell>
          <cell r="D3384">
            <v>295.37</v>
          </cell>
          <cell r="S3384" t="str">
            <v>2150-0032071-230-USD</v>
          </cell>
          <cell r="T3384" t="str">
            <v>2150-0032071-230-USD-LAHORE</v>
          </cell>
        </row>
        <row r="3385">
          <cell r="C3385">
            <v>0</v>
          </cell>
          <cell r="D3385">
            <v>394.31</v>
          </cell>
          <cell r="S3385" t="str">
            <v>2150-0032071-000-PKR</v>
          </cell>
          <cell r="T3385" t="str">
            <v>2150-0032071-000-PKR-LAHORE</v>
          </cell>
        </row>
        <row r="3386">
          <cell r="C3386">
            <v>0</v>
          </cell>
          <cell r="D3386">
            <v>125.03</v>
          </cell>
          <cell r="S3386" t="str">
            <v>2150-0032069-000-PKR</v>
          </cell>
          <cell r="T3386" t="str">
            <v>2150-0032069-000-PKR-LAHORE</v>
          </cell>
        </row>
        <row r="3387">
          <cell r="C3387">
            <v>0</v>
          </cell>
          <cell r="D3387">
            <v>4957.0600000000004</v>
          </cell>
          <cell r="S3387" t="str">
            <v>2150-0032065-230-USD</v>
          </cell>
          <cell r="T3387" t="str">
            <v>2150-0032065-230-USD-LAHORE</v>
          </cell>
        </row>
        <row r="3388">
          <cell r="C3388">
            <v>0</v>
          </cell>
          <cell r="D3388">
            <v>43336.98</v>
          </cell>
          <cell r="S3388" t="str">
            <v>2150-0032062-000-PKR</v>
          </cell>
          <cell r="T3388" t="str">
            <v>2150-0032062-000-PKR-LAHORE</v>
          </cell>
        </row>
        <row r="3389">
          <cell r="C3389">
            <v>0</v>
          </cell>
          <cell r="D3389">
            <v>143.5</v>
          </cell>
          <cell r="S3389" t="str">
            <v>2150-0032159-000-PKR</v>
          </cell>
          <cell r="T3389" t="str">
            <v>2150-0032159-000-PKR-LAHORE</v>
          </cell>
        </row>
        <row r="3390">
          <cell r="C3390">
            <v>0</v>
          </cell>
          <cell r="D3390">
            <v>5872.5</v>
          </cell>
          <cell r="S3390" t="str">
            <v>2150-0032053-000-PKR</v>
          </cell>
          <cell r="T3390" t="str">
            <v>2150-0032053-000-PKR-LAHORE</v>
          </cell>
        </row>
        <row r="3391">
          <cell r="C3391">
            <v>0</v>
          </cell>
          <cell r="D3391">
            <v>0.28000000000000003</v>
          </cell>
          <cell r="S3391" t="str">
            <v>2150-0032104-000-PKR</v>
          </cell>
          <cell r="T3391" t="str">
            <v>2150-0032104-000-PKR-LAHORE</v>
          </cell>
        </row>
        <row r="3392">
          <cell r="C3392">
            <v>0</v>
          </cell>
          <cell r="D3392">
            <v>89610.34</v>
          </cell>
          <cell r="S3392" t="str">
            <v>2150-0032050-230-USD</v>
          </cell>
          <cell r="T3392" t="str">
            <v>2150-0032050-230-USD-LAHORE</v>
          </cell>
        </row>
        <row r="3393">
          <cell r="C3393">
            <v>0</v>
          </cell>
          <cell r="D3393">
            <v>23.18</v>
          </cell>
          <cell r="S3393" t="str">
            <v>2150-0032049-230-USD</v>
          </cell>
          <cell r="T3393" t="str">
            <v>2150-0032049-230-USD-LAHORE</v>
          </cell>
        </row>
        <row r="3394">
          <cell r="C3394">
            <v>0</v>
          </cell>
          <cell r="D3394">
            <v>12208.11</v>
          </cell>
          <cell r="S3394" t="str">
            <v>2150-0032043-230-USD</v>
          </cell>
          <cell r="T3394" t="str">
            <v>2150-0032043-230-USD-LAHORE</v>
          </cell>
        </row>
        <row r="3395">
          <cell r="C3395">
            <v>0</v>
          </cell>
          <cell r="D3395">
            <v>887.5</v>
          </cell>
          <cell r="S3395" t="str">
            <v>2150-0032043-000-PKR</v>
          </cell>
          <cell r="T3395" t="str">
            <v>2150-0032043-000-PKR-LAHORE</v>
          </cell>
        </row>
        <row r="3396">
          <cell r="C3396">
            <v>0</v>
          </cell>
          <cell r="D3396">
            <v>5807534.0700000003</v>
          </cell>
          <cell r="S3396" t="str">
            <v>2150-0032038-230-USD</v>
          </cell>
          <cell r="T3396" t="str">
            <v>2150-0032038-230-USD-LAHORE</v>
          </cell>
        </row>
        <row r="3397">
          <cell r="C3397">
            <v>0</v>
          </cell>
          <cell r="D3397">
            <v>175110.76</v>
          </cell>
          <cell r="S3397" t="str">
            <v>2150-0032038-000-PKR</v>
          </cell>
          <cell r="T3397" t="str">
            <v>2150-0032038-000-PKR-LAHORE</v>
          </cell>
        </row>
        <row r="3398">
          <cell r="C3398">
            <v>0</v>
          </cell>
          <cell r="D3398">
            <v>6897.66</v>
          </cell>
          <cell r="S3398" t="str">
            <v>2150-0031687-230-GBP</v>
          </cell>
          <cell r="T3398" t="str">
            <v>2150-0031687-230-GBP-LAHORE</v>
          </cell>
        </row>
        <row r="3399">
          <cell r="C3399">
            <v>0</v>
          </cell>
          <cell r="D3399">
            <v>44558.83</v>
          </cell>
          <cell r="S3399" t="str">
            <v>2150-0032054-230-USD</v>
          </cell>
          <cell r="T3399" t="str">
            <v>2150-0032054-230-USD-LAHORE</v>
          </cell>
        </row>
        <row r="3400">
          <cell r="C3400">
            <v>0</v>
          </cell>
          <cell r="D3400">
            <v>51872549.710000001</v>
          </cell>
          <cell r="S3400" t="str">
            <v>2150-0032128-000-PKR</v>
          </cell>
          <cell r="T3400" t="str">
            <v>2150-0032128-000-PKR-LAHORE</v>
          </cell>
        </row>
        <row r="3401">
          <cell r="C3401">
            <v>0</v>
          </cell>
          <cell r="D3401">
            <v>112.5</v>
          </cell>
          <cell r="S3401" t="str">
            <v>2150-0032035-000-PKR</v>
          </cell>
          <cell r="T3401" t="str">
            <v>2150-0032035-000-PKR-LAHORE</v>
          </cell>
        </row>
        <row r="3402">
          <cell r="C3402">
            <v>0</v>
          </cell>
          <cell r="D3402">
            <v>25602.44</v>
          </cell>
          <cell r="S3402" t="str">
            <v>2150-0032151-230-USD</v>
          </cell>
          <cell r="T3402" t="str">
            <v>2150-0032151-230-USD-LAHORE</v>
          </cell>
        </row>
        <row r="3403">
          <cell r="C3403">
            <v>0</v>
          </cell>
          <cell r="D3403">
            <v>1026.76</v>
          </cell>
          <cell r="S3403" t="str">
            <v>2150-0032147-000-PKR</v>
          </cell>
          <cell r="T3403" t="str">
            <v>2150-0032147-000-PKR-LAHORE</v>
          </cell>
        </row>
        <row r="3404">
          <cell r="C3404">
            <v>0</v>
          </cell>
          <cell r="D3404">
            <v>605787.81999999995</v>
          </cell>
          <cell r="S3404" t="str">
            <v>2150-0032146-230-USD</v>
          </cell>
          <cell r="T3404" t="str">
            <v>2150-0032146-230-USD-LAHORE</v>
          </cell>
        </row>
        <row r="3405">
          <cell r="C3405">
            <v>0</v>
          </cell>
          <cell r="D3405">
            <v>197.31</v>
          </cell>
          <cell r="S3405" t="str">
            <v>2150-0032142-230-USD</v>
          </cell>
          <cell r="T3405" t="str">
            <v>2150-0032142-230-USD-LAHORE</v>
          </cell>
        </row>
        <row r="3406">
          <cell r="C3406">
            <v>0</v>
          </cell>
          <cell r="D3406">
            <v>365624.65</v>
          </cell>
          <cell r="S3406" t="str">
            <v>2150-0032139-230-USD</v>
          </cell>
          <cell r="T3406" t="str">
            <v>2150-0032139-230-USD-LAHORE</v>
          </cell>
        </row>
        <row r="3407">
          <cell r="C3407">
            <v>0</v>
          </cell>
          <cell r="D3407">
            <v>762.5</v>
          </cell>
          <cell r="S3407" t="str">
            <v>2150-0032134-000-PKR</v>
          </cell>
          <cell r="T3407" t="str">
            <v>2150-0032134-000-PKR-LAHORE</v>
          </cell>
        </row>
        <row r="3408">
          <cell r="C3408">
            <v>0</v>
          </cell>
          <cell r="D3408">
            <v>2449.11</v>
          </cell>
          <cell r="S3408" t="str">
            <v>2150-0032087-230-USD</v>
          </cell>
          <cell r="T3408" t="str">
            <v>2150-0032087-230-USD-LAHORE</v>
          </cell>
        </row>
        <row r="3409">
          <cell r="C3409">
            <v>0</v>
          </cell>
          <cell r="D3409">
            <v>89795.76</v>
          </cell>
          <cell r="S3409" t="str">
            <v>2150-0032130-230-USD</v>
          </cell>
          <cell r="T3409" t="str">
            <v>2150-0032130-230-USD-LAHORE</v>
          </cell>
        </row>
        <row r="3410">
          <cell r="C3410">
            <v>0</v>
          </cell>
          <cell r="D3410">
            <v>1763930</v>
          </cell>
          <cell r="S3410" t="str">
            <v>2150-0032098-000-PKR</v>
          </cell>
          <cell r="T3410" t="str">
            <v>2150-0032098-000-PKR-LAHORE</v>
          </cell>
        </row>
        <row r="3411">
          <cell r="C3411">
            <v>0</v>
          </cell>
          <cell r="D3411">
            <v>255572.77</v>
          </cell>
          <cell r="S3411" t="str">
            <v>2150-0032127-230-USD</v>
          </cell>
          <cell r="T3411" t="str">
            <v>2150-0032127-230-USD-LAHORE</v>
          </cell>
        </row>
        <row r="3412">
          <cell r="C3412">
            <v>0</v>
          </cell>
          <cell r="D3412">
            <v>800.52</v>
          </cell>
          <cell r="S3412" t="str">
            <v>2150-0032116-230-USD</v>
          </cell>
          <cell r="T3412" t="str">
            <v>2150-0032116-230-USD-LAHORE</v>
          </cell>
        </row>
        <row r="3413">
          <cell r="C3413">
            <v>0</v>
          </cell>
          <cell r="D3413">
            <v>37.44</v>
          </cell>
          <cell r="S3413" t="str">
            <v>2150-0032110-230-USD</v>
          </cell>
          <cell r="T3413" t="str">
            <v>2150-0032110-230-USD-LAHORE</v>
          </cell>
        </row>
        <row r="3414">
          <cell r="C3414">
            <v>0</v>
          </cell>
          <cell r="D3414">
            <v>244.26</v>
          </cell>
          <cell r="S3414" t="str">
            <v>2150-0032108-230-USD</v>
          </cell>
          <cell r="T3414" t="str">
            <v>2150-0032108-230-USD-LAHORE</v>
          </cell>
        </row>
        <row r="3415">
          <cell r="C3415">
            <v>0</v>
          </cell>
          <cell r="D3415">
            <v>546.16</v>
          </cell>
          <cell r="S3415" t="str">
            <v>2150-0032107-230-USD</v>
          </cell>
          <cell r="T3415" t="str">
            <v>2150-0032107-230-USD-LAHORE</v>
          </cell>
        </row>
        <row r="3416">
          <cell r="C3416">
            <v>0</v>
          </cell>
          <cell r="D3416">
            <v>1487.5</v>
          </cell>
          <cell r="S3416" t="str">
            <v>2150-0032106-000-PKR</v>
          </cell>
          <cell r="T3416" t="str">
            <v>2150-0032106-000-PKR-LAHORE</v>
          </cell>
        </row>
        <row r="3417">
          <cell r="C3417">
            <v>0</v>
          </cell>
          <cell r="D3417">
            <v>346495.41</v>
          </cell>
          <cell r="S3417" t="str">
            <v>2150-0032105-000-PKR</v>
          </cell>
          <cell r="T3417" t="str">
            <v>2150-0032105-000-PKR-LAHORE</v>
          </cell>
        </row>
        <row r="3418">
          <cell r="C3418">
            <v>0</v>
          </cell>
          <cell r="D3418">
            <v>7433.5</v>
          </cell>
          <cell r="S3418" t="str">
            <v>2150-0032152-230-USD</v>
          </cell>
          <cell r="T3418" t="str">
            <v>2150-0032152-230-USD-LAHORE</v>
          </cell>
        </row>
        <row r="3419">
          <cell r="C3419">
            <v>0</v>
          </cell>
          <cell r="D3419">
            <v>18.420000000000002</v>
          </cell>
          <cell r="S3419" t="str">
            <v>2150-0032132-230-USD</v>
          </cell>
          <cell r="T3419" t="str">
            <v>2150-0032132-230-USD-LAHORE</v>
          </cell>
        </row>
        <row r="3420">
          <cell r="C3420">
            <v>0</v>
          </cell>
          <cell r="D3420">
            <v>34820.629999999997</v>
          </cell>
          <cell r="S3420" t="str">
            <v>2150-0031016-230-USD</v>
          </cell>
          <cell r="T3420" t="str">
            <v>2150-0031016-230-USD-LAHORE</v>
          </cell>
        </row>
        <row r="3421">
          <cell r="C3421">
            <v>0</v>
          </cell>
          <cell r="D3421">
            <v>77974.539999999994</v>
          </cell>
          <cell r="S3421" t="str">
            <v>2150-0030942-230-USD</v>
          </cell>
          <cell r="T3421" t="str">
            <v>2150-0030942-230-USD-LAHORE</v>
          </cell>
        </row>
        <row r="3422">
          <cell r="C3422">
            <v>0</v>
          </cell>
          <cell r="D3422">
            <v>1628.29</v>
          </cell>
          <cell r="S3422" t="str">
            <v>2150-0031129-000-PKR</v>
          </cell>
          <cell r="T3422" t="str">
            <v>2150-0031129-000-PKR-LAHORE</v>
          </cell>
        </row>
        <row r="3423">
          <cell r="C3423">
            <v>0</v>
          </cell>
          <cell r="D3423">
            <v>39352.76</v>
          </cell>
          <cell r="S3423" t="str">
            <v>2150-0031128-230-USD</v>
          </cell>
          <cell r="T3423" t="str">
            <v>2150-0031128-230-USD-LAHORE</v>
          </cell>
        </row>
        <row r="3424">
          <cell r="C3424">
            <v>0</v>
          </cell>
          <cell r="D3424">
            <v>4150</v>
          </cell>
          <cell r="S3424" t="str">
            <v>2150-0031126-000-PKR</v>
          </cell>
          <cell r="T3424" t="str">
            <v>2150-0031126-000-PKR-LAHORE</v>
          </cell>
        </row>
        <row r="3425">
          <cell r="C3425">
            <v>0</v>
          </cell>
          <cell r="D3425">
            <v>868719.81</v>
          </cell>
          <cell r="S3425" t="str">
            <v>2150-0031121-230-USD</v>
          </cell>
          <cell r="T3425" t="str">
            <v>2150-0031121-230-USD-LAHORE</v>
          </cell>
        </row>
        <row r="3426">
          <cell r="C3426">
            <v>0</v>
          </cell>
          <cell r="D3426">
            <v>133951.06</v>
          </cell>
          <cell r="S3426" t="str">
            <v>2150-0031121-227-USD</v>
          </cell>
          <cell r="T3426" t="str">
            <v>2150-0031121-227-USD-LAHORE</v>
          </cell>
        </row>
        <row r="3427">
          <cell r="C3427">
            <v>0</v>
          </cell>
          <cell r="D3427">
            <v>2361</v>
          </cell>
          <cell r="S3427" t="str">
            <v>2150-0031065-000-PKR</v>
          </cell>
          <cell r="T3427" t="str">
            <v>2150-0031065-000-PKR-LAHORE</v>
          </cell>
        </row>
        <row r="3428">
          <cell r="C3428">
            <v>0</v>
          </cell>
          <cell r="D3428">
            <v>169</v>
          </cell>
          <cell r="S3428" t="str">
            <v>2150-0031134-000-PKR</v>
          </cell>
          <cell r="T3428" t="str">
            <v>2150-0031134-000-PKR-LAHORE</v>
          </cell>
        </row>
        <row r="3429">
          <cell r="C3429">
            <v>0</v>
          </cell>
          <cell r="D3429">
            <v>5708</v>
          </cell>
          <cell r="S3429" t="str">
            <v>2150-0031038-000-PKR</v>
          </cell>
          <cell r="T3429" t="str">
            <v>2150-0031038-000-PKR-LAHORE</v>
          </cell>
        </row>
        <row r="3430">
          <cell r="C3430">
            <v>0</v>
          </cell>
          <cell r="D3430">
            <v>62460.93</v>
          </cell>
          <cell r="S3430" t="str">
            <v>2150-0031142-230-USD</v>
          </cell>
          <cell r="T3430" t="str">
            <v>2150-0031142-230-USD-LAHORE</v>
          </cell>
        </row>
        <row r="3431">
          <cell r="C3431">
            <v>0</v>
          </cell>
          <cell r="D3431">
            <v>33492.97</v>
          </cell>
          <cell r="S3431" t="str">
            <v>2150-0030996-230-USD</v>
          </cell>
          <cell r="T3431" t="str">
            <v>2150-0030996-230-USD-LAHORE</v>
          </cell>
        </row>
        <row r="3432">
          <cell r="C3432">
            <v>0</v>
          </cell>
          <cell r="D3432">
            <v>4574.33</v>
          </cell>
          <cell r="S3432" t="str">
            <v>2150-0030987-230-USD</v>
          </cell>
          <cell r="T3432" t="str">
            <v>2150-0030987-230-USD-LAHORE</v>
          </cell>
        </row>
        <row r="3433">
          <cell r="C3433">
            <v>0</v>
          </cell>
          <cell r="D3433">
            <v>467.29</v>
          </cell>
          <cell r="S3433" t="str">
            <v>2150-0030984-000-PKR</v>
          </cell>
          <cell r="T3433" t="str">
            <v>2150-0030984-000-PKR-LAHORE</v>
          </cell>
        </row>
        <row r="3434">
          <cell r="C3434">
            <v>0</v>
          </cell>
          <cell r="D3434">
            <v>728.89</v>
          </cell>
          <cell r="S3434" t="str">
            <v>2150-0030972-000-PKR</v>
          </cell>
          <cell r="T3434" t="str">
            <v>2150-0030972-000-PKR-LAHORE</v>
          </cell>
        </row>
        <row r="3435">
          <cell r="C3435">
            <v>0</v>
          </cell>
          <cell r="D3435">
            <v>0.34</v>
          </cell>
          <cell r="S3435" t="str">
            <v>2150-0030969-000-PKR</v>
          </cell>
          <cell r="T3435" t="str">
            <v>2150-0030969-000-PKR-LAHORE</v>
          </cell>
        </row>
        <row r="3436">
          <cell r="C3436">
            <v>0</v>
          </cell>
          <cell r="D3436">
            <v>609</v>
          </cell>
          <cell r="S3436" t="str">
            <v>2150-0030959-000-PKR</v>
          </cell>
          <cell r="T3436" t="str">
            <v>2150-0030959-000-PKR-LAHORE</v>
          </cell>
        </row>
        <row r="3437">
          <cell r="C3437">
            <v>0</v>
          </cell>
          <cell r="D3437">
            <v>56.46</v>
          </cell>
          <cell r="S3437" t="str">
            <v>2150-0031688-230-USD</v>
          </cell>
          <cell r="T3437" t="str">
            <v>2150-0031688-230-USD-LAHORE</v>
          </cell>
        </row>
        <row r="3438">
          <cell r="C3438">
            <v>0</v>
          </cell>
          <cell r="D3438">
            <v>34940.959999999999</v>
          </cell>
          <cell r="S3438" t="str">
            <v>2150-0031049-000-PKR</v>
          </cell>
          <cell r="T3438" t="str">
            <v>2150-0031049-000-PKR-LAHORE</v>
          </cell>
        </row>
        <row r="3439">
          <cell r="C3439">
            <v>0</v>
          </cell>
          <cell r="D3439">
            <v>13712.88</v>
          </cell>
          <cell r="S3439" t="str">
            <v>2150-0031189-230-USD</v>
          </cell>
          <cell r="T3439" t="str">
            <v>2150-0031189-230-USD-LAHORE</v>
          </cell>
        </row>
        <row r="3440">
          <cell r="C3440">
            <v>0</v>
          </cell>
          <cell r="D3440">
            <v>1148.75</v>
          </cell>
          <cell r="S3440" t="str">
            <v>2150-0031273-000-PKR</v>
          </cell>
          <cell r="T3440" t="str">
            <v>2150-0031273-000-PKR-LAHORE</v>
          </cell>
        </row>
        <row r="3441">
          <cell r="C3441">
            <v>0</v>
          </cell>
          <cell r="D3441">
            <v>35.6</v>
          </cell>
          <cell r="S3441" t="str">
            <v>2150-0031263-000-PKR</v>
          </cell>
          <cell r="T3441" t="str">
            <v>2150-0031263-000-PKR-LAHORE</v>
          </cell>
        </row>
        <row r="3442">
          <cell r="C3442">
            <v>0</v>
          </cell>
          <cell r="D3442">
            <v>68344.5</v>
          </cell>
          <cell r="S3442" t="str">
            <v>2150-0031259-230-USD</v>
          </cell>
          <cell r="T3442" t="str">
            <v>2150-0031259-230-USD-LAHORE</v>
          </cell>
        </row>
        <row r="3443">
          <cell r="C3443">
            <v>0</v>
          </cell>
          <cell r="D3443">
            <v>13906.19</v>
          </cell>
          <cell r="S3443" t="str">
            <v>2150-0031246-000-PKR</v>
          </cell>
          <cell r="T3443" t="str">
            <v>2150-0031246-000-PKR-LAHORE</v>
          </cell>
        </row>
        <row r="3444">
          <cell r="C3444">
            <v>0</v>
          </cell>
          <cell r="D3444">
            <v>188.39</v>
          </cell>
          <cell r="S3444" t="str">
            <v>2150-0031242-230-USD</v>
          </cell>
          <cell r="T3444" t="str">
            <v>2150-0031242-230-USD-LAHORE</v>
          </cell>
        </row>
        <row r="3445">
          <cell r="C3445">
            <v>0</v>
          </cell>
          <cell r="D3445">
            <v>5852.07</v>
          </cell>
          <cell r="S3445" t="str">
            <v>2150-0031240-227-USD</v>
          </cell>
          <cell r="T3445" t="str">
            <v>2150-0031240-227-USD-LAHORE</v>
          </cell>
        </row>
        <row r="3446">
          <cell r="C3446">
            <v>0</v>
          </cell>
          <cell r="D3446">
            <v>11975232.01</v>
          </cell>
          <cell r="S3446" t="str">
            <v>2150-0017426-230-EUR</v>
          </cell>
          <cell r="T3446" t="str">
            <v>2150-0017426-230-EUR-KARACHI</v>
          </cell>
        </row>
        <row r="3447">
          <cell r="C3447">
            <v>0</v>
          </cell>
          <cell r="D3447">
            <v>7.73</v>
          </cell>
          <cell r="S3447" t="str">
            <v>2150-0031133-227-USD</v>
          </cell>
          <cell r="T3447" t="str">
            <v>2150-0031133-227-USD-LAHORE</v>
          </cell>
        </row>
        <row r="3448">
          <cell r="C3448">
            <v>0</v>
          </cell>
          <cell r="D3448">
            <v>30.9</v>
          </cell>
          <cell r="S3448" t="str">
            <v>2150-0017678-230-USD</v>
          </cell>
          <cell r="T3448" t="str">
            <v>2150-0017678-230-USD-KARACHI</v>
          </cell>
        </row>
        <row r="3449">
          <cell r="C3449">
            <v>0</v>
          </cell>
          <cell r="D3449">
            <v>2290.06</v>
          </cell>
          <cell r="S3449" t="str">
            <v>2150-0030942-230-GBP</v>
          </cell>
          <cell r="T3449" t="str">
            <v>2150-0030942-230-GBP-LAHORE</v>
          </cell>
        </row>
        <row r="3450">
          <cell r="C3450">
            <v>0</v>
          </cell>
          <cell r="D3450">
            <v>5077</v>
          </cell>
          <cell r="S3450" t="str">
            <v>2150-0031172-000-PKR</v>
          </cell>
          <cell r="T3450" t="str">
            <v>2150-0031172-000-PKR-LAHORE</v>
          </cell>
        </row>
        <row r="3451">
          <cell r="C3451">
            <v>0</v>
          </cell>
          <cell r="D3451">
            <v>4383.5</v>
          </cell>
          <cell r="S3451" t="str">
            <v>2150-0031168-000-PKR</v>
          </cell>
          <cell r="T3451" t="str">
            <v>2150-0031168-000-PKR-LAHORE</v>
          </cell>
        </row>
        <row r="3452">
          <cell r="C3452">
            <v>0</v>
          </cell>
          <cell r="D3452">
            <v>1826.15</v>
          </cell>
          <cell r="S3452" t="str">
            <v>2150-0031164-000-PKR</v>
          </cell>
          <cell r="T3452" t="str">
            <v>2150-0031164-000-PKR-LAHORE</v>
          </cell>
        </row>
        <row r="3453">
          <cell r="C3453">
            <v>0</v>
          </cell>
          <cell r="D3453">
            <v>300306.08</v>
          </cell>
          <cell r="S3453" t="str">
            <v>2150-0031159-000-PKR</v>
          </cell>
          <cell r="T3453" t="str">
            <v>2150-0031159-000-PKR-LAHORE</v>
          </cell>
        </row>
        <row r="3454">
          <cell r="C3454">
            <v>0</v>
          </cell>
          <cell r="D3454">
            <v>2361.8000000000002</v>
          </cell>
          <cell r="S3454" t="str">
            <v>2150-0031157-000-PKR</v>
          </cell>
          <cell r="T3454" t="str">
            <v>2150-0031157-000-PKR-LAHORE</v>
          </cell>
        </row>
        <row r="3455">
          <cell r="C3455">
            <v>0</v>
          </cell>
          <cell r="D3455">
            <v>119.45</v>
          </cell>
          <cell r="S3455" t="str">
            <v>2150-0031153-230-USD</v>
          </cell>
          <cell r="T3455" t="str">
            <v>2150-0031153-230-USD-LAHORE</v>
          </cell>
        </row>
        <row r="3456">
          <cell r="C3456">
            <v>0</v>
          </cell>
          <cell r="D3456">
            <v>6916.77</v>
          </cell>
          <cell r="S3456" t="str">
            <v>2150-0031152-000-PKR</v>
          </cell>
          <cell r="T3456" t="str">
            <v>2150-0031152-000-PKR-LAHORE</v>
          </cell>
        </row>
        <row r="3457">
          <cell r="C3457">
            <v>0</v>
          </cell>
          <cell r="D3457">
            <v>5.94</v>
          </cell>
          <cell r="S3457" t="str">
            <v>2150-0031201-230-USD</v>
          </cell>
          <cell r="T3457" t="str">
            <v>2150-0031201-230-USD-LAHORE</v>
          </cell>
        </row>
        <row r="3458">
          <cell r="C3458">
            <v>0</v>
          </cell>
          <cell r="D3458">
            <v>236.6</v>
          </cell>
          <cell r="S3458" t="str">
            <v>2150-0030653-000-PKR</v>
          </cell>
          <cell r="T3458" t="str">
            <v>2150-0030653-000-PKR-LAHORE</v>
          </cell>
        </row>
        <row r="3459">
          <cell r="C3459">
            <v>0</v>
          </cell>
          <cell r="D3459">
            <v>50</v>
          </cell>
          <cell r="S3459" t="str">
            <v>2150-0030944-000-PKR</v>
          </cell>
          <cell r="T3459" t="str">
            <v>2150-0030944-000-PKR-LAHORE</v>
          </cell>
        </row>
        <row r="3460">
          <cell r="C3460">
            <v>0</v>
          </cell>
          <cell r="D3460">
            <v>4881</v>
          </cell>
          <cell r="S3460" t="str">
            <v>2150-0030745-000-PKR</v>
          </cell>
          <cell r="T3460" t="str">
            <v>2150-0030745-000-PKR-LAHORE</v>
          </cell>
        </row>
        <row r="3461">
          <cell r="C3461">
            <v>0</v>
          </cell>
          <cell r="D3461">
            <v>41083.61</v>
          </cell>
          <cell r="S3461" t="str">
            <v>2150-0030730-000-PKR</v>
          </cell>
          <cell r="T3461" t="str">
            <v>2150-0030730-000-PKR-LAHORE</v>
          </cell>
        </row>
        <row r="3462">
          <cell r="C3462">
            <v>0</v>
          </cell>
          <cell r="D3462">
            <v>12367.62</v>
          </cell>
          <cell r="S3462" t="str">
            <v>2150-0030729-000-PKR</v>
          </cell>
          <cell r="T3462" t="str">
            <v>2150-0030729-000-PKR-LAHORE</v>
          </cell>
        </row>
        <row r="3463">
          <cell r="C3463">
            <v>0</v>
          </cell>
          <cell r="D3463">
            <v>7097.45</v>
          </cell>
          <cell r="S3463" t="str">
            <v>2150-0030728-000-PKR</v>
          </cell>
          <cell r="T3463" t="str">
            <v>2150-0030728-000-PKR-LAHORE</v>
          </cell>
        </row>
        <row r="3464">
          <cell r="C3464">
            <v>0</v>
          </cell>
          <cell r="D3464">
            <v>12490.96</v>
          </cell>
          <cell r="S3464" t="str">
            <v>2150-0030727-000-PKR</v>
          </cell>
          <cell r="T3464" t="str">
            <v>2150-0030727-000-PKR-LAHORE</v>
          </cell>
        </row>
        <row r="3465">
          <cell r="C3465">
            <v>0</v>
          </cell>
          <cell r="D3465">
            <v>29.12</v>
          </cell>
          <cell r="S3465" t="str">
            <v>2150-0030721-230-USD</v>
          </cell>
          <cell r="T3465" t="str">
            <v>2150-0030721-230-USD-LAHORE</v>
          </cell>
        </row>
        <row r="3466">
          <cell r="C3466">
            <v>0</v>
          </cell>
          <cell r="D3466">
            <v>59225.56</v>
          </cell>
          <cell r="S3466" t="str">
            <v>2150-0030756-230-USD</v>
          </cell>
          <cell r="T3466" t="str">
            <v>2150-0030756-230-USD-LAHORE</v>
          </cell>
        </row>
        <row r="3467">
          <cell r="C3467">
            <v>0</v>
          </cell>
          <cell r="D3467">
            <v>654.32000000000005</v>
          </cell>
          <cell r="S3467" t="str">
            <v>2150-0030686-230-USD</v>
          </cell>
          <cell r="T3467" t="str">
            <v>2150-0030686-230-USD-LAHORE</v>
          </cell>
        </row>
        <row r="3468">
          <cell r="C3468">
            <v>0</v>
          </cell>
          <cell r="D3468">
            <v>1049.56</v>
          </cell>
          <cell r="S3468" t="str">
            <v>2150-0030769-000-PKR</v>
          </cell>
          <cell r="T3468" t="str">
            <v>2150-0030769-000-PKR-LAHORE</v>
          </cell>
        </row>
        <row r="3469">
          <cell r="C3469">
            <v>0</v>
          </cell>
          <cell r="D3469">
            <v>11536.55</v>
          </cell>
          <cell r="S3469" t="str">
            <v>2150-0030632-227-USD</v>
          </cell>
          <cell r="T3469" t="str">
            <v>2150-0030632-227-USD-LAHORE</v>
          </cell>
        </row>
        <row r="3470">
          <cell r="C3470">
            <v>0</v>
          </cell>
          <cell r="D3470">
            <v>55125.49</v>
          </cell>
          <cell r="S3470" t="str">
            <v>2150-0030609-231-USD</v>
          </cell>
          <cell r="T3470" t="str">
            <v>2150-0030609-231-USD-LAHORE</v>
          </cell>
        </row>
        <row r="3471">
          <cell r="C3471">
            <v>0</v>
          </cell>
          <cell r="D3471">
            <v>942.86</v>
          </cell>
          <cell r="S3471" t="str">
            <v>2150-0030591-000-PKR</v>
          </cell>
          <cell r="T3471" t="str">
            <v>2150-0030591-000-PKR-LAHORE</v>
          </cell>
        </row>
        <row r="3472">
          <cell r="C3472">
            <v>0</v>
          </cell>
          <cell r="D3472">
            <v>1970587.67</v>
          </cell>
          <cell r="S3472" t="str">
            <v>2150-0030573-230-USD</v>
          </cell>
          <cell r="T3472" t="str">
            <v>2150-0030573-230-USD-LAHORE</v>
          </cell>
        </row>
        <row r="3473">
          <cell r="C3473">
            <v>0</v>
          </cell>
          <cell r="D3473">
            <v>97435.49</v>
          </cell>
          <cell r="S3473" t="str">
            <v>2150-0030560-231-USD</v>
          </cell>
          <cell r="T3473" t="str">
            <v>2150-0030560-231-USD-LAHORE</v>
          </cell>
        </row>
        <row r="3474">
          <cell r="C3474">
            <v>0</v>
          </cell>
          <cell r="D3474">
            <v>6946.91</v>
          </cell>
          <cell r="S3474" t="str">
            <v>2150-0030560-000-PKR</v>
          </cell>
          <cell r="T3474" t="str">
            <v>2150-0030560-000-PKR-LAHORE</v>
          </cell>
        </row>
        <row r="3475">
          <cell r="C3475">
            <v>0</v>
          </cell>
          <cell r="D3475">
            <v>4922.75</v>
          </cell>
          <cell r="S3475" t="str">
            <v>2150-0030547-000-PKR</v>
          </cell>
          <cell r="T3475" t="str">
            <v>2150-0030547-000-PKR-LAHORE</v>
          </cell>
        </row>
        <row r="3476">
          <cell r="C3476">
            <v>0</v>
          </cell>
          <cell r="D3476">
            <v>21242.61</v>
          </cell>
          <cell r="S3476" t="str">
            <v>2150-0030719-000-PKR</v>
          </cell>
          <cell r="T3476" t="str">
            <v>2150-0030719-000-PKR-LAHORE</v>
          </cell>
        </row>
        <row r="3477">
          <cell r="C3477">
            <v>0</v>
          </cell>
          <cell r="D3477">
            <v>243854.35</v>
          </cell>
          <cell r="S3477" t="str">
            <v>2150-0030881-000-PKR</v>
          </cell>
          <cell r="T3477" t="str">
            <v>2150-0030881-000-PKR-LAHORE</v>
          </cell>
        </row>
        <row r="3478">
          <cell r="C3478">
            <v>0</v>
          </cell>
          <cell r="D3478">
            <v>500.35</v>
          </cell>
          <cell r="S3478" t="str">
            <v>2150-0030942-000-PKR</v>
          </cell>
          <cell r="T3478" t="str">
            <v>2150-0030942-000-PKR-LAHORE</v>
          </cell>
        </row>
        <row r="3479">
          <cell r="C3479">
            <v>0</v>
          </cell>
          <cell r="D3479">
            <v>957453.55</v>
          </cell>
          <cell r="S3479" t="str">
            <v>2150-0030930-230-USD</v>
          </cell>
          <cell r="T3479" t="str">
            <v>2150-0030930-230-USD-LAHORE</v>
          </cell>
        </row>
        <row r="3480">
          <cell r="C3480">
            <v>0</v>
          </cell>
          <cell r="D3480">
            <v>37556.79</v>
          </cell>
          <cell r="S3480" t="str">
            <v>2150-0030926-230-USD</v>
          </cell>
          <cell r="T3480" t="str">
            <v>2150-0030926-230-USD-LAHORE</v>
          </cell>
        </row>
        <row r="3481">
          <cell r="C3481">
            <v>0</v>
          </cell>
          <cell r="D3481">
            <v>28771</v>
          </cell>
          <cell r="S3481" t="str">
            <v>2150-0030924-000-PKR</v>
          </cell>
          <cell r="T3481" t="str">
            <v>2150-0030924-000-PKR-LAHORE</v>
          </cell>
        </row>
        <row r="3482">
          <cell r="C3482">
            <v>0</v>
          </cell>
          <cell r="D3482">
            <v>49</v>
          </cell>
          <cell r="S3482" t="str">
            <v>2150-0030907-000-PKR</v>
          </cell>
          <cell r="T3482" t="str">
            <v>2150-0030907-000-PKR-LAHORE</v>
          </cell>
        </row>
        <row r="3483">
          <cell r="C3483">
            <v>0</v>
          </cell>
          <cell r="D3483">
            <v>1966.3</v>
          </cell>
          <cell r="S3483" t="str">
            <v>2150-0030899-000-PKR</v>
          </cell>
          <cell r="T3483" t="str">
            <v>2150-0030899-000-PKR-LAHORE</v>
          </cell>
        </row>
        <row r="3484">
          <cell r="C3484">
            <v>0</v>
          </cell>
          <cell r="D3484">
            <v>2170.46</v>
          </cell>
          <cell r="S3484" t="str">
            <v>2150-0030892-000-PKR</v>
          </cell>
          <cell r="T3484" t="str">
            <v>2150-0030892-000-PKR-LAHORE</v>
          </cell>
        </row>
        <row r="3485">
          <cell r="C3485">
            <v>0</v>
          </cell>
          <cell r="D3485">
            <v>135190.18</v>
          </cell>
          <cell r="S3485" t="str">
            <v>2150-0030754-230-USD</v>
          </cell>
          <cell r="T3485" t="str">
            <v>2150-0030754-230-USD-LAHORE</v>
          </cell>
        </row>
        <row r="3486">
          <cell r="C3486">
            <v>0</v>
          </cell>
          <cell r="D3486">
            <v>979.45</v>
          </cell>
          <cell r="S3486" t="str">
            <v>2150-0030883-000-PKR</v>
          </cell>
          <cell r="T3486" t="str">
            <v>2150-0030883-000-PKR-LAHORE</v>
          </cell>
        </row>
        <row r="3487">
          <cell r="C3487">
            <v>0</v>
          </cell>
          <cell r="D3487">
            <v>24.96</v>
          </cell>
          <cell r="S3487" t="str">
            <v>2150-0031300-230-USD</v>
          </cell>
          <cell r="T3487" t="str">
            <v>2150-0031300-230-USD-LAHORE</v>
          </cell>
        </row>
        <row r="3488">
          <cell r="C3488">
            <v>0</v>
          </cell>
          <cell r="D3488">
            <v>594.29999999999995</v>
          </cell>
          <cell r="S3488" t="str">
            <v>2150-0030866-227-USD</v>
          </cell>
          <cell r="T3488" t="str">
            <v>2150-0030866-227-USD-LAHORE</v>
          </cell>
        </row>
        <row r="3489">
          <cell r="C3489">
            <v>0</v>
          </cell>
          <cell r="D3489">
            <v>3950.03</v>
          </cell>
          <cell r="S3489" t="str">
            <v>2150-0030847-000-PKR</v>
          </cell>
          <cell r="T3489" t="str">
            <v>2150-0030847-000-PKR-LAHORE</v>
          </cell>
        </row>
        <row r="3490">
          <cell r="C3490">
            <v>0</v>
          </cell>
          <cell r="D3490">
            <v>4060097.14</v>
          </cell>
          <cell r="S3490" t="str">
            <v>2150-0030829-230-USD</v>
          </cell>
          <cell r="T3490" t="str">
            <v>2150-0030829-230-USD-LAHORE</v>
          </cell>
        </row>
        <row r="3491">
          <cell r="C3491">
            <v>0</v>
          </cell>
          <cell r="D3491">
            <v>5140948</v>
          </cell>
          <cell r="S3491" t="str">
            <v>2150-0030818-000-PKR</v>
          </cell>
          <cell r="T3491" t="str">
            <v>2150-0030818-000-PKR-LAHORE</v>
          </cell>
        </row>
        <row r="3492">
          <cell r="C3492">
            <v>0</v>
          </cell>
          <cell r="D3492">
            <v>154821.69</v>
          </cell>
          <cell r="S3492" t="str">
            <v>2150-0030813-230-USD</v>
          </cell>
          <cell r="T3492" t="str">
            <v>2150-0030813-230-USD-LAHORE</v>
          </cell>
        </row>
        <row r="3493">
          <cell r="C3493">
            <v>0</v>
          </cell>
          <cell r="D3493">
            <v>4176.7</v>
          </cell>
          <cell r="S3493" t="str">
            <v>2150-0030790-000-PKR</v>
          </cell>
          <cell r="T3493" t="str">
            <v>2150-0030790-000-PKR-LAHORE</v>
          </cell>
        </row>
        <row r="3494">
          <cell r="C3494">
            <v>0</v>
          </cell>
          <cell r="D3494">
            <v>80</v>
          </cell>
          <cell r="S3494" t="str">
            <v>2150-0030770-000-PKR</v>
          </cell>
          <cell r="T3494" t="str">
            <v>2150-0030770-000-PKR-LAHORE</v>
          </cell>
        </row>
        <row r="3495">
          <cell r="C3495">
            <v>0</v>
          </cell>
          <cell r="D3495">
            <v>3870.9</v>
          </cell>
          <cell r="S3495" t="str">
            <v>2150-0030885-000-PKR</v>
          </cell>
          <cell r="T3495" t="str">
            <v>2150-0030885-000-PKR-LAHORE</v>
          </cell>
        </row>
        <row r="3496">
          <cell r="C3496">
            <v>0</v>
          </cell>
          <cell r="D3496">
            <v>25.55</v>
          </cell>
          <cell r="S3496" t="str">
            <v>2150-0031523-230-USD</v>
          </cell>
          <cell r="T3496" t="str">
            <v>2150-0031523-230-USD-LAHORE</v>
          </cell>
        </row>
        <row r="3497">
          <cell r="C3497">
            <v>0</v>
          </cell>
          <cell r="D3497">
            <v>13306.97</v>
          </cell>
          <cell r="S3497" t="str">
            <v>2150-0031282-230-USD</v>
          </cell>
          <cell r="T3497" t="str">
            <v>2150-0031282-230-USD-LAHORE</v>
          </cell>
        </row>
        <row r="3498">
          <cell r="C3498">
            <v>0</v>
          </cell>
          <cell r="D3498">
            <v>3745.77</v>
          </cell>
          <cell r="S3498" t="str">
            <v>2150-0031592-000-PKR</v>
          </cell>
          <cell r="T3498" t="str">
            <v>2150-0031592-000-PKR-LAHORE</v>
          </cell>
        </row>
        <row r="3499">
          <cell r="C3499">
            <v>0</v>
          </cell>
          <cell r="D3499">
            <v>14857.5</v>
          </cell>
          <cell r="S3499" t="str">
            <v>2150-0031590-230-USD</v>
          </cell>
          <cell r="T3499" t="str">
            <v>2150-0031590-230-USD-LAHORE</v>
          </cell>
        </row>
        <row r="3500">
          <cell r="C3500">
            <v>0</v>
          </cell>
          <cell r="D3500">
            <v>52.89</v>
          </cell>
          <cell r="S3500" t="str">
            <v>2150-0031590-227-USD</v>
          </cell>
          <cell r="T3500" t="str">
            <v>2150-0031590-227-USD-LAHORE</v>
          </cell>
        </row>
        <row r="3501">
          <cell r="C3501">
            <v>0</v>
          </cell>
          <cell r="D3501">
            <v>32142.28</v>
          </cell>
          <cell r="S3501" t="str">
            <v>2150-0031588-000-PKR</v>
          </cell>
          <cell r="T3501" t="str">
            <v>2150-0031588-000-PKR-LAHORE</v>
          </cell>
        </row>
        <row r="3502">
          <cell r="C3502">
            <v>0</v>
          </cell>
          <cell r="D3502">
            <v>124164.5</v>
          </cell>
          <cell r="S3502" t="str">
            <v>2150-0031584-000-PKR</v>
          </cell>
          <cell r="T3502" t="str">
            <v>2150-0031584-000-PKR-LAHORE</v>
          </cell>
        </row>
        <row r="3503">
          <cell r="C3503">
            <v>0</v>
          </cell>
          <cell r="D3503">
            <v>18943.54</v>
          </cell>
          <cell r="S3503" t="str">
            <v>2150-0031551-000-PKR</v>
          </cell>
          <cell r="T3503" t="str">
            <v>2150-0031551-000-PKR-LAHORE</v>
          </cell>
        </row>
        <row r="3504">
          <cell r="C3504">
            <v>0</v>
          </cell>
          <cell r="D3504">
            <v>61733.59</v>
          </cell>
          <cell r="S3504" t="str">
            <v>2150-0031593-000-PKR</v>
          </cell>
          <cell r="T3504" t="str">
            <v>2150-0031593-000-PKR-LAHORE</v>
          </cell>
        </row>
        <row r="3505">
          <cell r="C3505">
            <v>0</v>
          </cell>
          <cell r="D3505">
            <v>6118.32</v>
          </cell>
          <cell r="S3505" t="str">
            <v>2150-0031526-227-USD</v>
          </cell>
          <cell r="T3505" t="str">
            <v>2150-0031526-227-USD-LAHORE</v>
          </cell>
        </row>
        <row r="3506">
          <cell r="C3506">
            <v>0</v>
          </cell>
          <cell r="D3506">
            <v>145781.5</v>
          </cell>
          <cell r="S3506" t="str">
            <v>2150-0031594-000-PKR</v>
          </cell>
          <cell r="T3506" t="str">
            <v>2150-0031594-000-PKR-LAHORE</v>
          </cell>
        </row>
        <row r="3507">
          <cell r="C3507">
            <v>0</v>
          </cell>
          <cell r="D3507">
            <v>93.9</v>
          </cell>
          <cell r="S3507" t="str">
            <v>2150-0031521-230-USD</v>
          </cell>
          <cell r="T3507" t="str">
            <v>2150-0031521-230-USD-LAHORE</v>
          </cell>
        </row>
        <row r="3508">
          <cell r="C3508">
            <v>0</v>
          </cell>
          <cell r="D3508">
            <v>3510.53</v>
          </cell>
          <cell r="S3508" t="str">
            <v>2150-0031505-230-USD</v>
          </cell>
          <cell r="T3508" t="str">
            <v>2150-0031505-230-USD-LAHORE</v>
          </cell>
        </row>
        <row r="3509">
          <cell r="C3509">
            <v>0</v>
          </cell>
          <cell r="D3509">
            <v>454.05</v>
          </cell>
          <cell r="S3509" t="str">
            <v>2150-0031504-227-USD</v>
          </cell>
          <cell r="T3509" t="str">
            <v>2150-0031504-227-USD-LAHORE</v>
          </cell>
        </row>
        <row r="3510">
          <cell r="C3510">
            <v>0</v>
          </cell>
          <cell r="D3510">
            <v>4685.63</v>
          </cell>
          <cell r="S3510" t="str">
            <v>2150-0031502-000-PKR</v>
          </cell>
          <cell r="T3510" t="str">
            <v>2150-0031502-000-PKR-LAHORE</v>
          </cell>
        </row>
        <row r="3511">
          <cell r="C3511">
            <v>0</v>
          </cell>
          <cell r="D3511">
            <v>58.84</v>
          </cell>
          <cell r="S3511" t="str">
            <v>2150-0031490-227-USD</v>
          </cell>
          <cell r="T3511" t="str">
            <v>2150-0031490-227-USD-LAHORE</v>
          </cell>
        </row>
        <row r="3512">
          <cell r="C3512">
            <v>0</v>
          </cell>
          <cell r="D3512">
            <v>401190</v>
          </cell>
          <cell r="S3512" t="str">
            <v>2150-0031487-000-PKR</v>
          </cell>
          <cell r="T3512" t="str">
            <v>2150-0031487-000-PKR-LAHORE</v>
          </cell>
        </row>
        <row r="3513">
          <cell r="C3513">
            <v>0</v>
          </cell>
          <cell r="D3513">
            <v>509.78</v>
          </cell>
          <cell r="S3513" t="str">
            <v>2150-0031486-000-PKR</v>
          </cell>
          <cell r="T3513" t="str">
            <v>2150-0031486-000-PKR-LAHORE</v>
          </cell>
        </row>
        <row r="3514">
          <cell r="C3514">
            <v>0</v>
          </cell>
          <cell r="D3514">
            <v>950.88</v>
          </cell>
          <cell r="S3514" t="str">
            <v>2150-0031526-230-USD</v>
          </cell>
          <cell r="T3514" t="str">
            <v>2150-0031526-230-USD-LAHORE</v>
          </cell>
        </row>
        <row r="3515">
          <cell r="C3515">
            <v>0</v>
          </cell>
          <cell r="D3515">
            <v>10.1</v>
          </cell>
          <cell r="S3515" t="str">
            <v>2150-0031643-230-USD</v>
          </cell>
          <cell r="T3515" t="str">
            <v>2150-0031643-230-USD-LAHORE</v>
          </cell>
        </row>
        <row r="3516">
          <cell r="C3516">
            <v>0</v>
          </cell>
          <cell r="D3516">
            <v>1217.1300000000001</v>
          </cell>
          <cell r="S3516" t="str">
            <v>2150-0031685-227-USD</v>
          </cell>
          <cell r="T3516" t="str">
            <v>2150-0031685-227-USD-LAHORE</v>
          </cell>
        </row>
        <row r="3517">
          <cell r="C3517">
            <v>0</v>
          </cell>
          <cell r="D3517">
            <v>1329.45</v>
          </cell>
          <cell r="S3517" t="str">
            <v>2150-0031684-230-USD</v>
          </cell>
          <cell r="T3517" t="str">
            <v>2150-0031684-230-USD-LAHORE</v>
          </cell>
        </row>
        <row r="3518">
          <cell r="C3518">
            <v>0</v>
          </cell>
          <cell r="D3518">
            <v>5349.89</v>
          </cell>
          <cell r="S3518" t="str">
            <v>2150-0031682-230-USD</v>
          </cell>
          <cell r="T3518" t="str">
            <v>2150-0031682-230-USD-LAHORE</v>
          </cell>
        </row>
        <row r="3519">
          <cell r="C3519">
            <v>0</v>
          </cell>
          <cell r="D3519">
            <v>200</v>
          </cell>
          <cell r="S3519" t="str">
            <v>2150-0031670-000-PKR</v>
          </cell>
          <cell r="T3519" t="str">
            <v>2150-0031670-000-PKR-LAHORE</v>
          </cell>
        </row>
        <row r="3520">
          <cell r="C3520">
            <v>0</v>
          </cell>
          <cell r="D3520">
            <v>1882.74</v>
          </cell>
          <cell r="S3520" t="str">
            <v>2150-0031667-230-USD</v>
          </cell>
          <cell r="T3520" t="str">
            <v>2150-0031667-230-USD-LAHORE</v>
          </cell>
        </row>
        <row r="3521">
          <cell r="C3521">
            <v>0</v>
          </cell>
          <cell r="D3521">
            <v>37.44</v>
          </cell>
          <cell r="S3521" t="str">
            <v>2150-0031659-230-USD</v>
          </cell>
          <cell r="T3521" t="str">
            <v>2150-0031659-230-USD-LAHORE</v>
          </cell>
        </row>
        <row r="3522">
          <cell r="C3522">
            <v>0</v>
          </cell>
          <cell r="D3522">
            <v>3311.44</v>
          </cell>
          <cell r="S3522" t="str">
            <v>2150-0031657-230-USD</v>
          </cell>
          <cell r="T3522" t="str">
            <v>2150-0031657-230-USD-LAHORE</v>
          </cell>
        </row>
        <row r="3523">
          <cell r="C3523">
            <v>0</v>
          </cell>
          <cell r="D3523">
            <v>2118.09</v>
          </cell>
          <cell r="S3523" t="str">
            <v>2150-0031592-230-USD</v>
          </cell>
          <cell r="T3523" t="str">
            <v>2150-0031592-230-USD-LAHORE</v>
          </cell>
        </row>
        <row r="3524">
          <cell r="C3524">
            <v>0</v>
          </cell>
          <cell r="D3524">
            <v>17842.669999999998</v>
          </cell>
          <cell r="S3524" t="str">
            <v>2150-0031649-230-USD</v>
          </cell>
          <cell r="T3524" t="str">
            <v>2150-0031649-230-USD-LAHORE</v>
          </cell>
        </row>
        <row r="3525">
          <cell r="C3525">
            <v>0</v>
          </cell>
          <cell r="D3525">
            <v>1476.88</v>
          </cell>
          <cell r="S3525" t="str">
            <v>2150-0031465-000-PKR</v>
          </cell>
          <cell r="T3525" t="str">
            <v>2150-0031465-000-PKR-LAHORE</v>
          </cell>
        </row>
        <row r="3526">
          <cell r="C3526">
            <v>0</v>
          </cell>
          <cell r="D3526">
            <v>0.66</v>
          </cell>
          <cell r="S3526" t="str">
            <v>2150-0031643-000-PKR</v>
          </cell>
          <cell r="T3526" t="str">
            <v>2150-0031643-000-PKR-LAHORE</v>
          </cell>
        </row>
        <row r="3527">
          <cell r="C3527">
            <v>0</v>
          </cell>
          <cell r="D3527">
            <v>1070.68</v>
          </cell>
          <cell r="S3527" t="str">
            <v>2150-0031640-000-PKR</v>
          </cell>
          <cell r="T3527" t="str">
            <v>2150-0031640-000-PKR-LAHORE</v>
          </cell>
        </row>
        <row r="3528">
          <cell r="C3528">
            <v>0</v>
          </cell>
          <cell r="D3528">
            <v>138259.14000000001</v>
          </cell>
          <cell r="S3528" t="str">
            <v>2150-0031620-230-USD</v>
          </cell>
          <cell r="T3528" t="str">
            <v>2150-0031620-230-USD-LAHORE</v>
          </cell>
        </row>
        <row r="3529">
          <cell r="C3529">
            <v>0</v>
          </cell>
          <cell r="D3529">
            <v>331.62</v>
          </cell>
          <cell r="S3529" t="str">
            <v>2150-0031613-230-USD</v>
          </cell>
          <cell r="T3529" t="str">
            <v>2150-0031613-230-USD-LAHORE</v>
          </cell>
        </row>
        <row r="3530">
          <cell r="C3530">
            <v>0</v>
          </cell>
          <cell r="D3530">
            <v>35.659999999999997</v>
          </cell>
          <cell r="S3530" t="str">
            <v>2150-0031612-230-USD</v>
          </cell>
          <cell r="T3530" t="str">
            <v>2150-0031612-230-USD-LAHORE</v>
          </cell>
        </row>
        <row r="3531">
          <cell r="C3531">
            <v>0</v>
          </cell>
          <cell r="D3531">
            <v>4238.55</v>
          </cell>
          <cell r="S3531" t="str">
            <v>2150-0031608-230-USD</v>
          </cell>
          <cell r="T3531" t="str">
            <v>2150-0031608-230-USD-LAHORE</v>
          </cell>
        </row>
        <row r="3532">
          <cell r="C3532">
            <v>0</v>
          </cell>
          <cell r="D3532">
            <v>205015</v>
          </cell>
          <cell r="S3532" t="str">
            <v>2150-0031608-001-PKR</v>
          </cell>
          <cell r="T3532" t="str">
            <v>2150-0031608-001-PKR-LAHORE</v>
          </cell>
        </row>
        <row r="3533">
          <cell r="C3533">
            <v>0</v>
          </cell>
          <cell r="D3533">
            <v>18.420000000000002</v>
          </cell>
          <cell r="S3533" t="str">
            <v>2150-0031656-227-USD</v>
          </cell>
          <cell r="T3533" t="str">
            <v>2150-0031656-227-USD-LAHORE</v>
          </cell>
        </row>
        <row r="3534">
          <cell r="C3534">
            <v>0</v>
          </cell>
          <cell r="D3534">
            <v>4443.58</v>
          </cell>
          <cell r="S3534" t="str">
            <v>2150-0031325-227-USD</v>
          </cell>
          <cell r="T3534" t="str">
            <v>2150-0031325-227-USD-LAHORE</v>
          </cell>
        </row>
        <row r="3535">
          <cell r="C3535">
            <v>0</v>
          </cell>
          <cell r="D3535">
            <v>20208.150000000001</v>
          </cell>
          <cell r="S3535" t="str">
            <v>2150-0031364-000-PKR</v>
          </cell>
          <cell r="T3535" t="str">
            <v>2150-0031364-000-PKR-LAHORE</v>
          </cell>
        </row>
        <row r="3536">
          <cell r="C3536">
            <v>0</v>
          </cell>
          <cell r="D3536">
            <v>17.23</v>
          </cell>
          <cell r="S3536" t="str">
            <v>2150-0031362-230-USD</v>
          </cell>
          <cell r="T3536" t="str">
            <v>2150-0031362-230-USD-LAHORE</v>
          </cell>
        </row>
        <row r="3537">
          <cell r="C3537">
            <v>0</v>
          </cell>
          <cell r="D3537">
            <v>13264.78</v>
          </cell>
          <cell r="S3537" t="str">
            <v>2150-0031361-230-USD</v>
          </cell>
          <cell r="T3537" t="str">
            <v>2150-0031361-230-USD-LAHORE</v>
          </cell>
        </row>
        <row r="3538">
          <cell r="C3538">
            <v>0</v>
          </cell>
          <cell r="D3538">
            <v>1145.03</v>
          </cell>
          <cell r="S3538" t="str">
            <v>2150-0031358-230-GBP</v>
          </cell>
          <cell r="T3538" t="str">
            <v>2150-0031358-230-GBP-LAHORE</v>
          </cell>
        </row>
        <row r="3539">
          <cell r="C3539">
            <v>0</v>
          </cell>
          <cell r="D3539">
            <v>54944.22</v>
          </cell>
          <cell r="S3539" t="str">
            <v>2150-0031339-230-USD</v>
          </cell>
          <cell r="T3539" t="str">
            <v>2150-0031339-230-USD-LAHORE</v>
          </cell>
        </row>
        <row r="3540">
          <cell r="C3540">
            <v>0</v>
          </cell>
          <cell r="D3540">
            <v>8417.67</v>
          </cell>
          <cell r="S3540" t="str">
            <v>2150-0031336-230-USD</v>
          </cell>
          <cell r="T3540" t="str">
            <v>2150-0031336-230-USD-LAHORE</v>
          </cell>
        </row>
        <row r="3541">
          <cell r="C3541">
            <v>0</v>
          </cell>
          <cell r="D3541">
            <v>2815.79</v>
          </cell>
          <cell r="S3541" t="str">
            <v>2150-0031335-230-USD</v>
          </cell>
          <cell r="T3541" t="str">
            <v>2150-0031335-230-USD-LAHORE</v>
          </cell>
        </row>
        <row r="3542">
          <cell r="C3542">
            <v>0</v>
          </cell>
          <cell r="D3542">
            <v>3275.78</v>
          </cell>
          <cell r="S3542" t="str">
            <v>2150-0031475-230-USD</v>
          </cell>
          <cell r="T3542" t="str">
            <v>2150-0031475-230-USD-LAHORE</v>
          </cell>
        </row>
        <row r="3543">
          <cell r="C3543">
            <v>0</v>
          </cell>
          <cell r="D3543">
            <v>4576.1099999999997</v>
          </cell>
          <cell r="S3543" t="str">
            <v>2150-0031325-230-USD</v>
          </cell>
          <cell r="T3543" t="str">
            <v>2150-0031325-230-USD-LAHORE</v>
          </cell>
        </row>
        <row r="3544">
          <cell r="C3544">
            <v>0</v>
          </cell>
          <cell r="D3544">
            <v>3075.5</v>
          </cell>
          <cell r="S3544" t="str">
            <v>2150-0031379-230-USD</v>
          </cell>
          <cell r="T3544" t="str">
            <v>2150-0031379-230-USD-LAHORE</v>
          </cell>
        </row>
        <row r="3545">
          <cell r="C3545">
            <v>0</v>
          </cell>
          <cell r="D3545">
            <v>237.72</v>
          </cell>
          <cell r="S3545" t="str">
            <v>2150-0031324-230-USD</v>
          </cell>
          <cell r="T3545" t="str">
            <v>2150-0031324-230-USD-LAHORE</v>
          </cell>
        </row>
        <row r="3546">
          <cell r="C3546">
            <v>0</v>
          </cell>
          <cell r="D3546">
            <v>118.86</v>
          </cell>
          <cell r="S3546" t="str">
            <v>2150-0031321-230-USD</v>
          </cell>
          <cell r="T3546" t="str">
            <v>2150-0031321-230-USD-LAHORE</v>
          </cell>
        </row>
        <row r="3547">
          <cell r="C3547">
            <v>0</v>
          </cell>
          <cell r="D3547">
            <v>5129.3999999999996</v>
          </cell>
          <cell r="S3547" t="str">
            <v>2150-0031321-227-USD</v>
          </cell>
          <cell r="T3547" t="str">
            <v>2150-0031321-227-USD-LAHORE</v>
          </cell>
        </row>
        <row r="3548">
          <cell r="C3548">
            <v>0</v>
          </cell>
          <cell r="D3548">
            <v>2243.75</v>
          </cell>
          <cell r="S3548" t="str">
            <v>2150-0031316-000-PKR</v>
          </cell>
          <cell r="T3548" t="str">
            <v>2150-0031316-000-PKR-LAHORE</v>
          </cell>
        </row>
        <row r="3549">
          <cell r="C3549">
            <v>0</v>
          </cell>
          <cell r="D3549">
            <v>1225.6300000000001</v>
          </cell>
          <cell r="S3549" t="str">
            <v>2150-0031308-000-PKR</v>
          </cell>
          <cell r="T3549" t="str">
            <v>2150-0031308-000-PKR-LAHORE</v>
          </cell>
        </row>
        <row r="3550">
          <cell r="C3550">
            <v>0</v>
          </cell>
          <cell r="D3550">
            <v>20540.79</v>
          </cell>
          <cell r="S3550" t="str">
            <v>2150-0031307-230-USD</v>
          </cell>
          <cell r="T3550" t="str">
            <v>2150-0031307-230-USD-LAHORE</v>
          </cell>
        </row>
        <row r="3551">
          <cell r="C3551">
            <v>0</v>
          </cell>
          <cell r="D3551">
            <v>178.88</v>
          </cell>
          <cell r="S3551" t="str">
            <v>2150-0030542-231-USD</v>
          </cell>
          <cell r="T3551" t="str">
            <v>2150-0030542-231-USD-LAHORE</v>
          </cell>
        </row>
        <row r="3552">
          <cell r="C3552">
            <v>0</v>
          </cell>
          <cell r="D3552">
            <v>17.23</v>
          </cell>
          <cell r="S3552" t="str">
            <v>2150-0031326-230-USD</v>
          </cell>
          <cell r="T3552" t="str">
            <v>2150-0031326-230-USD-LAHORE</v>
          </cell>
        </row>
        <row r="3553">
          <cell r="C3553">
            <v>0</v>
          </cell>
          <cell r="D3553">
            <v>1.78</v>
          </cell>
          <cell r="S3553" t="str">
            <v>2150-0031423-230-USD</v>
          </cell>
          <cell r="T3553" t="str">
            <v>2150-0031423-230-USD-LAHORE</v>
          </cell>
        </row>
        <row r="3554">
          <cell r="C3554">
            <v>0</v>
          </cell>
          <cell r="D3554">
            <v>117680.31</v>
          </cell>
          <cell r="S3554" t="str">
            <v>2150-0031289-230-USD</v>
          </cell>
          <cell r="T3554" t="str">
            <v>2150-0031289-230-USD-LAHORE</v>
          </cell>
        </row>
        <row r="3555">
          <cell r="C3555">
            <v>0</v>
          </cell>
          <cell r="D3555">
            <v>48.73</v>
          </cell>
          <cell r="S3555" t="str">
            <v>2150-0031463-230-USD</v>
          </cell>
          <cell r="T3555" t="str">
            <v>2150-0031463-230-USD-LAHORE</v>
          </cell>
        </row>
        <row r="3556">
          <cell r="C3556">
            <v>0</v>
          </cell>
          <cell r="D3556">
            <v>3637.5</v>
          </cell>
          <cell r="S3556" t="str">
            <v>2150-0031450-000-PKR</v>
          </cell>
          <cell r="T3556" t="str">
            <v>2150-0031450-000-PKR-LAHORE</v>
          </cell>
        </row>
        <row r="3557">
          <cell r="C3557">
            <v>0</v>
          </cell>
          <cell r="D3557">
            <v>61086.91</v>
          </cell>
          <cell r="S3557" t="str">
            <v>2150-0031445-230-USD</v>
          </cell>
          <cell r="T3557" t="str">
            <v>2150-0031445-230-USD-LAHORE</v>
          </cell>
        </row>
        <row r="3558">
          <cell r="C3558">
            <v>0</v>
          </cell>
          <cell r="D3558">
            <v>2732.59</v>
          </cell>
          <cell r="S3558" t="str">
            <v>2150-0031444-230-USD</v>
          </cell>
          <cell r="T3558" t="str">
            <v>2150-0031444-230-USD-LAHORE</v>
          </cell>
        </row>
        <row r="3559">
          <cell r="C3559">
            <v>0</v>
          </cell>
          <cell r="D3559">
            <v>58241.4</v>
          </cell>
          <cell r="S3559" t="str">
            <v>2150-0031436-230-USD</v>
          </cell>
          <cell r="T3559" t="str">
            <v>2150-0031436-230-USD-LAHORE</v>
          </cell>
        </row>
        <row r="3560">
          <cell r="C3560">
            <v>0</v>
          </cell>
          <cell r="D3560">
            <v>1073.31</v>
          </cell>
          <cell r="S3560" t="str">
            <v>2150-0031429-000-PKR</v>
          </cell>
          <cell r="T3560" t="str">
            <v>2150-0031429-000-PKR-LAHORE</v>
          </cell>
        </row>
        <row r="3561">
          <cell r="C3561">
            <v>0</v>
          </cell>
          <cell r="D3561">
            <v>115647.21</v>
          </cell>
          <cell r="S3561" t="str">
            <v>2150-0031376-227-USD</v>
          </cell>
          <cell r="T3561" t="str">
            <v>2150-0031376-227-USD-LAHORE</v>
          </cell>
        </row>
        <row r="3562">
          <cell r="C3562">
            <v>0</v>
          </cell>
          <cell r="D3562">
            <v>260.02999999999997</v>
          </cell>
          <cell r="S3562" t="str">
            <v>2150-0031426-000-PKR</v>
          </cell>
          <cell r="T3562" t="str">
            <v>2150-0031426-000-PKR-LAHORE</v>
          </cell>
        </row>
        <row r="3563">
          <cell r="C3563">
            <v>0</v>
          </cell>
          <cell r="D3563">
            <v>100299.42</v>
          </cell>
          <cell r="S3563" t="str">
            <v>2150-0031376-231-USD</v>
          </cell>
          <cell r="T3563" t="str">
            <v>2150-0031376-231-USD-LAHORE</v>
          </cell>
        </row>
        <row r="3564">
          <cell r="C3564">
            <v>0</v>
          </cell>
          <cell r="D3564">
            <v>35.659999999999997</v>
          </cell>
          <cell r="S3564" t="str">
            <v>2150-0031413-227-USD</v>
          </cell>
          <cell r="T3564" t="str">
            <v>2150-0031413-227-USD-LAHORE</v>
          </cell>
        </row>
        <row r="3565">
          <cell r="C3565">
            <v>0</v>
          </cell>
          <cell r="D3565">
            <v>2375.42</v>
          </cell>
          <cell r="S3565" t="str">
            <v>2150-0031399-230-USD</v>
          </cell>
          <cell r="T3565" t="str">
            <v>2150-0031399-230-USD-LAHORE</v>
          </cell>
        </row>
        <row r="3566">
          <cell r="C3566">
            <v>0</v>
          </cell>
          <cell r="D3566">
            <v>988.4</v>
          </cell>
          <cell r="S3566" t="str">
            <v>2150-0031399-000-PKR</v>
          </cell>
          <cell r="T3566" t="str">
            <v>2150-0031399-000-PKR-LAHORE</v>
          </cell>
        </row>
        <row r="3567">
          <cell r="C3567">
            <v>0</v>
          </cell>
          <cell r="D3567">
            <v>382.13</v>
          </cell>
          <cell r="S3567" t="str">
            <v>2150-0031392-227-USD</v>
          </cell>
          <cell r="T3567" t="str">
            <v>2150-0031392-227-USD-LAHORE</v>
          </cell>
        </row>
        <row r="3568">
          <cell r="C3568">
            <v>0</v>
          </cell>
          <cell r="D3568">
            <v>1939.5</v>
          </cell>
          <cell r="S3568" t="str">
            <v>2150-0031385-000-PKR</v>
          </cell>
          <cell r="T3568" t="str">
            <v>2150-0031385-000-PKR-LAHORE</v>
          </cell>
        </row>
        <row r="3569">
          <cell r="C3569">
            <v>0</v>
          </cell>
          <cell r="D3569">
            <v>737.5</v>
          </cell>
          <cell r="S3569" t="str">
            <v>2150-0031381-000-PKR</v>
          </cell>
          <cell r="T3569" t="str">
            <v>2150-0031381-000-PKR-LAHORE</v>
          </cell>
        </row>
        <row r="3570">
          <cell r="C3570">
            <v>0</v>
          </cell>
          <cell r="D3570">
            <v>1087.5</v>
          </cell>
          <cell r="S3570" t="str">
            <v>2150-0031380-000-PKR</v>
          </cell>
          <cell r="T3570" t="str">
            <v>2150-0031380-000-PKR-LAHORE</v>
          </cell>
        </row>
        <row r="3571">
          <cell r="C3571">
            <v>0</v>
          </cell>
          <cell r="D3571">
            <v>594439.06999999995</v>
          </cell>
          <cell r="S3571" t="str">
            <v>2150-0031472-230-USD</v>
          </cell>
          <cell r="T3571" t="str">
            <v>2150-0031472-230-USD-LAHORE</v>
          </cell>
        </row>
        <row r="3572">
          <cell r="C3572">
            <v>0</v>
          </cell>
          <cell r="D3572">
            <v>891.45</v>
          </cell>
          <cell r="S3572" t="str">
            <v>2150-0031426-230-USD</v>
          </cell>
          <cell r="T3572" t="str">
            <v>2150-0031426-230-USD-LAHORE</v>
          </cell>
        </row>
        <row r="3573">
          <cell r="C3573">
            <v>0</v>
          </cell>
          <cell r="D3573">
            <v>17750</v>
          </cell>
          <cell r="S3573" t="str">
            <v>2150-0020487-000-PKR</v>
          </cell>
          <cell r="T3573" t="str">
            <v>2150-0020487-000-PKR-CLIFTON-KHI</v>
          </cell>
        </row>
        <row r="3574">
          <cell r="C3574">
            <v>0</v>
          </cell>
          <cell r="D3574">
            <v>432</v>
          </cell>
          <cell r="S3574" t="str">
            <v>2150-0020469-000-PKR</v>
          </cell>
          <cell r="T3574" t="str">
            <v>2150-0020469-000-PKR-CLIFTON-KHI</v>
          </cell>
        </row>
        <row r="3575">
          <cell r="C3575">
            <v>0</v>
          </cell>
          <cell r="D3575">
            <v>5125.41</v>
          </cell>
          <cell r="S3575" t="str">
            <v>2150-0010025-000-PKR</v>
          </cell>
          <cell r="T3575" t="str">
            <v>2150-0010025-000-PKR-KARACHI</v>
          </cell>
        </row>
        <row r="3576">
          <cell r="C3576">
            <v>0</v>
          </cell>
          <cell r="D3576">
            <v>425462.94</v>
          </cell>
          <cell r="S3576" t="str">
            <v>2150-0010017-000-PKR</v>
          </cell>
          <cell r="T3576" t="str">
            <v>2150-0010017-000-PKR-KARACHI</v>
          </cell>
        </row>
        <row r="3577">
          <cell r="C3577">
            <v>0</v>
          </cell>
          <cell r="D3577">
            <v>5708874</v>
          </cell>
          <cell r="S3577" t="str">
            <v>2150-0020506-000-PKR</v>
          </cell>
          <cell r="T3577" t="str">
            <v>2150-0020506-000-PKR-CLIFTON-KHI</v>
          </cell>
        </row>
        <row r="3578">
          <cell r="C3578">
            <v>0</v>
          </cell>
          <cell r="D3578">
            <v>60000</v>
          </cell>
          <cell r="S3578" t="str">
            <v>2150-0020499-000-PKR</v>
          </cell>
          <cell r="T3578" t="str">
            <v>2150-0020499-000-PKR-CLIFTON-KHI</v>
          </cell>
        </row>
        <row r="3579">
          <cell r="C3579">
            <v>0</v>
          </cell>
          <cell r="D3579">
            <v>7717</v>
          </cell>
          <cell r="S3579" t="str">
            <v>2150-0020494-000-PKR</v>
          </cell>
          <cell r="T3579" t="str">
            <v>2150-0020494-000-PKR-CLIFTON-KHI</v>
          </cell>
        </row>
        <row r="3580">
          <cell r="C3580">
            <v>0</v>
          </cell>
          <cell r="D3580">
            <v>10000</v>
          </cell>
          <cell r="S3580" t="str">
            <v>2150-0020492-000-PKR</v>
          </cell>
          <cell r="T3580" t="str">
            <v>2150-0020492-000-PKR-CLIFTON-KHI</v>
          </cell>
        </row>
        <row r="3581">
          <cell r="C3581">
            <v>0</v>
          </cell>
          <cell r="D3581">
            <v>5102868.08</v>
          </cell>
          <cell r="S3581" t="str">
            <v>2150-0010128-000-PKR</v>
          </cell>
          <cell r="T3581" t="str">
            <v>2150-0010128-000-PKR-KARACHI</v>
          </cell>
        </row>
        <row r="3582">
          <cell r="C3582">
            <v>0</v>
          </cell>
          <cell r="D3582">
            <v>119050</v>
          </cell>
          <cell r="S3582" t="str">
            <v>2150-0020488-000-PKR</v>
          </cell>
          <cell r="T3582" t="str">
            <v>2150-0020488-000-PKR-CLIFTON-KHI</v>
          </cell>
        </row>
        <row r="3583">
          <cell r="C3583">
            <v>0</v>
          </cell>
          <cell r="D3583">
            <v>7.85</v>
          </cell>
          <cell r="S3583" t="str">
            <v>2150-0010182-000-PKR</v>
          </cell>
          <cell r="T3583" t="str">
            <v>2150-0010182-000-PKR-KARACHI</v>
          </cell>
        </row>
        <row r="3584">
          <cell r="C3584">
            <v>0</v>
          </cell>
          <cell r="D3584">
            <v>349370</v>
          </cell>
          <cell r="S3584" t="str">
            <v>2150-0020486-000-PKR</v>
          </cell>
          <cell r="T3584" t="str">
            <v>2150-0020486-000-PKR-CLIFTON-KHI</v>
          </cell>
        </row>
        <row r="3585">
          <cell r="C3585">
            <v>0</v>
          </cell>
          <cell r="D3585">
            <v>118772</v>
          </cell>
          <cell r="S3585" t="str">
            <v>2150-0020481-000-PKR</v>
          </cell>
          <cell r="T3585" t="str">
            <v>2150-0020481-000-PKR-CLIFTON-KHI</v>
          </cell>
        </row>
        <row r="3586">
          <cell r="C3586">
            <v>0</v>
          </cell>
          <cell r="D3586">
            <v>19110</v>
          </cell>
          <cell r="S3586" t="str">
            <v>2150-0020480-000-PKR</v>
          </cell>
          <cell r="T3586" t="str">
            <v>2150-0020480-000-PKR-CLIFTON-KHI</v>
          </cell>
        </row>
        <row r="3587">
          <cell r="C3587">
            <v>0</v>
          </cell>
          <cell r="D3587">
            <v>110000</v>
          </cell>
          <cell r="S3587" t="str">
            <v>2150-0020476-000-PKR</v>
          </cell>
          <cell r="T3587" t="str">
            <v>2150-0020476-000-PKR-CLIFTON-KHI</v>
          </cell>
        </row>
        <row r="3588">
          <cell r="C3588">
            <v>0</v>
          </cell>
          <cell r="D3588">
            <v>10000</v>
          </cell>
          <cell r="S3588" t="str">
            <v>2150-0020473-000-PKR</v>
          </cell>
          <cell r="T3588" t="str">
            <v>2150-0020473-000-PKR-CLIFTON-KHI</v>
          </cell>
        </row>
        <row r="3589">
          <cell r="C3589">
            <v>0</v>
          </cell>
          <cell r="D3589">
            <v>20265</v>
          </cell>
          <cell r="S3589" t="str">
            <v>2150-0020471-000-PKR</v>
          </cell>
          <cell r="T3589" t="str">
            <v>2150-0020471-000-PKR-CLIFTON-KHI</v>
          </cell>
        </row>
        <row r="3590">
          <cell r="C3590">
            <v>0</v>
          </cell>
          <cell r="D3590">
            <v>11750</v>
          </cell>
          <cell r="S3590" t="str">
            <v>2150-0020354-000-PKR</v>
          </cell>
          <cell r="T3590" t="str">
            <v>2150-0020354-000-PKR-CLIFTON-KHI</v>
          </cell>
        </row>
        <row r="3591">
          <cell r="C3591">
            <v>0</v>
          </cell>
          <cell r="D3591">
            <v>7000</v>
          </cell>
          <cell r="S3591" t="str">
            <v>2150-0020490-000-PKR</v>
          </cell>
          <cell r="T3591" t="str">
            <v>2150-0020490-000-PKR-CLIFTON-KHI</v>
          </cell>
        </row>
        <row r="3592">
          <cell r="C3592">
            <v>0</v>
          </cell>
          <cell r="D3592">
            <v>8412879.8200000003</v>
          </cell>
          <cell r="S3592" t="str">
            <v>2150-0010365-000-PKR</v>
          </cell>
          <cell r="T3592" t="str">
            <v>2150-0010365-000-PKR-KARACHI</v>
          </cell>
        </row>
        <row r="3593">
          <cell r="C3593">
            <v>0</v>
          </cell>
          <cell r="D3593">
            <v>2824.95</v>
          </cell>
          <cell r="S3593" t="str">
            <v>2150-0010547-000-PKR</v>
          </cell>
          <cell r="T3593" t="str">
            <v>2150-0010547-000-PKR-KARACHI</v>
          </cell>
        </row>
        <row r="3594">
          <cell r="C3594">
            <v>0</v>
          </cell>
          <cell r="D3594">
            <v>33074.21</v>
          </cell>
          <cell r="S3594" t="str">
            <v>2150-0010536-000-PKR</v>
          </cell>
          <cell r="T3594" t="str">
            <v>2150-0010536-000-PKR-KARACHI</v>
          </cell>
        </row>
        <row r="3595">
          <cell r="C3595">
            <v>0</v>
          </cell>
          <cell r="D3595">
            <v>3824.59</v>
          </cell>
          <cell r="S3595" t="str">
            <v>2150-0010469-000-PKR</v>
          </cell>
          <cell r="T3595" t="str">
            <v>2150-0010469-000-PKR-KARACHI</v>
          </cell>
        </row>
        <row r="3596">
          <cell r="C3596">
            <v>0</v>
          </cell>
          <cell r="D3596">
            <v>113192.7</v>
          </cell>
          <cell r="S3596" t="str">
            <v>2150-0010455-000-PKR</v>
          </cell>
          <cell r="T3596" t="str">
            <v>2150-0010455-000-PKR-KARACHI</v>
          </cell>
        </row>
        <row r="3597">
          <cell r="C3597">
            <v>0</v>
          </cell>
          <cell r="D3597">
            <v>18941.05</v>
          </cell>
          <cell r="S3597" t="str">
            <v>2150-0010431-000-PKR</v>
          </cell>
          <cell r="T3597" t="str">
            <v>2150-0010431-000-PKR-KARACHI</v>
          </cell>
        </row>
        <row r="3598">
          <cell r="C3598">
            <v>0</v>
          </cell>
          <cell r="D3598">
            <v>45160.19</v>
          </cell>
          <cell r="S3598" t="str">
            <v>2150-0010427-000-PKR</v>
          </cell>
          <cell r="T3598" t="str">
            <v>2150-0010427-000-PKR-KARACHI</v>
          </cell>
        </row>
        <row r="3599">
          <cell r="C3599">
            <v>0</v>
          </cell>
          <cell r="D3599">
            <v>4699.3500000000004</v>
          </cell>
          <cell r="S3599" t="str">
            <v>2150-0010425-000-PKR</v>
          </cell>
          <cell r="T3599" t="str">
            <v>2150-0010425-000-PKR-KARACHI</v>
          </cell>
        </row>
        <row r="3600">
          <cell r="C3600">
            <v>0</v>
          </cell>
          <cell r="D3600">
            <v>154.6</v>
          </cell>
          <cell r="S3600" t="str">
            <v>2150-0010123-000-PKR</v>
          </cell>
          <cell r="T3600" t="str">
            <v>2150-0010123-000-PKR-KARACHI</v>
          </cell>
        </row>
        <row r="3601">
          <cell r="C3601">
            <v>0</v>
          </cell>
          <cell r="D3601">
            <v>1709586.35</v>
          </cell>
          <cell r="S3601" t="str">
            <v>2150-0010392-000-PKR</v>
          </cell>
          <cell r="T3601" t="str">
            <v>2150-0010392-000-PKR-KARACHI</v>
          </cell>
        </row>
        <row r="3602">
          <cell r="C3602">
            <v>0</v>
          </cell>
          <cell r="D3602">
            <v>4317</v>
          </cell>
          <cell r="S3602" t="str">
            <v>2150-0020465-000-PKR</v>
          </cell>
          <cell r="T3602" t="str">
            <v>2150-0020465-000-PKR-CLIFTON-KHI</v>
          </cell>
        </row>
        <row r="3603">
          <cell r="C3603">
            <v>0</v>
          </cell>
          <cell r="D3603">
            <v>353578.63</v>
          </cell>
          <cell r="S3603" t="str">
            <v>2150-0010350-000-PKR</v>
          </cell>
          <cell r="T3603" t="str">
            <v>2150-0010350-000-PKR-KARACHI</v>
          </cell>
        </row>
        <row r="3604">
          <cell r="C3604">
            <v>0</v>
          </cell>
          <cell r="D3604">
            <v>25500.49</v>
          </cell>
          <cell r="S3604" t="str">
            <v>2150-0010343-000-PKR</v>
          </cell>
          <cell r="T3604" t="str">
            <v>2150-0010343-000-PKR-KARACHI</v>
          </cell>
        </row>
        <row r="3605">
          <cell r="C3605">
            <v>0</v>
          </cell>
          <cell r="D3605">
            <v>5.59</v>
          </cell>
          <cell r="S3605" t="str">
            <v>2150-0010317-000-PKR</v>
          </cell>
          <cell r="T3605" t="str">
            <v>2150-0010317-000-PKR-KARACHI</v>
          </cell>
        </row>
        <row r="3606">
          <cell r="C3606">
            <v>0</v>
          </cell>
          <cell r="D3606">
            <v>8973.86</v>
          </cell>
          <cell r="S3606" t="str">
            <v>2150-0010291-000-PKR</v>
          </cell>
          <cell r="T3606" t="str">
            <v>2150-0010291-000-PKR-KARACHI</v>
          </cell>
        </row>
        <row r="3607">
          <cell r="C3607">
            <v>0</v>
          </cell>
          <cell r="D3607">
            <v>27232.14</v>
          </cell>
          <cell r="S3607" t="str">
            <v>2150-0010286-000-PKR</v>
          </cell>
          <cell r="T3607" t="str">
            <v>2150-0010286-000-PKR-KARACHI</v>
          </cell>
        </row>
        <row r="3608">
          <cell r="C3608">
            <v>0</v>
          </cell>
          <cell r="D3608">
            <v>1002.11</v>
          </cell>
          <cell r="S3608" t="str">
            <v>2150-0010267-000-PKR</v>
          </cell>
          <cell r="T3608" t="str">
            <v>2150-0010267-000-PKR-KARACHI</v>
          </cell>
        </row>
        <row r="3609">
          <cell r="C3609">
            <v>0</v>
          </cell>
          <cell r="D3609">
            <v>12275.77</v>
          </cell>
          <cell r="S3609" t="str">
            <v>2150-0010221-000-PKR</v>
          </cell>
          <cell r="T3609" t="str">
            <v>2150-0010221-000-PKR-KARACHI</v>
          </cell>
        </row>
        <row r="3610">
          <cell r="C3610">
            <v>0</v>
          </cell>
          <cell r="D3610">
            <v>755504.37</v>
          </cell>
          <cell r="S3610" t="str">
            <v>2150-0010420-000-PKR</v>
          </cell>
          <cell r="T3610" t="str">
            <v>2150-0010420-000-PKR-KARACHI</v>
          </cell>
        </row>
        <row r="3611">
          <cell r="C3611">
            <v>0</v>
          </cell>
          <cell r="D3611">
            <v>58210.26</v>
          </cell>
          <cell r="S3611" t="str">
            <v>2150-0020378-000-PKR</v>
          </cell>
          <cell r="T3611" t="str">
            <v>2150-0020378-000-PKR-CLIFTON-KHI</v>
          </cell>
        </row>
        <row r="3612">
          <cell r="C3612">
            <v>0</v>
          </cell>
          <cell r="D3612">
            <v>14157</v>
          </cell>
          <cell r="S3612" t="str">
            <v>2150-0020470-000-PKR</v>
          </cell>
          <cell r="T3612" t="str">
            <v>2150-0020470-000-PKR-CLIFTON-KHI</v>
          </cell>
        </row>
        <row r="3613">
          <cell r="C3613">
            <v>0</v>
          </cell>
          <cell r="D3613">
            <v>4555532.59</v>
          </cell>
          <cell r="S3613" t="str">
            <v>2150-0020399-000-PKR</v>
          </cell>
          <cell r="T3613" t="str">
            <v>2150-0020399-000-PKR-CLIFTON-KHI</v>
          </cell>
        </row>
        <row r="3614">
          <cell r="C3614">
            <v>0</v>
          </cell>
          <cell r="D3614">
            <v>87506</v>
          </cell>
          <cell r="S3614" t="str">
            <v>2150-0020398-000-PKR</v>
          </cell>
          <cell r="T3614" t="str">
            <v>2150-0020398-000-PKR-CLIFTON-KHI</v>
          </cell>
        </row>
        <row r="3615">
          <cell r="C3615">
            <v>0</v>
          </cell>
          <cell r="D3615">
            <v>1282110.8</v>
          </cell>
          <cell r="S3615" t="str">
            <v>2150-0020396-000-PKR</v>
          </cell>
          <cell r="T3615" t="str">
            <v>2150-0020396-000-PKR-CLIFTON-KHI</v>
          </cell>
        </row>
        <row r="3616">
          <cell r="C3616">
            <v>0</v>
          </cell>
          <cell r="D3616">
            <v>1920950</v>
          </cell>
          <cell r="S3616" t="str">
            <v>2150-0020394-000-PKR</v>
          </cell>
          <cell r="T3616" t="str">
            <v>2150-0020394-000-PKR-CLIFTON-KHI</v>
          </cell>
        </row>
        <row r="3617">
          <cell r="C3617">
            <v>0</v>
          </cell>
          <cell r="D3617">
            <v>36370</v>
          </cell>
          <cell r="S3617" t="str">
            <v>2150-0020386-000-PKR</v>
          </cell>
          <cell r="T3617" t="str">
            <v>2150-0020386-000-PKR-CLIFTON-KHI</v>
          </cell>
        </row>
        <row r="3618">
          <cell r="C3618">
            <v>0</v>
          </cell>
          <cell r="D3618">
            <v>10000</v>
          </cell>
          <cell r="S3618" t="str">
            <v>2150-0020384-000-PKR</v>
          </cell>
          <cell r="T3618" t="str">
            <v>2150-0020384-000-PKR-CLIFTON-KHI</v>
          </cell>
        </row>
        <row r="3619">
          <cell r="C3619">
            <v>0</v>
          </cell>
          <cell r="D3619">
            <v>42695</v>
          </cell>
          <cell r="S3619" t="str">
            <v>2150-0020408-000-PKR</v>
          </cell>
          <cell r="T3619" t="str">
            <v>2150-0020408-000-PKR-CLIFTON-KHI</v>
          </cell>
        </row>
        <row r="3620">
          <cell r="C3620">
            <v>0</v>
          </cell>
          <cell r="D3620">
            <v>1000</v>
          </cell>
          <cell r="S3620" t="str">
            <v>2150-0020379-000-PKR</v>
          </cell>
          <cell r="T3620" t="str">
            <v>2150-0020379-000-PKR-CLIFTON-KHI</v>
          </cell>
        </row>
        <row r="3621">
          <cell r="C3621">
            <v>0</v>
          </cell>
          <cell r="D3621">
            <v>16633</v>
          </cell>
          <cell r="S3621" t="str">
            <v>2150-0020410-000-PKR</v>
          </cell>
          <cell r="T3621" t="str">
            <v>2150-0020410-000-PKR-CLIFTON-KHI</v>
          </cell>
        </row>
        <row r="3622">
          <cell r="C3622">
            <v>0</v>
          </cell>
          <cell r="D3622">
            <v>38800</v>
          </cell>
          <cell r="S3622" t="str">
            <v>2150-0020377-000-PKR</v>
          </cell>
          <cell r="T3622" t="str">
            <v>2150-0020377-000-PKR-CLIFTON-KHI</v>
          </cell>
        </row>
        <row r="3623">
          <cell r="C3623">
            <v>0</v>
          </cell>
          <cell r="D3623">
            <v>20888</v>
          </cell>
          <cell r="S3623" t="str">
            <v>2150-0020371-000-PKR</v>
          </cell>
          <cell r="T3623" t="str">
            <v>2150-0020371-000-PKR-CLIFTON-KHI</v>
          </cell>
        </row>
        <row r="3624">
          <cell r="C3624">
            <v>0</v>
          </cell>
          <cell r="D3624">
            <v>37.5</v>
          </cell>
          <cell r="S3624" t="str">
            <v>2150-0020370-000-PKR</v>
          </cell>
          <cell r="T3624" t="str">
            <v>2150-0020370-000-PKR-CLIFTON-KHI</v>
          </cell>
        </row>
        <row r="3625">
          <cell r="C3625">
            <v>0</v>
          </cell>
          <cell r="D3625">
            <v>80898</v>
          </cell>
          <cell r="S3625" t="str">
            <v>2150-0020360-000-PKR</v>
          </cell>
          <cell r="T3625" t="str">
            <v>2150-0020360-000-PKR-CLIFTON-KHI</v>
          </cell>
        </row>
        <row r="3626">
          <cell r="C3626">
            <v>0</v>
          </cell>
          <cell r="D3626">
            <v>4750</v>
          </cell>
          <cell r="S3626" t="str">
            <v>2150-0020359-000-PKR</v>
          </cell>
          <cell r="T3626" t="str">
            <v>2150-0020359-000-PKR-CLIFTON-KHI</v>
          </cell>
        </row>
        <row r="3627">
          <cell r="C3627">
            <v>0</v>
          </cell>
          <cell r="D3627">
            <v>22424</v>
          </cell>
          <cell r="S3627" t="str">
            <v>2150-0020358-000-PKR</v>
          </cell>
          <cell r="T3627" t="str">
            <v>2150-0020358-000-PKR-CLIFTON-KHI</v>
          </cell>
        </row>
        <row r="3628">
          <cell r="C3628">
            <v>0</v>
          </cell>
          <cell r="D3628">
            <v>6370.66</v>
          </cell>
          <cell r="S3628" t="str">
            <v>2150-0014743-000-PKR</v>
          </cell>
          <cell r="T3628" t="str">
            <v>2150-0014743-000-PKR-KARACHI</v>
          </cell>
        </row>
        <row r="3629">
          <cell r="C3629">
            <v>0</v>
          </cell>
          <cell r="D3629">
            <v>8788</v>
          </cell>
          <cell r="S3629" t="str">
            <v>2150-0020382-000-PKR</v>
          </cell>
          <cell r="T3629" t="str">
            <v>2150-0020382-000-PKR-CLIFTON-KHI</v>
          </cell>
        </row>
        <row r="3630">
          <cell r="C3630">
            <v>0</v>
          </cell>
          <cell r="D3630">
            <v>550784</v>
          </cell>
          <cell r="S3630" t="str">
            <v>2150-0020451-000-PKR</v>
          </cell>
          <cell r="T3630" t="str">
            <v>2150-0020451-000-PKR-CLIFTON-KHI</v>
          </cell>
        </row>
        <row r="3631">
          <cell r="C3631">
            <v>0</v>
          </cell>
          <cell r="D3631">
            <v>60356</v>
          </cell>
          <cell r="S3631" t="str">
            <v>2150-0020464-000-PKR</v>
          </cell>
          <cell r="T3631" t="str">
            <v>2150-0020464-000-PKR-CLIFTON-KHI</v>
          </cell>
        </row>
        <row r="3632">
          <cell r="C3632">
            <v>0</v>
          </cell>
          <cell r="D3632">
            <v>50000</v>
          </cell>
          <cell r="S3632" t="str">
            <v>2150-0020462-000-PKR</v>
          </cell>
          <cell r="T3632" t="str">
            <v>2150-0020462-000-PKR-CLIFTON-KHI</v>
          </cell>
        </row>
        <row r="3633">
          <cell r="C3633">
            <v>0</v>
          </cell>
          <cell r="D3633">
            <v>1730</v>
          </cell>
          <cell r="S3633" t="str">
            <v>2150-0020461-000-PKR</v>
          </cell>
          <cell r="T3633" t="str">
            <v>2150-0020461-000-PKR-CLIFTON-KHI</v>
          </cell>
        </row>
        <row r="3634">
          <cell r="C3634">
            <v>0</v>
          </cell>
          <cell r="D3634">
            <v>6185</v>
          </cell>
          <cell r="S3634" t="str">
            <v>2150-0020459-000-PKR</v>
          </cell>
          <cell r="T3634" t="str">
            <v>2150-0020459-000-PKR-CLIFTON-KHI</v>
          </cell>
        </row>
        <row r="3635">
          <cell r="C3635">
            <v>0</v>
          </cell>
          <cell r="D3635">
            <v>10200</v>
          </cell>
          <cell r="S3635" t="str">
            <v>2150-0020457-000-PKR</v>
          </cell>
          <cell r="T3635" t="str">
            <v>2150-0020457-000-PKR-CLIFTON-KHI</v>
          </cell>
        </row>
        <row r="3636">
          <cell r="C3636">
            <v>0</v>
          </cell>
          <cell r="D3636">
            <v>37794.720000000001</v>
          </cell>
          <cell r="S3636" t="str">
            <v>2150-0020456-000-PKR</v>
          </cell>
          <cell r="T3636" t="str">
            <v>2150-0020456-000-PKR-CLIFTON-KHI</v>
          </cell>
        </row>
        <row r="3637">
          <cell r="C3637">
            <v>0</v>
          </cell>
          <cell r="D3637">
            <v>1950</v>
          </cell>
          <cell r="S3637" t="str">
            <v>2150-0020455-000-PKR</v>
          </cell>
          <cell r="T3637" t="str">
            <v>2150-0020455-000-PKR-CLIFTON-KHI</v>
          </cell>
        </row>
        <row r="3638">
          <cell r="C3638">
            <v>0</v>
          </cell>
          <cell r="D3638">
            <v>1237</v>
          </cell>
          <cell r="S3638" t="str">
            <v>2150-0020402-000-PKR</v>
          </cell>
          <cell r="T3638" t="str">
            <v>2150-0020402-000-PKR-CLIFTON-KHI</v>
          </cell>
        </row>
        <row r="3639">
          <cell r="C3639">
            <v>0</v>
          </cell>
          <cell r="D3639">
            <v>1218900</v>
          </cell>
          <cell r="S3639" t="str">
            <v>2150-0020453-000-PKR</v>
          </cell>
          <cell r="T3639" t="str">
            <v>2150-0020453-000-PKR-CLIFTON-KHI</v>
          </cell>
        </row>
        <row r="3640">
          <cell r="C3640">
            <v>0</v>
          </cell>
          <cell r="D3640">
            <v>285707.92</v>
          </cell>
          <cell r="S3640" t="str">
            <v>2150-0010584-000-PKR</v>
          </cell>
          <cell r="T3640" t="str">
            <v>2150-0010584-000-PKR-KARACHI</v>
          </cell>
        </row>
        <row r="3641">
          <cell r="C3641">
            <v>0</v>
          </cell>
          <cell r="D3641">
            <v>1005430.61</v>
          </cell>
          <cell r="S3641" t="str">
            <v>2150-0020442-000-PKR</v>
          </cell>
          <cell r="T3641" t="str">
            <v>2150-0020442-000-PKR-CLIFTON-KHI</v>
          </cell>
        </row>
        <row r="3642">
          <cell r="C3642">
            <v>0</v>
          </cell>
          <cell r="D3642">
            <v>10000</v>
          </cell>
          <cell r="S3642" t="str">
            <v>2150-0020438-000-PKR</v>
          </cell>
          <cell r="T3642" t="str">
            <v>2150-0020438-000-PKR-CLIFTON-KHI</v>
          </cell>
        </row>
        <row r="3643">
          <cell r="C3643">
            <v>0</v>
          </cell>
          <cell r="D3643">
            <v>6000</v>
          </cell>
          <cell r="S3643" t="str">
            <v>2150-0020433-000-PKR</v>
          </cell>
          <cell r="T3643" t="str">
            <v>2150-0020433-000-PKR-CLIFTON-KHI</v>
          </cell>
        </row>
        <row r="3644">
          <cell r="C3644">
            <v>0</v>
          </cell>
          <cell r="D3644">
            <v>20425</v>
          </cell>
          <cell r="S3644" t="str">
            <v>2150-0020423-000-PKR</v>
          </cell>
          <cell r="T3644" t="str">
            <v>2150-0020423-000-PKR-CLIFTON-KHI</v>
          </cell>
        </row>
        <row r="3645">
          <cell r="C3645">
            <v>0</v>
          </cell>
          <cell r="D3645">
            <v>156771.17000000001</v>
          </cell>
          <cell r="S3645" t="str">
            <v>2150-0020421-000-PKR</v>
          </cell>
          <cell r="T3645" t="str">
            <v>2150-0020421-000-PKR-CLIFTON-KHI</v>
          </cell>
        </row>
        <row r="3646">
          <cell r="C3646">
            <v>0</v>
          </cell>
          <cell r="D3646">
            <v>1448899.21</v>
          </cell>
          <cell r="S3646" t="str">
            <v>2150-0020416-230-GBP</v>
          </cell>
          <cell r="T3646" t="str">
            <v>2150-0020416-230-GBP-CLIFTON-KHI</v>
          </cell>
        </row>
        <row r="3647">
          <cell r="C3647">
            <v>0</v>
          </cell>
          <cell r="D3647">
            <v>953507</v>
          </cell>
          <cell r="S3647" t="str">
            <v>2150-0020414-000-PKR</v>
          </cell>
          <cell r="T3647" t="str">
            <v>2150-0020414-000-PKR-CLIFTON-KHI</v>
          </cell>
        </row>
        <row r="3648">
          <cell r="C3648">
            <v>0</v>
          </cell>
          <cell r="D3648">
            <v>131691</v>
          </cell>
          <cell r="S3648" t="str">
            <v>2150-0020454-000-PKR</v>
          </cell>
          <cell r="T3648" t="str">
            <v>2150-0020454-000-PKR-CLIFTON-KHI</v>
          </cell>
        </row>
        <row r="3649">
          <cell r="C3649">
            <v>0</v>
          </cell>
          <cell r="D3649">
            <v>27439.43</v>
          </cell>
          <cell r="S3649" t="str">
            <v>2150-0012822-000-PKR</v>
          </cell>
          <cell r="T3649" t="str">
            <v>2150-0012822-000-PKR-KARACHI</v>
          </cell>
        </row>
        <row r="3650">
          <cell r="C3650">
            <v>0</v>
          </cell>
          <cell r="D3650">
            <v>6817.86</v>
          </cell>
          <cell r="S3650" t="str">
            <v>2150-0010558-000-PKR</v>
          </cell>
          <cell r="T3650" t="str">
            <v>2150-0010558-000-PKR-KARACHI</v>
          </cell>
        </row>
        <row r="3651">
          <cell r="C3651">
            <v>0</v>
          </cell>
          <cell r="D3651">
            <v>192300.62</v>
          </cell>
          <cell r="S3651" t="str">
            <v>2150-0013205-230-USD</v>
          </cell>
          <cell r="T3651" t="str">
            <v>2150-0013205-230-USD-KARACHI</v>
          </cell>
        </row>
        <row r="3652">
          <cell r="C3652">
            <v>0</v>
          </cell>
          <cell r="D3652">
            <v>144613.69</v>
          </cell>
          <cell r="S3652" t="str">
            <v>2150-0013124-000-PKR</v>
          </cell>
          <cell r="T3652" t="str">
            <v>2150-0013124-000-PKR-KARACHI</v>
          </cell>
        </row>
        <row r="3653">
          <cell r="C3653">
            <v>0</v>
          </cell>
          <cell r="D3653">
            <v>1626.98</v>
          </cell>
          <cell r="S3653" t="str">
            <v>2150-0013109-000-PKR</v>
          </cell>
          <cell r="T3653" t="str">
            <v>2150-0013109-000-PKR-KARACHI</v>
          </cell>
        </row>
        <row r="3654">
          <cell r="C3654">
            <v>0</v>
          </cell>
          <cell r="D3654">
            <v>109613</v>
          </cell>
          <cell r="S3654" t="str">
            <v>2150-0013042-000-PKR</v>
          </cell>
          <cell r="T3654" t="str">
            <v>2150-0013042-000-PKR-KARACHI</v>
          </cell>
        </row>
        <row r="3655">
          <cell r="C3655">
            <v>0</v>
          </cell>
          <cell r="D3655">
            <v>9200</v>
          </cell>
          <cell r="S3655" t="str">
            <v>2150-0012957-000-PKR</v>
          </cell>
          <cell r="T3655" t="str">
            <v>2150-0012957-000-PKR-KARACHI</v>
          </cell>
        </row>
        <row r="3656">
          <cell r="C3656">
            <v>0</v>
          </cell>
          <cell r="D3656">
            <v>6274.8</v>
          </cell>
          <cell r="S3656" t="str">
            <v>2150-0012903-000-PKR</v>
          </cell>
          <cell r="T3656" t="str">
            <v>2150-0012903-000-PKR-KARACHI</v>
          </cell>
        </row>
        <row r="3657">
          <cell r="C3657">
            <v>0</v>
          </cell>
          <cell r="D3657">
            <v>8217.36</v>
          </cell>
          <cell r="S3657" t="str">
            <v>2150-0013249-000-PKR</v>
          </cell>
          <cell r="T3657" t="str">
            <v>2150-0013249-000-PKR-KARACHI</v>
          </cell>
        </row>
        <row r="3658">
          <cell r="C3658">
            <v>0</v>
          </cell>
          <cell r="D3658">
            <v>83531.63</v>
          </cell>
          <cell r="S3658" t="str">
            <v>2150-0012886-000-PKR</v>
          </cell>
          <cell r="T3658" t="str">
            <v>2150-0012886-000-PKR-KARACHI</v>
          </cell>
        </row>
        <row r="3659">
          <cell r="C3659">
            <v>0</v>
          </cell>
          <cell r="D3659">
            <v>2593.34</v>
          </cell>
          <cell r="S3659" t="str">
            <v>2150-0013261-000-PKR</v>
          </cell>
          <cell r="T3659" t="str">
            <v>2150-0013261-000-PKR-KARACHI</v>
          </cell>
        </row>
        <row r="3660">
          <cell r="C3660">
            <v>0</v>
          </cell>
          <cell r="D3660">
            <v>10388.32</v>
          </cell>
          <cell r="S3660" t="str">
            <v>2150-0012801-000-PKR</v>
          </cell>
          <cell r="T3660" t="str">
            <v>2150-0012801-000-PKR-KARACHI</v>
          </cell>
        </row>
        <row r="3661">
          <cell r="C3661">
            <v>0</v>
          </cell>
          <cell r="D3661">
            <v>1930.15</v>
          </cell>
          <cell r="S3661" t="str">
            <v>2150-0012776-000-PKR</v>
          </cell>
          <cell r="T3661" t="str">
            <v>2150-0012776-000-PKR-KARACHI</v>
          </cell>
        </row>
        <row r="3662">
          <cell r="C3662">
            <v>0</v>
          </cell>
          <cell r="D3662">
            <v>31272.19</v>
          </cell>
          <cell r="S3662" t="str">
            <v>2150-0012428-000-PKR</v>
          </cell>
          <cell r="T3662" t="str">
            <v>2150-0012428-000-PKR-KARACHI</v>
          </cell>
        </row>
        <row r="3663">
          <cell r="C3663">
            <v>0</v>
          </cell>
          <cell r="D3663">
            <v>407.26</v>
          </cell>
          <cell r="S3663" t="str">
            <v>2150-0012353-000-PKR</v>
          </cell>
          <cell r="T3663" t="str">
            <v>2150-0012353-000-PKR-KARACHI</v>
          </cell>
        </row>
        <row r="3664">
          <cell r="C3664">
            <v>0</v>
          </cell>
          <cell r="D3664">
            <v>69337.42</v>
          </cell>
          <cell r="S3664" t="str">
            <v>2150-0012260-000-PKR</v>
          </cell>
          <cell r="T3664" t="str">
            <v>2150-0012260-000-PKR-KARACHI</v>
          </cell>
        </row>
        <row r="3665">
          <cell r="C3665">
            <v>0</v>
          </cell>
          <cell r="D3665">
            <v>66579.100000000006</v>
          </cell>
          <cell r="S3665" t="str">
            <v>2150-0012209-000-PKR</v>
          </cell>
          <cell r="T3665" t="str">
            <v>2150-0012209-000-PKR-KARACHI</v>
          </cell>
        </row>
        <row r="3666">
          <cell r="C3666">
            <v>0</v>
          </cell>
          <cell r="D3666">
            <v>124244.41</v>
          </cell>
          <cell r="S3666" t="str">
            <v>2150-0011988-000-PKR</v>
          </cell>
          <cell r="T3666" t="str">
            <v>2150-0011988-000-PKR-KARACHI</v>
          </cell>
        </row>
        <row r="3667">
          <cell r="C3667">
            <v>0</v>
          </cell>
          <cell r="D3667">
            <v>10212.76</v>
          </cell>
          <cell r="S3667" t="str">
            <v>2150-0012889-000-PKR</v>
          </cell>
          <cell r="T3667" t="str">
            <v>2150-0012889-000-PKR-KARACHI</v>
          </cell>
        </row>
        <row r="3668">
          <cell r="C3668">
            <v>0</v>
          </cell>
          <cell r="D3668">
            <v>27856.44</v>
          </cell>
          <cell r="S3668" t="str">
            <v>2150-0014424-000-PKR</v>
          </cell>
          <cell r="T3668" t="str">
            <v>2150-0014424-000-PKR-KARACHI</v>
          </cell>
        </row>
        <row r="3669">
          <cell r="C3669">
            <v>0</v>
          </cell>
          <cell r="D3669">
            <v>186.46</v>
          </cell>
          <cell r="S3669" t="str">
            <v>2150-0017428-000-PKR</v>
          </cell>
          <cell r="T3669" t="str">
            <v>2150-0017428-000-PKR-KARACHI</v>
          </cell>
        </row>
        <row r="3670">
          <cell r="C3670">
            <v>0</v>
          </cell>
          <cell r="D3670">
            <v>75546.11</v>
          </cell>
          <cell r="S3670" t="str">
            <v>2150-0014741-000-PKR</v>
          </cell>
          <cell r="T3670" t="str">
            <v>2150-0014741-000-PKR-KARACHI</v>
          </cell>
        </row>
        <row r="3671">
          <cell r="C3671">
            <v>0</v>
          </cell>
          <cell r="D3671">
            <v>17325.87</v>
          </cell>
          <cell r="S3671" t="str">
            <v>2150-0014688-000-PKR</v>
          </cell>
          <cell r="T3671" t="str">
            <v>2150-0014688-000-PKR-KARACHI</v>
          </cell>
        </row>
        <row r="3672">
          <cell r="C3672">
            <v>0</v>
          </cell>
          <cell r="D3672">
            <v>937.9</v>
          </cell>
          <cell r="S3672" t="str">
            <v>2150-0014677-000-PKR</v>
          </cell>
          <cell r="T3672" t="str">
            <v>2150-0014677-000-PKR-KARACHI</v>
          </cell>
        </row>
        <row r="3673">
          <cell r="C3673">
            <v>0</v>
          </cell>
          <cell r="D3673">
            <v>22888.82</v>
          </cell>
          <cell r="S3673" t="str">
            <v>2150-0014535-000-PKR</v>
          </cell>
          <cell r="T3673" t="str">
            <v>2150-0014535-000-PKR-KARACHI</v>
          </cell>
        </row>
        <row r="3674">
          <cell r="C3674">
            <v>0</v>
          </cell>
          <cell r="D3674">
            <v>628858.55000000005</v>
          </cell>
          <cell r="S3674" t="str">
            <v>2150-0014473-230-USD</v>
          </cell>
          <cell r="T3674" t="str">
            <v>2150-0014473-230-USD-KARACHI</v>
          </cell>
        </row>
        <row r="3675">
          <cell r="C3675">
            <v>0</v>
          </cell>
          <cell r="D3675">
            <v>22790</v>
          </cell>
          <cell r="S3675" t="str">
            <v>2150-0014457-000-PKR</v>
          </cell>
          <cell r="T3675" t="str">
            <v>2150-0014457-000-PKR-KARACHI</v>
          </cell>
        </row>
        <row r="3676">
          <cell r="C3676">
            <v>0</v>
          </cell>
          <cell r="D3676">
            <v>167397.45000000001</v>
          </cell>
          <cell r="S3676" t="str">
            <v>2150-0013222-000-PKR</v>
          </cell>
          <cell r="T3676" t="str">
            <v>2150-0013222-000-PKR-KARACHI</v>
          </cell>
        </row>
        <row r="3677">
          <cell r="C3677">
            <v>0</v>
          </cell>
          <cell r="D3677">
            <v>17.03</v>
          </cell>
          <cell r="S3677" t="str">
            <v>2150-0014442-000-PKR</v>
          </cell>
          <cell r="T3677" t="str">
            <v>2150-0014442-000-PKR-KARACHI</v>
          </cell>
        </row>
        <row r="3678">
          <cell r="C3678">
            <v>0</v>
          </cell>
          <cell r="D3678">
            <v>7691.85</v>
          </cell>
          <cell r="S3678" t="str">
            <v>2150-0011765-000-PKR</v>
          </cell>
          <cell r="T3678" t="str">
            <v>2150-0011765-000-PKR-KARACHI</v>
          </cell>
        </row>
        <row r="3679">
          <cell r="C3679">
            <v>0</v>
          </cell>
          <cell r="D3679">
            <v>135.5</v>
          </cell>
          <cell r="S3679" t="str">
            <v>2150-0014396-230-USD</v>
          </cell>
          <cell r="T3679" t="str">
            <v>2150-0014396-230-USD-KARACHI</v>
          </cell>
        </row>
        <row r="3680">
          <cell r="C3680">
            <v>0</v>
          </cell>
          <cell r="D3680">
            <v>29990</v>
          </cell>
          <cell r="S3680" t="str">
            <v>2150-0014327-000-PKR</v>
          </cell>
          <cell r="T3680" t="str">
            <v>2150-0014327-000-PKR-KARACHI</v>
          </cell>
        </row>
        <row r="3681">
          <cell r="C3681">
            <v>0</v>
          </cell>
          <cell r="D3681">
            <v>4325.29</v>
          </cell>
          <cell r="S3681" t="str">
            <v>2150-0013546-000-PKR</v>
          </cell>
          <cell r="T3681" t="str">
            <v>2150-0013546-000-PKR-KARACHI</v>
          </cell>
        </row>
        <row r="3682">
          <cell r="C3682">
            <v>0</v>
          </cell>
          <cell r="D3682">
            <v>23141.78</v>
          </cell>
          <cell r="S3682" t="str">
            <v>2150-0013544-000-PKR</v>
          </cell>
          <cell r="T3682" t="str">
            <v>2150-0013544-000-PKR-KARACHI</v>
          </cell>
        </row>
        <row r="3683">
          <cell r="C3683">
            <v>0</v>
          </cell>
          <cell r="D3683">
            <v>3245</v>
          </cell>
          <cell r="S3683" t="str">
            <v>2150-0013516-000-PKR</v>
          </cell>
          <cell r="T3683" t="str">
            <v>2150-0013516-000-PKR-KARACHI</v>
          </cell>
        </row>
        <row r="3684">
          <cell r="C3684">
            <v>0</v>
          </cell>
          <cell r="D3684">
            <v>81026.48</v>
          </cell>
          <cell r="S3684" t="str">
            <v>2150-0013363-000-PKR</v>
          </cell>
          <cell r="T3684" t="str">
            <v>2150-0013363-000-PKR-KARACHI</v>
          </cell>
        </row>
        <row r="3685">
          <cell r="C3685">
            <v>0</v>
          </cell>
          <cell r="D3685">
            <v>606643.11</v>
          </cell>
          <cell r="S3685" t="str">
            <v>2150-0013330-000-PKR</v>
          </cell>
          <cell r="T3685" t="str">
            <v>2150-0013330-000-PKR-KARACHI</v>
          </cell>
        </row>
        <row r="3686">
          <cell r="C3686">
            <v>0</v>
          </cell>
          <cell r="D3686">
            <v>1485.75</v>
          </cell>
          <cell r="S3686" t="str">
            <v>2150-0014442-230-USD</v>
          </cell>
          <cell r="T3686" t="str">
            <v>2150-0014442-230-USD-KARACHI</v>
          </cell>
        </row>
        <row r="3687">
          <cell r="C3687">
            <v>0</v>
          </cell>
          <cell r="D3687">
            <v>19269.48</v>
          </cell>
          <cell r="S3687" t="str">
            <v>2150-0010722-000-PKR</v>
          </cell>
          <cell r="T3687" t="str">
            <v>2150-0010722-000-PKR-KARACHI</v>
          </cell>
        </row>
        <row r="3688">
          <cell r="C3688">
            <v>0</v>
          </cell>
          <cell r="D3688">
            <v>27867.9</v>
          </cell>
          <cell r="S3688" t="str">
            <v>2150-0011080-000-PKR</v>
          </cell>
          <cell r="T3688" t="str">
            <v>2150-0011080-000-PKR-KARACHI</v>
          </cell>
        </row>
        <row r="3689">
          <cell r="C3689">
            <v>0</v>
          </cell>
          <cell r="D3689">
            <v>16891.02</v>
          </cell>
          <cell r="S3689" t="str">
            <v>2150-0011052-000-PKR</v>
          </cell>
          <cell r="T3689" t="str">
            <v>2150-0011052-000-PKR-KARACHI</v>
          </cell>
        </row>
        <row r="3690">
          <cell r="C3690">
            <v>0</v>
          </cell>
          <cell r="D3690">
            <v>1554.15</v>
          </cell>
          <cell r="S3690" t="str">
            <v>2150-0010859-000-PKR</v>
          </cell>
          <cell r="T3690" t="str">
            <v>2150-0010859-000-PKR-KARACHI</v>
          </cell>
        </row>
        <row r="3691">
          <cell r="C3691">
            <v>0</v>
          </cell>
          <cell r="D3691">
            <v>54081.3</v>
          </cell>
          <cell r="S3691" t="str">
            <v>2150-0010821-230-USD</v>
          </cell>
          <cell r="T3691" t="str">
            <v>2150-0010821-230-USD-KARACHI</v>
          </cell>
        </row>
        <row r="3692">
          <cell r="C3692">
            <v>0</v>
          </cell>
          <cell r="D3692">
            <v>4303.33</v>
          </cell>
          <cell r="S3692" t="str">
            <v>2150-0010807-000-PKR</v>
          </cell>
          <cell r="T3692" t="str">
            <v>2150-0010807-000-PKR-KARACHI</v>
          </cell>
        </row>
        <row r="3693">
          <cell r="C3693">
            <v>0</v>
          </cell>
          <cell r="D3693">
            <v>45758.34</v>
          </cell>
          <cell r="S3693" t="str">
            <v>2150-0010787-000-PKR</v>
          </cell>
          <cell r="T3693" t="str">
            <v>2150-0010787-000-PKR-KARACHI</v>
          </cell>
        </row>
        <row r="3694">
          <cell r="C3694">
            <v>0</v>
          </cell>
          <cell r="D3694">
            <v>6475.01</v>
          </cell>
          <cell r="S3694" t="str">
            <v>2150-0010786-000-PKR</v>
          </cell>
          <cell r="T3694" t="str">
            <v>2150-0010786-000-PKR-KARACHI</v>
          </cell>
        </row>
        <row r="3695">
          <cell r="C3695">
            <v>0</v>
          </cell>
          <cell r="D3695">
            <v>1522.28</v>
          </cell>
          <cell r="S3695" t="str">
            <v>2150-0011975-000-PKR</v>
          </cell>
          <cell r="T3695" t="str">
            <v>2150-0011975-000-PKR-KARACHI</v>
          </cell>
        </row>
        <row r="3696">
          <cell r="C3696">
            <v>0</v>
          </cell>
          <cell r="D3696">
            <v>10590</v>
          </cell>
          <cell r="S3696" t="str">
            <v>2150-0010756-000-PKR</v>
          </cell>
          <cell r="T3696" t="str">
            <v>2150-0010756-000-PKR-KARACHI</v>
          </cell>
        </row>
        <row r="3697">
          <cell r="C3697">
            <v>0</v>
          </cell>
          <cell r="D3697">
            <v>11658.57</v>
          </cell>
          <cell r="S3697" t="str">
            <v>2150-0011117-000-PKR</v>
          </cell>
          <cell r="T3697" t="str">
            <v>2150-0011117-000-PKR-KARACHI</v>
          </cell>
        </row>
        <row r="3698">
          <cell r="C3698">
            <v>0</v>
          </cell>
          <cell r="D3698">
            <v>3607.43</v>
          </cell>
          <cell r="S3698" t="str">
            <v>2150-0010721-000-PKR</v>
          </cell>
          <cell r="T3698" t="str">
            <v>2150-0010721-000-PKR-KARACHI</v>
          </cell>
        </row>
        <row r="3699">
          <cell r="C3699">
            <v>0</v>
          </cell>
          <cell r="D3699">
            <v>9108.33</v>
          </cell>
          <cell r="S3699" t="str">
            <v>2150-0010704-000-PKR</v>
          </cell>
          <cell r="T3699" t="str">
            <v>2150-0010704-000-PKR-KARACHI</v>
          </cell>
        </row>
        <row r="3700">
          <cell r="C3700">
            <v>0</v>
          </cell>
          <cell r="D3700">
            <v>2298.77</v>
          </cell>
          <cell r="S3700" t="str">
            <v>2150-0010632-000-PKR</v>
          </cell>
          <cell r="T3700" t="str">
            <v>2150-0010632-000-PKR-KARACHI</v>
          </cell>
        </row>
        <row r="3701">
          <cell r="C3701">
            <v>0</v>
          </cell>
          <cell r="D3701">
            <v>61737.54</v>
          </cell>
          <cell r="S3701" t="str">
            <v>2150-0010631-000-PKR</v>
          </cell>
          <cell r="T3701" t="str">
            <v>2150-0010631-000-PKR-KARACHI</v>
          </cell>
        </row>
        <row r="3702">
          <cell r="C3702">
            <v>0</v>
          </cell>
          <cell r="D3702">
            <v>11624.08</v>
          </cell>
          <cell r="S3702" t="str">
            <v>2150-0010627-000-PKR</v>
          </cell>
          <cell r="T3702" t="str">
            <v>2150-0010627-000-PKR-KARACHI</v>
          </cell>
        </row>
        <row r="3703">
          <cell r="C3703">
            <v>0</v>
          </cell>
          <cell r="D3703">
            <v>26100.25</v>
          </cell>
          <cell r="S3703" t="str">
            <v>2150-0010588-000-PKR</v>
          </cell>
          <cell r="T3703" t="str">
            <v>2150-0010588-000-PKR-KARACHI</v>
          </cell>
        </row>
        <row r="3704">
          <cell r="C3704">
            <v>0</v>
          </cell>
          <cell r="D3704">
            <v>1950.55</v>
          </cell>
          <cell r="S3704" t="str">
            <v>2150-0020353-000-PKR</v>
          </cell>
          <cell r="T3704" t="str">
            <v>2150-0020353-000-PKR-CLIFTON-KHI</v>
          </cell>
        </row>
        <row r="3705">
          <cell r="C3705">
            <v>0</v>
          </cell>
          <cell r="D3705">
            <v>23432.46</v>
          </cell>
          <cell r="S3705" t="str">
            <v>2150-0010757-000-PKR</v>
          </cell>
          <cell r="T3705" t="str">
            <v>2150-0010757-000-PKR-KARACHI</v>
          </cell>
        </row>
        <row r="3706">
          <cell r="C3706">
            <v>0</v>
          </cell>
          <cell r="D3706">
            <v>3691.8</v>
          </cell>
          <cell r="S3706" t="str">
            <v>2150-0011472-000-PKR</v>
          </cell>
          <cell r="T3706" t="str">
            <v>2150-0011472-000-PKR-KARACHI</v>
          </cell>
        </row>
        <row r="3707">
          <cell r="C3707">
            <v>0</v>
          </cell>
          <cell r="D3707">
            <v>7507.12</v>
          </cell>
          <cell r="S3707" t="str">
            <v>2150-0010559-000-PKR</v>
          </cell>
          <cell r="T3707" t="str">
            <v>2150-0010559-000-PKR-KARACHI</v>
          </cell>
        </row>
        <row r="3708">
          <cell r="C3708">
            <v>0</v>
          </cell>
          <cell r="D3708">
            <v>47166.84</v>
          </cell>
          <cell r="S3708" t="str">
            <v>2150-0011762-000-PKR</v>
          </cell>
          <cell r="T3708" t="str">
            <v>2150-0011762-000-PKR-KARACHI</v>
          </cell>
        </row>
        <row r="3709">
          <cell r="C3709">
            <v>0</v>
          </cell>
          <cell r="D3709">
            <v>7679.63</v>
          </cell>
          <cell r="S3709" t="str">
            <v>2150-0011738-000-PKR</v>
          </cell>
          <cell r="T3709" t="str">
            <v>2150-0011738-000-PKR-KARACHI</v>
          </cell>
        </row>
        <row r="3710">
          <cell r="C3710">
            <v>0</v>
          </cell>
          <cell r="D3710">
            <v>1652.75</v>
          </cell>
          <cell r="S3710" t="str">
            <v>2150-0011721-230-USD</v>
          </cell>
          <cell r="T3710" t="str">
            <v>2150-0011721-230-USD-KARACHI</v>
          </cell>
        </row>
        <row r="3711">
          <cell r="C3711">
            <v>0</v>
          </cell>
          <cell r="D3711">
            <v>3672.78</v>
          </cell>
          <cell r="S3711" t="str">
            <v>2150-0011721-000-PKR</v>
          </cell>
          <cell r="T3711" t="str">
            <v>2150-0011721-000-PKR-KARACHI</v>
          </cell>
        </row>
        <row r="3712">
          <cell r="C3712">
            <v>0</v>
          </cell>
          <cell r="D3712">
            <v>5283.05</v>
          </cell>
          <cell r="S3712" t="str">
            <v>2150-0011675-000-PKR</v>
          </cell>
          <cell r="T3712" t="str">
            <v>2150-0011675-000-PKR-KARACHI</v>
          </cell>
        </row>
        <row r="3713">
          <cell r="C3713">
            <v>0</v>
          </cell>
          <cell r="D3713">
            <v>4695</v>
          </cell>
          <cell r="S3713" t="str">
            <v>2150-0011668-000-PKR</v>
          </cell>
          <cell r="T3713" t="str">
            <v>2150-0011668-000-PKR-KARACHI</v>
          </cell>
        </row>
        <row r="3714">
          <cell r="C3714">
            <v>0</v>
          </cell>
          <cell r="D3714">
            <v>3075.72</v>
          </cell>
          <cell r="S3714" t="str">
            <v>2150-0011081-000-PKR</v>
          </cell>
          <cell r="T3714" t="str">
            <v>2150-0011081-000-PKR-KARACHI</v>
          </cell>
        </row>
        <row r="3715">
          <cell r="C3715">
            <v>0</v>
          </cell>
          <cell r="D3715">
            <v>409090.02</v>
          </cell>
          <cell r="S3715" t="str">
            <v>2150-0011480-000-PKR</v>
          </cell>
          <cell r="T3715" t="str">
            <v>2150-0011480-000-PKR-KARACHI</v>
          </cell>
        </row>
        <row r="3716">
          <cell r="C3716">
            <v>0</v>
          </cell>
          <cell r="D3716">
            <v>2794.53</v>
          </cell>
          <cell r="S3716" t="str">
            <v>2150-0011101-000-PKR</v>
          </cell>
          <cell r="T3716" t="str">
            <v>2150-0011101-000-PKR-KARACHI</v>
          </cell>
        </row>
        <row r="3717">
          <cell r="C3717">
            <v>0</v>
          </cell>
          <cell r="D3717">
            <v>3608.55</v>
          </cell>
          <cell r="S3717" t="str">
            <v>2150-0011298-000-PKR</v>
          </cell>
          <cell r="T3717" t="str">
            <v>2150-0011298-000-PKR-KARACHI</v>
          </cell>
        </row>
        <row r="3718">
          <cell r="C3718">
            <v>0</v>
          </cell>
          <cell r="D3718">
            <v>27035.39</v>
          </cell>
          <cell r="S3718" t="str">
            <v>2150-0011282-000-PKR</v>
          </cell>
          <cell r="T3718" t="str">
            <v>2150-0011282-000-PKR-KARACHI</v>
          </cell>
        </row>
        <row r="3719">
          <cell r="C3719">
            <v>0</v>
          </cell>
          <cell r="D3719">
            <v>5318.37</v>
          </cell>
          <cell r="S3719" t="str">
            <v>2150-0011263-000-PKR</v>
          </cell>
          <cell r="T3719" t="str">
            <v>2150-0011263-000-PKR-KARACHI</v>
          </cell>
        </row>
        <row r="3720">
          <cell r="C3720">
            <v>0</v>
          </cell>
          <cell r="D3720">
            <v>1332.18</v>
          </cell>
          <cell r="S3720" t="str">
            <v>2150-0011249-000-PKR</v>
          </cell>
          <cell r="T3720" t="str">
            <v>2150-0011249-000-PKR-KARACHI</v>
          </cell>
        </row>
        <row r="3721">
          <cell r="C3721">
            <v>0</v>
          </cell>
          <cell r="D3721">
            <v>6819.85</v>
          </cell>
          <cell r="S3721" t="str">
            <v>2150-0011165-000-PKR</v>
          </cell>
          <cell r="T3721" t="str">
            <v>2150-0011165-000-PKR-KARACHI</v>
          </cell>
        </row>
        <row r="3722">
          <cell r="C3722">
            <v>0</v>
          </cell>
          <cell r="D3722">
            <v>42085.38</v>
          </cell>
          <cell r="S3722" t="str">
            <v>2150-0011145-000-PKR</v>
          </cell>
          <cell r="T3722" t="str">
            <v>2150-0011145-000-PKR-KARACHI</v>
          </cell>
        </row>
        <row r="3723">
          <cell r="C3723">
            <v>0</v>
          </cell>
          <cell r="D3723">
            <v>14068.51</v>
          </cell>
          <cell r="S3723" t="str">
            <v>2150-0011121-000-PKR</v>
          </cell>
          <cell r="T3723" t="str">
            <v>2150-0011121-000-PKR-KARACHI</v>
          </cell>
        </row>
        <row r="3724">
          <cell r="C3724">
            <v>0</v>
          </cell>
          <cell r="D3724">
            <v>84045.23</v>
          </cell>
          <cell r="S3724" t="str">
            <v>2150-0011827-000-PKR</v>
          </cell>
          <cell r="T3724" t="str">
            <v>2150-0011827-000-PKR-KARACHI</v>
          </cell>
        </row>
        <row r="3725">
          <cell r="C3725">
            <v>0</v>
          </cell>
          <cell r="D3725">
            <v>47905.05</v>
          </cell>
          <cell r="S3725" t="str">
            <v>2150-0011619-000-PKR</v>
          </cell>
          <cell r="T3725" t="str">
            <v>2150-0011619-000-PKR-KARACHI</v>
          </cell>
        </row>
        <row r="3726">
          <cell r="C3726">
            <v>0</v>
          </cell>
          <cell r="D3726">
            <v>4694.38</v>
          </cell>
          <cell r="S3726" t="str">
            <v>2150-0020145-230-USD</v>
          </cell>
          <cell r="T3726" t="str">
            <v>2150-0020145-230-USD-CLIFTON-KHI</v>
          </cell>
        </row>
        <row r="3727">
          <cell r="C3727">
            <v>0</v>
          </cell>
          <cell r="D3727">
            <v>311713.32</v>
          </cell>
          <cell r="S3727" t="str">
            <v>2150-0020121-230-USD</v>
          </cell>
          <cell r="T3727" t="str">
            <v>2150-0020121-230-USD-CLIFTON-KHI</v>
          </cell>
        </row>
        <row r="3728">
          <cell r="C3728">
            <v>0</v>
          </cell>
          <cell r="D3728">
            <v>577.38</v>
          </cell>
          <cell r="S3728" t="str">
            <v>2150-0020166-000-PKR</v>
          </cell>
          <cell r="T3728" t="str">
            <v>2150-0020166-000-PKR-CLIFTON-KHI</v>
          </cell>
        </row>
        <row r="3729">
          <cell r="C3729">
            <v>0</v>
          </cell>
          <cell r="D3729">
            <v>5110.9799999999996</v>
          </cell>
          <cell r="S3729" t="str">
            <v>2150-0020165-230-USD</v>
          </cell>
          <cell r="T3729" t="str">
            <v>2150-0020165-230-USD-CLIFTON-KHI</v>
          </cell>
        </row>
        <row r="3730">
          <cell r="C3730">
            <v>0</v>
          </cell>
          <cell r="D3730">
            <v>1168.4000000000001</v>
          </cell>
          <cell r="S3730" t="str">
            <v>2150-0020165-000-PKR</v>
          </cell>
          <cell r="T3730" t="str">
            <v>2150-0020165-000-PKR-CLIFTON-KHI</v>
          </cell>
        </row>
        <row r="3731">
          <cell r="C3731">
            <v>0</v>
          </cell>
          <cell r="D3731">
            <v>36.25</v>
          </cell>
          <cell r="S3731" t="str">
            <v>2150-0020164-230-USD</v>
          </cell>
          <cell r="T3731" t="str">
            <v>2150-0020164-230-USD-CLIFTON-KHI</v>
          </cell>
        </row>
        <row r="3732">
          <cell r="C3732">
            <v>0</v>
          </cell>
          <cell r="D3732">
            <v>2267.25</v>
          </cell>
          <cell r="S3732" t="str">
            <v>2150-0020155-230-USD</v>
          </cell>
          <cell r="T3732" t="str">
            <v>2150-0020155-230-USD-CLIFTON-KHI</v>
          </cell>
        </row>
        <row r="3733">
          <cell r="C3733">
            <v>0</v>
          </cell>
          <cell r="D3733">
            <v>45100</v>
          </cell>
          <cell r="S3733" t="str">
            <v>2150-0020152-000-PKR</v>
          </cell>
          <cell r="T3733" t="str">
            <v>2150-0020152-000-PKR-CLIFTON-KHI</v>
          </cell>
        </row>
        <row r="3734">
          <cell r="C3734">
            <v>0</v>
          </cell>
          <cell r="D3734">
            <v>143817.04999999999</v>
          </cell>
          <cell r="S3734" t="str">
            <v>2150-0020167-000-PKR</v>
          </cell>
          <cell r="T3734" t="str">
            <v>2150-0020167-000-PKR-CLIFTON-KHI</v>
          </cell>
        </row>
        <row r="3735">
          <cell r="C3735">
            <v>0</v>
          </cell>
          <cell r="D3735">
            <v>37959</v>
          </cell>
          <cell r="S3735" t="str">
            <v>2150-0020147-000-PKR</v>
          </cell>
          <cell r="T3735" t="str">
            <v>2150-0020147-000-PKR-CLIFTON-KHI</v>
          </cell>
        </row>
        <row r="3736">
          <cell r="C3736">
            <v>0</v>
          </cell>
          <cell r="D3736">
            <v>282.89</v>
          </cell>
          <cell r="S3736" t="str">
            <v>2150-0020171-230-USD</v>
          </cell>
          <cell r="T3736" t="str">
            <v>2150-0020171-230-USD-CLIFTON-KHI</v>
          </cell>
        </row>
        <row r="3737">
          <cell r="C3737">
            <v>0</v>
          </cell>
          <cell r="D3737">
            <v>291835</v>
          </cell>
          <cell r="S3737" t="str">
            <v>2150-0020143-000-PKR</v>
          </cell>
          <cell r="T3737" t="str">
            <v>2150-0020143-000-PKR-CLIFTON-KHI</v>
          </cell>
        </row>
        <row r="3738">
          <cell r="C3738">
            <v>0</v>
          </cell>
          <cell r="D3738">
            <v>297150</v>
          </cell>
          <cell r="S3738" t="str">
            <v>2150-0020142-230-USD</v>
          </cell>
          <cell r="T3738" t="str">
            <v>2150-0020142-230-USD-CLIFTON-KHI</v>
          </cell>
        </row>
        <row r="3739">
          <cell r="C3739">
            <v>0</v>
          </cell>
          <cell r="D3739">
            <v>124334.48</v>
          </cell>
          <cell r="S3739" t="str">
            <v>2150-0020138-000-PKR</v>
          </cell>
          <cell r="T3739" t="str">
            <v>2150-0020138-000-PKR-CLIFTON-KHI</v>
          </cell>
        </row>
        <row r="3740">
          <cell r="C3740">
            <v>0</v>
          </cell>
          <cell r="D3740">
            <v>912</v>
          </cell>
          <cell r="S3740" t="str">
            <v>2150-0020137-000-PKR</v>
          </cell>
          <cell r="T3740" t="str">
            <v>2150-0020137-000-PKR-CLIFTON-KHI</v>
          </cell>
        </row>
        <row r="3741">
          <cell r="C3741">
            <v>0</v>
          </cell>
          <cell r="D3741">
            <v>319799.96000000002</v>
          </cell>
          <cell r="S3741" t="str">
            <v>2150-0020135-230-USD</v>
          </cell>
          <cell r="T3741" t="str">
            <v>2150-0020135-230-USD-CLIFTON-KHI</v>
          </cell>
        </row>
        <row r="3742">
          <cell r="C3742">
            <v>0</v>
          </cell>
          <cell r="D3742">
            <v>929.49</v>
          </cell>
          <cell r="S3742" t="str">
            <v>2150-0020131-230-USD</v>
          </cell>
          <cell r="T3742" t="str">
            <v>2150-0020131-230-USD-CLIFTON-KHI</v>
          </cell>
        </row>
        <row r="3743">
          <cell r="C3743">
            <v>0</v>
          </cell>
          <cell r="D3743">
            <v>53</v>
          </cell>
          <cell r="S3743" t="str">
            <v>2150-0020355-000-PKR</v>
          </cell>
          <cell r="T3743" t="str">
            <v>2150-0020355-000-PKR-CLIFTON-KHI</v>
          </cell>
        </row>
        <row r="3744">
          <cell r="C3744">
            <v>0</v>
          </cell>
          <cell r="D3744">
            <v>2774.19</v>
          </cell>
          <cell r="S3744" t="str">
            <v>2150-0020150-230-USD</v>
          </cell>
          <cell r="T3744" t="str">
            <v>2150-0020150-230-USD-CLIFTON-KHI</v>
          </cell>
        </row>
        <row r="3745">
          <cell r="C3745">
            <v>0</v>
          </cell>
          <cell r="D3745">
            <v>9746.5</v>
          </cell>
          <cell r="S3745" t="str">
            <v>2150-0020202-230-GBP</v>
          </cell>
          <cell r="T3745" t="str">
            <v>2150-0020202-230-GBP-CLIFTON-KHI</v>
          </cell>
        </row>
        <row r="3746">
          <cell r="C3746">
            <v>0</v>
          </cell>
          <cell r="D3746">
            <v>3792.23</v>
          </cell>
          <cell r="S3746" t="str">
            <v>2150-0020219-230-USD</v>
          </cell>
          <cell r="T3746" t="str">
            <v>2150-0020219-230-USD-CLIFTON-KHI</v>
          </cell>
        </row>
        <row r="3747">
          <cell r="C3747">
            <v>0</v>
          </cell>
          <cell r="D3747">
            <v>28878.23</v>
          </cell>
          <cell r="S3747" t="str">
            <v>2150-0020217-230-USD</v>
          </cell>
          <cell r="T3747" t="str">
            <v>2150-0020217-230-USD-CLIFTON-KHI</v>
          </cell>
        </row>
        <row r="3748">
          <cell r="C3748">
            <v>0</v>
          </cell>
          <cell r="D3748">
            <v>62465.74</v>
          </cell>
          <cell r="S3748" t="str">
            <v>2150-0020217-000-PKR</v>
          </cell>
          <cell r="T3748" t="str">
            <v>2150-0020217-000-PKR-CLIFTON-KHI</v>
          </cell>
        </row>
        <row r="3749">
          <cell r="C3749">
            <v>0</v>
          </cell>
          <cell r="D3749">
            <v>3952.1</v>
          </cell>
          <cell r="S3749" t="str">
            <v>2150-0020216-230-USD</v>
          </cell>
          <cell r="T3749" t="str">
            <v>2150-0020216-230-USD-CLIFTON-KHI</v>
          </cell>
        </row>
        <row r="3750">
          <cell r="C3750">
            <v>0</v>
          </cell>
          <cell r="D3750">
            <v>8914.5</v>
          </cell>
          <cell r="S3750" t="str">
            <v>2150-0020213-230-USD</v>
          </cell>
          <cell r="T3750" t="str">
            <v>2150-0020213-230-USD-CLIFTON-KHI</v>
          </cell>
        </row>
        <row r="3751">
          <cell r="C3751">
            <v>0</v>
          </cell>
          <cell r="D3751">
            <v>233275.2</v>
          </cell>
          <cell r="S3751" t="str">
            <v>2150-0020209-000-PKR</v>
          </cell>
          <cell r="T3751" t="str">
            <v>2150-0020209-000-PKR-CLIFTON-KHI</v>
          </cell>
        </row>
        <row r="3752">
          <cell r="C3752">
            <v>0</v>
          </cell>
          <cell r="D3752">
            <v>1821488.49</v>
          </cell>
          <cell r="S3752" t="str">
            <v>2150-0020204-230-USD</v>
          </cell>
          <cell r="T3752" t="str">
            <v>2150-0020204-230-USD-CLIFTON-KHI</v>
          </cell>
        </row>
        <row r="3753">
          <cell r="C3753">
            <v>0</v>
          </cell>
          <cell r="D3753">
            <v>14065.89</v>
          </cell>
          <cell r="S3753" t="str">
            <v>2150-0020166-230-USD</v>
          </cell>
          <cell r="T3753" t="str">
            <v>2150-0020166-230-USD-CLIFTON-KHI</v>
          </cell>
        </row>
        <row r="3754">
          <cell r="C3754">
            <v>0</v>
          </cell>
          <cell r="D3754">
            <v>5746.88</v>
          </cell>
          <cell r="S3754" t="str">
            <v>2150-0020202-230-USD</v>
          </cell>
          <cell r="T3754" t="str">
            <v>2150-0020202-230-USD-CLIFTON-KHI</v>
          </cell>
        </row>
        <row r="3755">
          <cell r="C3755">
            <v>0</v>
          </cell>
          <cell r="D3755">
            <v>209071</v>
          </cell>
          <cell r="S3755" t="str">
            <v>2150-0020118-000-PKR</v>
          </cell>
          <cell r="T3755" t="str">
            <v>2150-0020118-000-PKR-CLIFTON-KHI</v>
          </cell>
        </row>
        <row r="3756">
          <cell r="C3756">
            <v>0</v>
          </cell>
          <cell r="D3756">
            <v>1394</v>
          </cell>
          <cell r="S3756" t="str">
            <v>2150-0020196-000-PKR</v>
          </cell>
          <cell r="T3756" t="str">
            <v>2150-0020196-000-PKR-CLIFTON-KHI</v>
          </cell>
        </row>
        <row r="3757">
          <cell r="C3757">
            <v>0</v>
          </cell>
          <cell r="D3757">
            <v>7190.85</v>
          </cell>
          <cell r="S3757" t="str">
            <v>2150-0020192-000-PKR</v>
          </cell>
          <cell r="T3757" t="str">
            <v>2150-0020192-000-PKR-CLIFTON-KHI</v>
          </cell>
        </row>
        <row r="3758">
          <cell r="C3758">
            <v>0</v>
          </cell>
          <cell r="D3758">
            <v>20064.16</v>
          </cell>
          <cell r="S3758" t="str">
            <v>2150-0020190-230-USD</v>
          </cell>
          <cell r="T3758" t="str">
            <v>2150-0020190-230-USD-CLIFTON-KHI</v>
          </cell>
        </row>
        <row r="3759">
          <cell r="C3759">
            <v>0</v>
          </cell>
          <cell r="D3759">
            <v>114.05</v>
          </cell>
          <cell r="S3759" t="str">
            <v>2150-0020188-000-PKR</v>
          </cell>
          <cell r="T3759" t="str">
            <v>2150-0020188-000-PKR-CLIFTON-KHI</v>
          </cell>
        </row>
        <row r="3760">
          <cell r="C3760">
            <v>0</v>
          </cell>
          <cell r="D3760">
            <v>18246.25</v>
          </cell>
          <cell r="S3760" t="str">
            <v>2150-0020184-000-PKR</v>
          </cell>
          <cell r="T3760" t="str">
            <v>2150-0020184-000-PKR-CLIFTON-KHI</v>
          </cell>
        </row>
        <row r="3761">
          <cell r="C3761">
            <v>0</v>
          </cell>
          <cell r="D3761">
            <v>2492292.9</v>
          </cell>
          <cell r="S3761" t="str">
            <v>2150-0020181-000-PKR</v>
          </cell>
          <cell r="T3761" t="str">
            <v>2150-0020181-000-PKR-CLIFTON-KHI</v>
          </cell>
        </row>
        <row r="3762">
          <cell r="C3762">
            <v>0</v>
          </cell>
          <cell r="D3762">
            <v>485877.69</v>
          </cell>
          <cell r="S3762" t="str">
            <v>2150-0020179-230-USD</v>
          </cell>
          <cell r="T3762" t="str">
            <v>2150-0020179-230-USD-CLIFTON-KHI</v>
          </cell>
        </row>
        <row r="3763">
          <cell r="C3763">
            <v>0</v>
          </cell>
          <cell r="D3763">
            <v>13639.6</v>
          </cell>
          <cell r="S3763" t="str">
            <v>2150-0020204-230-GBP</v>
          </cell>
          <cell r="T3763" t="str">
            <v>2150-0020204-230-GBP-CLIFTON-KHI</v>
          </cell>
        </row>
        <row r="3764">
          <cell r="C3764">
            <v>0</v>
          </cell>
          <cell r="D3764">
            <v>51.53</v>
          </cell>
          <cell r="S3764" t="str">
            <v>2150-0020030-230-GBP</v>
          </cell>
          <cell r="T3764" t="str">
            <v>2150-0020030-230-GBP-CLIFTON-KHI</v>
          </cell>
        </row>
        <row r="3765">
          <cell r="C3765">
            <v>0</v>
          </cell>
          <cell r="D3765">
            <v>39.82</v>
          </cell>
          <cell r="S3765" t="str">
            <v>2150-0020126-230-USD</v>
          </cell>
          <cell r="T3765" t="str">
            <v>2150-0020126-230-USD-CLIFTON-KHI</v>
          </cell>
        </row>
        <row r="3766">
          <cell r="C3766">
            <v>0</v>
          </cell>
          <cell r="D3766">
            <v>174452.01</v>
          </cell>
          <cell r="S3766" t="str">
            <v>2150-0020049-230-USD</v>
          </cell>
          <cell r="T3766" t="str">
            <v>2150-0020049-230-USD-CLIFTON-KHI</v>
          </cell>
        </row>
        <row r="3767">
          <cell r="C3767">
            <v>0</v>
          </cell>
          <cell r="D3767">
            <v>25000.85</v>
          </cell>
          <cell r="S3767" t="str">
            <v>2150-0020049-000-PKR</v>
          </cell>
          <cell r="T3767" t="str">
            <v>2150-0020049-000-PKR-CLIFTON-KHI</v>
          </cell>
        </row>
        <row r="3768">
          <cell r="C3768">
            <v>0</v>
          </cell>
          <cell r="D3768">
            <v>0.5</v>
          </cell>
          <cell r="S3768" t="str">
            <v>2150-0020048-000-PKR</v>
          </cell>
          <cell r="T3768" t="str">
            <v>2150-0020048-000-PKR-CLIFTON-KHI</v>
          </cell>
        </row>
        <row r="3769">
          <cell r="C3769">
            <v>0</v>
          </cell>
          <cell r="D3769">
            <v>15165.35</v>
          </cell>
          <cell r="S3769" t="str">
            <v>2150-0020046-230-USD</v>
          </cell>
          <cell r="T3769" t="str">
            <v>2150-0020046-230-USD-CLIFTON-KHI</v>
          </cell>
        </row>
        <row r="3770">
          <cell r="C3770">
            <v>0</v>
          </cell>
          <cell r="D3770">
            <v>400</v>
          </cell>
          <cell r="S3770" t="str">
            <v>2150-0020045-000-PKR</v>
          </cell>
          <cell r="T3770" t="str">
            <v>2150-0020045-000-PKR-CLIFTON-KHI</v>
          </cell>
        </row>
        <row r="3771">
          <cell r="C3771">
            <v>0</v>
          </cell>
          <cell r="D3771">
            <v>86</v>
          </cell>
          <cell r="S3771" t="str">
            <v>2150-0020043-000-PKR</v>
          </cell>
          <cell r="T3771" t="str">
            <v>2150-0020043-000-PKR-CLIFTON-KHI</v>
          </cell>
        </row>
        <row r="3772">
          <cell r="C3772">
            <v>0</v>
          </cell>
          <cell r="D3772">
            <v>1917.21</v>
          </cell>
          <cell r="S3772" t="str">
            <v>2150-0020056-230-USD</v>
          </cell>
          <cell r="T3772" t="str">
            <v>2150-0020056-230-USD-CLIFTON-KHI</v>
          </cell>
        </row>
        <row r="3773">
          <cell r="C3773">
            <v>0</v>
          </cell>
          <cell r="D3773">
            <v>49099</v>
          </cell>
          <cell r="S3773" t="str">
            <v>2150-0020034-000-PKR</v>
          </cell>
          <cell r="T3773" t="str">
            <v>2150-0020034-000-PKR-CLIFTON-KHI</v>
          </cell>
        </row>
        <row r="3774">
          <cell r="C3774">
            <v>0</v>
          </cell>
          <cell r="D3774">
            <v>11846</v>
          </cell>
          <cell r="S3774" t="str">
            <v>2150-0020057-000-PKR</v>
          </cell>
          <cell r="T3774" t="str">
            <v>2150-0020057-000-PKR-CLIFTON-KHI</v>
          </cell>
        </row>
        <row r="3775">
          <cell r="C3775">
            <v>0</v>
          </cell>
          <cell r="D3775">
            <v>65947.09</v>
          </cell>
          <cell r="S3775" t="str">
            <v>2150-0020027-230-USD</v>
          </cell>
          <cell r="T3775" t="str">
            <v>2150-0020027-230-USD-CLIFTON-KHI</v>
          </cell>
        </row>
        <row r="3776">
          <cell r="C3776">
            <v>0</v>
          </cell>
          <cell r="D3776">
            <v>2495423.5</v>
          </cell>
          <cell r="S3776" t="str">
            <v>2150-0020026-230-USD</v>
          </cell>
          <cell r="T3776" t="str">
            <v>2150-0020026-230-USD-CLIFTON-KHI</v>
          </cell>
        </row>
        <row r="3777">
          <cell r="C3777">
            <v>0</v>
          </cell>
          <cell r="D3777">
            <v>30528</v>
          </cell>
          <cell r="S3777" t="str">
            <v>2150-0020024-000-PKR</v>
          </cell>
          <cell r="T3777" t="str">
            <v>2150-0020024-000-PKR-CLIFTON-KHI</v>
          </cell>
        </row>
        <row r="3778">
          <cell r="C3778">
            <v>0</v>
          </cell>
          <cell r="D3778">
            <v>430986.36</v>
          </cell>
          <cell r="S3778" t="str">
            <v>2150-0020019-229-USD</v>
          </cell>
          <cell r="T3778" t="str">
            <v>2150-0020019-229-USD-CLIFTON-KHI</v>
          </cell>
        </row>
        <row r="3779">
          <cell r="C3779">
            <v>0</v>
          </cell>
          <cell r="D3779">
            <v>592517.1</v>
          </cell>
          <cell r="S3779" t="str">
            <v>2150-0020008-230-USD</v>
          </cell>
          <cell r="T3779" t="str">
            <v>2150-0020008-230-USD-CLIFTON-KHI</v>
          </cell>
        </row>
        <row r="3780">
          <cell r="C3780">
            <v>0</v>
          </cell>
          <cell r="D3780">
            <v>786825.86</v>
          </cell>
          <cell r="S3780" t="str">
            <v>2150-0020007-230-USD</v>
          </cell>
          <cell r="T3780" t="str">
            <v>2150-0020007-230-USD-CLIFTON-KHI</v>
          </cell>
        </row>
        <row r="3781">
          <cell r="C3781">
            <v>0</v>
          </cell>
          <cell r="D3781">
            <v>773.36</v>
          </cell>
          <cell r="S3781" t="str">
            <v>2150-0020004-000-PKR</v>
          </cell>
          <cell r="T3781" t="str">
            <v>2150-0020004-000-PKR-CLIFTON-KHI</v>
          </cell>
        </row>
        <row r="3782">
          <cell r="C3782">
            <v>0</v>
          </cell>
          <cell r="D3782">
            <v>14008.84</v>
          </cell>
          <cell r="S3782" t="str">
            <v>2150-0020034-230-USD</v>
          </cell>
          <cell r="T3782" t="str">
            <v>2150-0020034-230-USD-CLIFTON-KHI</v>
          </cell>
        </row>
        <row r="3783">
          <cell r="C3783">
            <v>0</v>
          </cell>
          <cell r="D3783">
            <v>89793</v>
          </cell>
          <cell r="S3783" t="str">
            <v>2150-0020094-000-PKR</v>
          </cell>
          <cell r="T3783" t="str">
            <v>2150-0020094-000-PKR-CLIFTON-KHI</v>
          </cell>
        </row>
        <row r="3784">
          <cell r="C3784">
            <v>0</v>
          </cell>
          <cell r="D3784">
            <v>47300</v>
          </cell>
          <cell r="S3784" t="str">
            <v>2150-0020117-000-PKR</v>
          </cell>
          <cell r="T3784" t="str">
            <v>2150-0020117-000-PKR-CLIFTON-KHI</v>
          </cell>
        </row>
        <row r="3785">
          <cell r="C3785">
            <v>0</v>
          </cell>
          <cell r="D3785">
            <v>325</v>
          </cell>
          <cell r="S3785" t="str">
            <v>2150-0020114-000-PKR</v>
          </cell>
          <cell r="T3785" t="str">
            <v>2150-0020114-000-PKR-CLIFTON-KHI</v>
          </cell>
        </row>
        <row r="3786">
          <cell r="C3786">
            <v>0</v>
          </cell>
          <cell r="D3786">
            <v>4754.3999999999996</v>
          </cell>
          <cell r="S3786" t="str">
            <v>2150-0020112-230-USD</v>
          </cell>
          <cell r="T3786" t="str">
            <v>2150-0020112-230-USD-CLIFTON-KHI</v>
          </cell>
        </row>
        <row r="3787">
          <cell r="C3787">
            <v>0</v>
          </cell>
          <cell r="D3787">
            <v>20130.13</v>
          </cell>
          <cell r="S3787" t="str">
            <v>2150-0020108-230-USD</v>
          </cell>
          <cell r="T3787" t="str">
            <v>2150-0020108-230-USD-CLIFTON-KHI</v>
          </cell>
        </row>
        <row r="3788">
          <cell r="C3788">
            <v>0</v>
          </cell>
          <cell r="D3788">
            <v>65858.539999999994</v>
          </cell>
          <cell r="S3788" t="str">
            <v>2150-0020107-230-USD</v>
          </cell>
          <cell r="T3788" t="str">
            <v>2150-0020107-230-USD-CLIFTON-KHI</v>
          </cell>
        </row>
        <row r="3789">
          <cell r="C3789">
            <v>0</v>
          </cell>
          <cell r="D3789">
            <v>292285.06</v>
          </cell>
          <cell r="S3789" t="str">
            <v>2150-0020102-230-USD</v>
          </cell>
          <cell r="T3789" t="str">
            <v>2150-0020102-230-USD-CLIFTON-KHI</v>
          </cell>
        </row>
        <row r="3790">
          <cell r="C3790">
            <v>0</v>
          </cell>
          <cell r="D3790">
            <v>2229867.63</v>
          </cell>
          <cell r="S3790" t="str">
            <v>2150-0020102-000-PKR</v>
          </cell>
          <cell r="T3790" t="str">
            <v>2150-0020102-000-PKR-CLIFTON-KHI</v>
          </cell>
        </row>
        <row r="3791">
          <cell r="C3791">
            <v>0</v>
          </cell>
          <cell r="D3791">
            <v>106</v>
          </cell>
          <cell r="S3791" t="str">
            <v>2150-0020056-000-PKR</v>
          </cell>
          <cell r="T3791" t="str">
            <v>2150-0020056-000-PKR-CLIFTON-KHI</v>
          </cell>
        </row>
        <row r="3792">
          <cell r="C3792">
            <v>0</v>
          </cell>
          <cell r="D3792">
            <v>659350</v>
          </cell>
          <cell r="S3792" t="str">
            <v>2150-0020095-000-PKR</v>
          </cell>
          <cell r="T3792" t="str">
            <v>2150-0020095-000-PKR-CLIFTON-KHI</v>
          </cell>
        </row>
        <row r="3793">
          <cell r="C3793">
            <v>0</v>
          </cell>
          <cell r="D3793">
            <v>97762.35</v>
          </cell>
          <cell r="S3793" t="str">
            <v>2150-0020233-230-USD</v>
          </cell>
          <cell r="T3793" t="str">
            <v>2150-0020233-230-USD-CLIFTON-KHI</v>
          </cell>
        </row>
        <row r="3794">
          <cell r="C3794">
            <v>0</v>
          </cell>
          <cell r="D3794">
            <v>204882.55</v>
          </cell>
          <cell r="S3794" t="str">
            <v>2150-0020092-230-USD</v>
          </cell>
          <cell r="T3794" t="str">
            <v>2150-0020092-230-USD-CLIFTON-KHI</v>
          </cell>
        </row>
        <row r="3795">
          <cell r="C3795">
            <v>0</v>
          </cell>
          <cell r="D3795">
            <v>6844963.7599999998</v>
          </cell>
          <cell r="S3795" t="str">
            <v>2150-0020087-230-USD</v>
          </cell>
          <cell r="T3795" t="str">
            <v>2150-0020087-230-USD-CLIFTON-KHI</v>
          </cell>
        </row>
        <row r="3796">
          <cell r="C3796">
            <v>0</v>
          </cell>
          <cell r="D3796">
            <v>10.1</v>
          </cell>
          <cell r="S3796" t="str">
            <v>2150-0020077-230-USD</v>
          </cell>
          <cell r="T3796" t="str">
            <v>2150-0020077-230-USD-CLIFTON-KHI</v>
          </cell>
        </row>
        <row r="3797">
          <cell r="C3797">
            <v>0</v>
          </cell>
          <cell r="D3797">
            <v>1188600</v>
          </cell>
          <cell r="S3797" t="str">
            <v>2150-0020075-230-USD</v>
          </cell>
          <cell r="T3797" t="str">
            <v>2150-0020075-230-USD-CLIFTON-KHI</v>
          </cell>
        </row>
        <row r="3798">
          <cell r="C3798">
            <v>0</v>
          </cell>
          <cell r="D3798">
            <v>1900</v>
          </cell>
          <cell r="S3798" t="str">
            <v>2150-0020072-000-PKR</v>
          </cell>
          <cell r="T3798" t="str">
            <v>2150-0020072-000-PKR-CLIFTON-KHI</v>
          </cell>
        </row>
        <row r="3799">
          <cell r="C3799">
            <v>0</v>
          </cell>
          <cell r="D3799">
            <v>344082</v>
          </cell>
          <cell r="S3799" t="str">
            <v>2150-0020065-000-PKR</v>
          </cell>
          <cell r="T3799" t="str">
            <v>2150-0020065-000-PKR-CLIFTON-KHI</v>
          </cell>
        </row>
        <row r="3800">
          <cell r="C3800">
            <v>0</v>
          </cell>
          <cell r="D3800">
            <v>433450.33</v>
          </cell>
          <cell r="S3800" t="str">
            <v>2150-0020064-230-USD</v>
          </cell>
          <cell r="T3800" t="str">
            <v>2150-0020064-230-USD-CLIFTON-KHI</v>
          </cell>
        </row>
        <row r="3801">
          <cell r="C3801">
            <v>0</v>
          </cell>
          <cell r="D3801">
            <v>439.5</v>
          </cell>
          <cell r="S3801" t="str">
            <v>2150-0020098-000-PKR</v>
          </cell>
          <cell r="T3801" t="str">
            <v>2150-0020098-000-PKR-CLIFTON-KHI</v>
          </cell>
        </row>
        <row r="3802">
          <cell r="C3802">
            <v>0</v>
          </cell>
          <cell r="D3802">
            <v>1775</v>
          </cell>
          <cell r="S3802" t="str">
            <v>2150-0020307-000-PKR</v>
          </cell>
          <cell r="T3802" t="str">
            <v>2150-0020307-000-PKR-CLIFTON-KHI</v>
          </cell>
        </row>
        <row r="3803">
          <cell r="C3803">
            <v>0</v>
          </cell>
          <cell r="D3803">
            <v>5971</v>
          </cell>
          <cell r="S3803" t="str">
            <v>2150-0020228-000-PKR</v>
          </cell>
          <cell r="T3803" t="str">
            <v>2150-0020228-000-PKR-CLIFTON-KHI</v>
          </cell>
        </row>
        <row r="3804">
          <cell r="C3804">
            <v>0</v>
          </cell>
          <cell r="D3804">
            <v>2864</v>
          </cell>
          <cell r="S3804" t="str">
            <v>2150-0020319-000-PKR</v>
          </cell>
          <cell r="T3804" t="str">
            <v>2150-0020319-000-PKR-CLIFTON-KHI</v>
          </cell>
        </row>
        <row r="3805">
          <cell r="C3805">
            <v>0</v>
          </cell>
          <cell r="D3805">
            <v>59644</v>
          </cell>
          <cell r="S3805" t="str">
            <v>2150-0020318-000-PKR</v>
          </cell>
          <cell r="T3805" t="str">
            <v>2150-0020318-000-PKR-CLIFTON-KHI</v>
          </cell>
        </row>
        <row r="3806">
          <cell r="C3806">
            <v>0</v>
          </cell>
          <cell r="D3806">
            <v>52950</v>
          </cell>
          <cell r="S3806" t="str">
            <v>2150-0020316-000-PKR</v>
          </cell>
          <cell r="T3806" t="str">
            <v>2150-0020316-000-PKR-CLIFTON-KHI</v>
          </cell>
        </row>
        <row r="3807">
          <cell r="C3807">
            <v>0</v>
          </cell>
          <cell r="D3807">
            <v>35975</v>
          </cell>
          <cell r="S3807" t="str">
            <v>2150-0020315-000-PKR</v>
          </cell>
          <cell r="T3807" t="str">
            <v>2150-0020315-000-PKR-CLIFTON-KHI</v>
          </cell>
        </row>
        <row r="3808">
          <cell r="C3808">
            <v>0</v>
          </cell>
          <cell r="D3808">
            <v>44719</v>
          </cell>
          <cell r="S3808" t="str">
            <v>2150-0020314-000-PKR</v>
          </cell>
          <cell r="T3808" t="str">
            <v>2150-0020314-000-PKR-CLIFTON-KHI</v>
          </cell>
        </row>
        <row r="3809">
          <cell r="C3809">
            <v>0</v>
          </cell>
          <cell r="D3809">
            <v>43261</v>
          </cell>
          <cell r="S3809" t="str">
            <v>2150-0020313-000-PKR</v>
          </cell>
          <cell r="T3809" t="str">
            <v>2150-0020313-000-PKR-CLIFTON-KHI</v>
          </cell>
        </row>
        <row r="3810">
          <cell r="C3810">
            <v>0</v>
          </cell>
          <cell r="D3810">
            <v>4750</v>
          </cell>
          <cell r="S3810" t="str">
            <v>2150-0020322-000-PKR</v>
          </cell>
          <cell r="T3810" t="str">
            <v>2150-0020322-000-PKR-CLIFTON-KHI</v>
          </cell>
        </row>
        <row r="3811">
          <cell r="C3811">
            <v>0</v>
          </cell>
          <cell r="D3811">
            <v>26043.919999999998</v>
          </cell>
          <cell r="S3811" t="str">
            <v>2150-0020309-000-PKR</v>
          </cell>
          <cell r="T3811" t="str">
            <v>2150-0020309-000-PKR-CLIFTON-KHI</v>
          </cell>
        </row>
        <row r="3812">
          <cell r="C3812">
            <v>0</v>
          </cell>
          <cell r="D3812">
            <v>1620</v>
          </cell>
          <cell r="S3812" t="str">
            <v>2150-0020323-000-PKR</v>
          </cell>
          <cell r="T3812" t="str">
            <v>2150-0020323-000-PKR-CLIFTON-KHI</v>
          </cell>
        </row>
        <row r="3813">
          <cell r="C3813">
            <v>0</v>
          </cell>
          <cell r="D3813">
            <v>23828.240000000002</v>
          </cell>
          <cell r="S3813" t="str">
            <v>2150-0020306-000-PKR</v>
          </cell>
          <cell r="T3813" t="str">
            <v>2150-0020306-000-PKR-CLIFTON-KHI</v>
          </cell>
        </row>
        <row r="3814">
          <cell r="C3814">
            <v>0</v>
          </cell>
          <cell r="D3814">
            <v>885530</v>
          </cell>
          <cell r="S3814" t="str">
            <v>2150-0020304-000-PKR</v>
          </cell>
          <cell r="T3814" t="str">
            <v>2150-0020304-000-PKR-CLIFTON-KHI</v>
          </cell>
        </row>
        <row r="3815">
          <cell r="C3815">
            <v>0</v>
          </cell>
          <cell r="D3815">
            <v>600</v>
          </cell>
          <cell r="S3815" t="str">
            <v>2150-0020302-000-PKR</v>
          </cell>
          <cell r="T3815" t="str">
            <v>2150-0020302-000-PKR-CLIFTON-KHI</v>
          </cell>
        </row>
        <row r="3816">
          <cell r="C3816">
            <v>0</v>
          </cell>
          <cell r="D3816">
            <v>30058.54</v>
          </cell>
          <cell r="S3816" t="str">
            <v>2150-0020301-000-PKR</v>
          </cell>
          <cell r="T3816" t="str">
            <v>2150-0020301-000-PKR-CLIFTON-KHI</v>
          </cell>
        </row>
        <row r="3817">
          <cell r="C3817">
            <v>0</v>
          </cell>
          <cell r="D3817">
            <v>4750</v>
          </cell>
          <cell r="S3817" t="str">
            <v>2150-0020300-000-PKR</v>
          </cell>
          <cell r="T3817" t="str">
            <v>2150-0020300-000-PKR-CLIFTON-KHI</v>
          </cell>
        </row>
        <row r="3818">
          <cell r="C3818">
            <v>0</v>
          </cell>
          <cell r="D3818">
            <v>57680</v>
          </cell>
          <cell r="S3818" t="str">
            <v>2150-0020299-000-PKR</v>
          </cell>
          <cell r="T3818" t="str">
            <v>2150-0020299-000-PKR-CLIFTON-KHI</v>
          </cell>
        </row>
        <row r="3819">
          <cell r="C3819">
            <v>0</v>
          </cell>
          <cell r="D3819">
            <v>232677</v>
          </cell>
          <cell r="S3819" t="str">
            <v>2150-0020297-000-PKR</v>
          </cell>
          <cell r="T3819" t="str">
            <v>2150-0020297-000-PKR-CLIFTON-KHI</v>
          </cell>
        </row>
        <row r="3820">
          <cell r="C3820">
            <v>0</v>
          </cell>
          <cell r="D3820">
            <v>824.93</v>
          </cell>
          <cell r="S3820" t="str">
            <v>2150-0020311-000-PKR</v>
          </cell>
          <cell r="T3820" t="str">
            <v>2150-0020311-000-PKR-CLIFTON-KHI</v>
          </cell>
        </row>
        <row r="3821">
          <cell r="C3821">
            <v>0</v>
          </cell>
          <cell r="D3821">
            <v>518523.85</v>
          </cell>
          <cell r="S3821" t="str">
            <v>2150-0020331-000-PKR</v>
          </cell>
          <cell r="T3821" t="str">
            <v>2150-0020331-000-PKR-CLIFTON-KHI</v>
          </cell>
        </row>
        <row r="3822">
          <cell r="C3822">
            <v>0</v>
          </cell>
          <cell r="D3822">
            <v>37950</v>
          </cell>
          <cell r="S3822" t="str">
            <v>2150-0020350-000-PKR</v>
          </cell>
          <cell r="T3822" t="str">
            <v>2150-0020350-000-PKR-CLIFTON-KHI</v>
          </cell>
        </row>
        <row r="3823">
          <cell r="C3823">
            <v>0</v>
          </cell>
          <cell r="D3823">
            <v>4265</v>
          </cell>
          <cell r="S3823" t="str">
            <v>2150-0020348-000-PKR</v>
          </cell>
          <cell r="T3823" t="str">
            <v>2150-0020348-000-PKR-CLIFTON-KHI</v>
          </cell>
        </row>
        <row r="3824">
          <cell r="C3824">
            <v>0</v>
          </cell>
          <cell r="D3824">
            <v>779</v>
          </cell>
          <cell r="S3824" t="str">
            <v>2150-0020344-000-PKR</v>
          </cell>
          <cell r="T3824" t="str">
            <v>2150-0020344-000-PKR-CLIFTON-KHI</v>
          </cell>
        </row>
        <row r="3825">
          <cell r="C3825">
            <v>0</v>
          </cell>
          <cell r="D3825">
            <v>305975</v>
          </cell>
          <cell r="S3825" t="str">
            <v>2150-0020343-000-PKR</v>
          </cell>
          <cell r="T3825" t="str">
            <v>2150-0020343-000-PKR-CLIFTON-KHI</v>
          </cell>
        </row>
        <row r="3826">
          <cell r="C3826">
            <v>0</v>
          </cell>
          <cell r="D3826">
            <v>1038</v>
          </cell>
          <cell r="S3826" t="str">
            <v>2150-0020341-000-PKR</v>
          </cell>
          <cell r="T3826" t="str">
            <v>2150-0020341-000-PKR-CLIFTON-KHI</v>
          </cell>
        </row>
        <row r="3827">
          <cell r="C3827">
            <v>0</v>
          </cell>
          <cell r="D3827">
            <v>174950</v>
          </cell>
          <cell r="S3827" t="str">
            <v>2150-0020337-000-PKR</v>
          </cell>
          <cell r="T3827" t="str">
            <v>2150-0020337-000-PKR-CLIFTON-KHI</v>
          </cell>
        </row>
        <row r="3828">
          <cell r="C3828">
            <v>0</v>
          </cell>
          <cell r="D3828">
            <v>102374</v>
          </cell>
          <cell r="S3828" t="str">
            <v>2150-0020336-000-PKR</v>
          </cell>
          <cell r="T3828" t="str">
            <v>2150-0020336-000-PKR-CLIFTON-KHI</v>
          </cell>
        </row>
        <row r="3829">
          <cell r="C3829">
            <v>0</v>
          </cell>
          <cell r="D3829">
            <v>4575</v>
          </cell>
          <cell r="S3829" t="str">
            <v>2150-0020321-000-PKR</v>
          </cell>
          <cell r="T3829" t="str">
            <v>2150-0020321-000-PKR-CLIFTON-KHI</v>
          </cell>
        </row>
        <row r="3830">
          <cell r="C3830">
            <v>0</v>
          </cell>
          <cell r="D3830">
            <v>130998</v>
          </cell>
          <cell r="S3830" t="str">
            <v>2150-0020332-000-PKR</v>
          </cell>
          <cell r="T3830" t="str">
            <v>2150-0020332-000-PKR-CLIFTON-KHI</v>
          </cell>
        </row>
        <row r="3831">
          <cell r="C3831">
            <v>0</v>
          </cell>
          <cell r="D3831">
            <v>2948</v>
          </cell>
          <cell r="S3831" t="str">
            <v>2150-0020293-000-PKR</v>
          </cell>
          <cell r="T3831" t="str">
            <v>2150-0020293-000-PKR-CLIFTON-KHI</v>
          </cell>
        </row>
        <row r="3832">
          <cell r="C3832">
            <v>0</v>
          </cell>
          <cell r="D3832">
            <v>29638.34</v>
          </cell>
          <cell r="S3832" t="str">
            <v>2150-0020330-230-USD</v>
          </cell>
          <cell r="T3832" t="str">
            <v>2150-0020330-230-USD-CLIFTON-KHI</v>
          </cell>
        </row>
        <row r="3833">
          <cell r="C3833">
            <v>0</v>
          </cell>
          <cell r="D3833">
            <v>754316.22</v>
          </cell>
          <cell r="S3833" t="str">
            <v>2150-0020330-000-PKR</v>
          </cell>
          <cell r="T3833" t="str">
            <v>2150-0020330-000-PKR-CLIFTON-KHI</v>
          </cell>
        </row>
        <row r="3834">
          <cell r="C3834">
            <v>0</v>
          </cell>
          <cell r="D3834">
            <v>105</v>
          </cell>
          <cell r="S3834" t="str">
            <v>2150-0020329-000-PKR</v>
          </cell>
          <cell r="T3834" t="str">
            <v>2150-0020329-000-PKR-CLIFTON-KHI</v>
          </cell>
        </row>
        <row r="3835">
          <cell r="C3835">
            <v>0</v>
          </cell>
          <cell r="D3835">
            <v>4550</v>
          </cell>
          <cell r="S3835" t="str">
            <v>2150-0020328-000-PKR</v>
          </cell>
          <cell r="T3835" t="str">
            <v>2150-0020328-000-PKR-CLIFTON-KHI</v>
          </cell>
        </row>
        <row r="3836">
          <cell r="C3836">
            <v>0</v>
          </cell>
          <cell r="D3836">
            <v>152450</v>
          </cell>
          <cell r="S3836" t="str">
            <v>2150-0020327-000-PKR</v>
          </cell>
          <cell r="T3836" t="str">
            <v>2150-0020327-000-PKR-CLIFTON-KHI</v>
          </cell>
        </row>
        <row r="3837">
          <cell r="C3837">
            <v>0</v>
          </cell>
          <cell r="D3837">
            <v>586481.55000000005</v>
          </cell>
          <cell r="S3837" t="str">
            <v>2150-0020326-000-PKR</v>
          </cell>
          <cell r="T3837" t="str">
            <v>2150-0020326-000-PKR-CLIFTON-KHI</v>
          </cell>
        </row>
        <row r="3838">
          <cell r="C3838">
            <v>0</v>
          </cell>
          <cell r="D3838">
            <v>6525</v>
          </cell>
          <cell r="S3838" t="str">
            <v>2150-0020324-000-PKR</v>
          </cell>
          <cell r="T3838" t="str">
            <v>2150-0020324-000-PKR-CLIFTON-KHI</v>
          </cell>
        </row>
        <row r="3839">
          <cell r="C3839">
            <v>0</v>
          </cell>
          <cell r="D3839">
            <v>11000</v>
          </cell>
          <cell r="S3839" t="str">
            <v>2150-0020333-000-PKR</v>
          </cell>
          <cell r="T3839" t="str">
            <v>2150-0020333-000-PKR-CLIFTON-KHI</v>
          </cell>
        </row>
        <row r="3840">
          <cell r="C3840">
            <v>0</v>
          </cell>
          <cell r="D3840">
            <v>19050.599999999999</v>
          </cell>
          <cell r="S3840" t="str">
            <v>2150-0020240-230-EUR</v>
          </cell>
          <cell r="T3840" t="str">
            <v>2150-0020240-230-EUR-CLIFTON-KHI</v>
          </cell>
        </row>
        <row r="3841">
          <cell r="C3841">
            <v>0</v>
          </cell>
          <cell r="D3841">
            <v>300713.42</v>
          </cell>
          <cell r="S3841" t="str">
            <v>2150-0020257-230-USD</v>
          </cell>
          <cell r="T3841" t="str">
            <v>2150-0020257-230-USD-CLIFTON-KHI</v>
          </cell>
        </row>
        <row r="3842">
          <cell r="C3842">
            <v>0</v>
          </cell>
          <cell r="D3842">
            <v>1034.08</v>
          </cell>
          <cell r="S3842" t="str">
            <v>2150-0020256-230-USD</v>
          </cell>
          <cell r="T3842" t="str">
            <v>2150-0020256-230-USD-CLIFTON-KHI</v>
          </cell>
        </row>
        <row r="3843">
          <cell r="C3843">
            <v>0</v>
          </cell>
          <cell r="D3843">
            <v>601900</v>
          </cell>
          <cell r="S3843" t="str">
            <v>2150-0020254-000-PKR</v>
          </cell>
          <cell r="T3843" t="str">
            <v>2150-0020254-000-PKR-CLIFTON-KHI</v>
          </cell>
        </row>
        <row r="3844">
          <cell r="C3844">
            <v>0</v>
          </cell>
          <cell r="D3844">
            <v>392900</v>
          </cell>
          <cell r="S3844" t="str">
            <v>2150-0020250-000-PKR</v>
          </cell>
          <cell r="T3844" t="str">
            <v>2150-0020250-000-PKR-CLIFTON-KHI</v>
          </cell>
        </row>
        <row r="3845">
          <cell r="C3845">
            <v>0</v>
          </cell>
          <cell r="D3845">
            <v>8837.84</v>
          </cell>
          <cell r="S3845" t="str">
            <v>2150-0020249-230-USD</v>
          </cell>
          <cell r="T3845" t="str">
            <v>2150-0020249-230-USD-CLIFTON-KHI</v>
          </cell>
        </row>
        <row r="3846">
          <cell r="C3846">
            <v>0</v>
          </cell>
          <cell r="D3846">
            <v>1205158</v>
          </cell>
          <cell r="S3846" t="str">
            <v>2150-0020247-000-PKR</v>
          </cell>
          <cell r="T3846" t="str">
            <v>2150-0020247-000-PKR-CLIFTON-KHI</v>
          </cell>
        </row>
        <row r="3847">
          <cell r="C3847">
            <v>0</v>
          </cell>
          <cell r="D3847">
            <v>22368.240000000002</v>
          </cell>
          <cell r="S3847" t="str">
            <v>2150-0020245-000-PKR</v>
          </cell>
          <cell r="T3847" t="str">
            <v>2150-0020245-000-PKR-CLIFTON-KHI</v>
          </cell>
        </row>
        <row r="3848">
          <cell r="C3848">
            <v>0</v>
          </cell>
          <cell r="D3848">
            <v>1251335.75</v>
          </cell>
          <cell r="S3848" t="str">
            <v>2150-0020296-000-PKR</v>
          </cell>
          <cell r="T3848" t="str">
            <v>2150-0020296-000-PKR-CLIFTON-KHI</v>
          </cell>
        </row>
        <row r="3849">
          <cell r="C3849">
            <v>0</v>
          </cell>
          <cell r="D3849">
            <v>269414.44</v>
          </cell>
          <cell r="S3849" t="str">
            <v>2150-0020242-000-PKR</v>
          </cell>
          <cell r="T3849" t="str">
            <v>2150-0020242-000-PKR-CLIFTON-KHI</v>
          </cell>
        </row>
        <row r="3850">
          <cell r="C3850">
            <v>0</v>
          </cell>
          <cell r="D3850">
            <v>110404.3</v>
          </cell>
          <cell r="S3850" t="str">
            <v>2150-0020265-230-USD</v>
          </cell>
          <cell r="T3850" t="str">
            <v>2150-0020265-230-USD-CLIFTON-KHI</v>
          </cell>
        </row>
        <row r="3851">
          <cell r="C3851">
            <v>0</v>
          </cell>
          <cell r="D3851">
            <v>10128.469999999999</v>
          </cell>
          <cell r="S3851" t="str">
            <v>2150-0020240-000-PKR</v>
          </cell>
          <cell r="T3851" t="str">
            <v>2150-0020240-000-PKR-CLIFTON-KHI</v>
          </cell>
        </row>
        <row r="3852">
          <cell r="C3852">
            <v>0</v>
          </cell>
          <cell r="D3852">
            <v>25571.32</v>
          </cell>
          <cell r="S3852" t="str">
            <v>2150-0020239-000-PKR</v>
          </cell>
          <cell r="T3852" t="str">
            <v>2150-0020239-000-PKR-CLIFTON-KHI</v>
          </cell>
        </row>
        <row r="3853">
          <cell r="C3853">
            <v>0</v>
          </cell>
          <cell r="D3853">
            <v>1131236.3799999999</v>
          </cell>
          <cell r="S3853" t="str">
            <v>2150-0020238-230-USD</v>
          </cell>
          <cell r="T3853" t="str">
            <v>2150-0020238-230-USD-CLIFTON-KHI</v>
          </cell>
        </row>
        <row r="3854">
          <cell r="C3854">
            <v>0</v>
          </cell>
          <cell r="D3854">
            <v>14300</v>
          </cell>
          <cell r="S3854" t="str">
            <v>2150-0020237-000-PKR</v>
          </cell>
          <cell r="T3854" t="str">
            <v>2150-0020237-000-PKR-CLIFTON-KHI</v>
          </cell>
        </row>
        <row r="3855">
          <cell r="C3855">
            <v>0</v>
          </cell>
          <cell r="D3855">
            <v>22334</v>
          </cell>
          <cell r="S3855" t="str">
            <v>2150-0020236-000-PKR</v>
          </cell>
          <cell r="T3855" t="str">
            <v>2150-0020236-000-PKR-CLIFTON-KHI</v>
          </cell>
        </row>
        <row r="3856">
          <cell r="C3856">
            <v>0</v>
          </cell>
          <cell r="D3856">
            <v>29765.52</v>
          </cell>
          <cell r="S3856" t="str">
            <v>2150-0020234-230-USD</v>
          </cell>
          <cell r="T3856" t="str">
            <v>2150-0020234-230-USD-CLIFTON-KHI</v>
          </cell>
        </row>
        <row r="3857">
          <cell r="C3857">
            <v>0</v>
          </cell>
          <cell r="D3857">
            <v>47729.279999999999</v>
          </cell>
          <cell r="S3857" t="str">
            <v>2150-0014753-000-PKR</v>
          </cell>
          <cell r="T3857" t="str">
            <v>2150-0014753-000-PKR-KARACHI</v>
          </cell>
        </row>
        <row r="3858">
          <cell r="C3858">
            <v>0</v>
          </cell>
          <cell r="D3858">
            <v>6100.31</v>
          </cell>
          <cell r="S3858" t="str">
            <v>2150-0020243-000-PKR</v>
          </cell>
          <cell r="T3858" t="str">
            <v>2150-0020243-000-PKR-CLIFTON-KHI</v>
          </cell>
        </row>
        <row r="3859">
          <cell r="C3859">
            <v>0</v>
          </cell>
          <cell r="D3859">
            <v>28600</v>
          </cell>
          <cell r="S3859" t="str">
            <v>2150-0020277-000-PKR</v>
          </cell>
          <cell r="T3859" t="str">
            <v>2150-0020277-000-PKR-CLIFTON-KHI</v>
          </cell>
        </row>
        <row r="3860">
          <cell r="C3860">
            <v>0</v>
          </cell>
          <cell r="D3860">
            <v>3393.87</v>
          </cell>
          <cell r="S3860" t="str">
            <v>2150-0020228-230-GBP</v>
          </cell>
          <cell r="T3860" t="str">
            <v>2150-0020228-230-GBP-CLIFTON-KHI</v>
          </cell>
        </row>
        <row r="3861">
          <cell r="C3861">
            <v>0</v>
          </cell>
          <cell r="D3861">
            <v>1530</v>
          </cell>
          <cell r="S3861" t="str">
            <v>2150-0020292-000-PKR</v>
          </cell>
          <cell r="T3861" t="str">
            <v>2150-0020292-000-PKR-CLIFTON-KHI</v>
          </cell>
        </row>
        <row r="3862">
          <cell r="C3862">
            <v>0</v>
          </cell>
          <cell r="D3862">
            <v>60</v>
          </cell>
          <cell r="S3862" t="str">
            <v>2150-0020291-000-PKR</v>
          </cell>
          <cell r="T3862" t="str">
            <v>2150-0020291-000-PKR-CLIFTON-KHI</v>
          </cell>
        </row>
        <row r="3863">
          <cell r="C3863">
            <v>0</v>
          </cell>
          <cell r="D3863">
            <v>384551</v>
          </cell>
          <cell r="S3863" t="str">
            <v>2150-0020290-000-PKR</v>
          </cell>
          <cell r="T3863" t="str">
            <v>2150-0020290-000-PKR-CLIFTON-KHI</v>
          </cell>
        </row>
        <row r="3864">
          <cell r="C3864">
            <v>0</v>
          </cell>
          <cell r="D3864">
            <v>15705</v>
          </cell>
          <cell r="S3864" t="str">
            <v>2150-0020285-000-PKR</v>
          </cell>
          <cell r="T3864" t="str">
            <v>2150-0020285-000-PKR-CLIFTON-KHI</v>
          </cell>
        </row>
        <row r="3865">
          <cell r="C3865">
            <v>0</v>
          </cell>
          <cell r="D3865">
            <v>355439.54</v>
          </cell>
          <cell r="S3865" t="str">
            <v>2150-0020284-230-USD</v>
          </cell>
          <cell r="T3865" t="str">
            <v>2150-0020284-230-USD-CLIFTON-KHI</v>
          </cell>
        </row>
        <row r="3866">
          <cell r="C3866">
            <v>0</v>
          </cell>
          <cell r="D3866">
            <v>700000</v>
          </cell>
          <cell r="S3866" t="str">
            <v>2150-0020284-000-PKR</v>
          </cell>
          <cell r="T3866" t="str">
            <v>2150-0020284-000-PKR-CLIFTON-KHI</v>
          </cell>
        </row>
        <row r="3867">
          <cell r="C3867">
            <v>0</v>
          </cell>
          <cell r="D3867">
            <v>400</v>
          </cell>
          <cell r="S3867" t="str">
            <v>2150-0020258-000-PKR</v>
          </cell>
          <cell r="T3867" t="str">
            <v>2150-0020258-000-PKR-CLIFTON-KHI</v>
          </cell>
        </row>
        <row r="3868">
          <cell r="C3868">
            <v>0</v>
          </cell>
          <cell r="D3868">
            <v>1217.75</v>
          </cell>
          <cell r="S3868" t="str">
            <v>2150-0020279-000-PKR</v>
          </cell>
          <cell r="T3868" t="str">
            <v>2150-0020279-000-PKR-CLIFTON-KHI</v>
          </cell>
        </row>
        <row r="3869">
          <cell r="C3869">
            <v>0</v>
          </cell>
          <cell r="D3869">
            <v>974372.08</v>
          </cell>
          <cell r="S3869" t="str">
            <v>2150-0020259-230-USD</v>
          </cell>
          <cell r="T3869" t="str">
            <v>2150-0020259-230-USD-CLIFTON-KHI</v>
          </cell>
        </row>
        <row r="3870">
          <cell r="C3870">
            <v>0</v>
          </cell>
          <cell r="D3870">
            <v>664251.1</v>
          </cell>
          <cell r="S3870" t="str">
            <v>2150-0020276-000-PKR</v>
          </cell>
          <cell r="T3870" t="str">
            <v>2150-0020276-000-PKR-CLIFTON-KHI</v>
          </cell>
        </row>
        <row r="3871">
          <cell r="C3871">
            <v>0</v>
          </cell>
          <cell r="D3871">
            <v>1907</v>
          </cell>
          <cell r="S3871" t="str">
            <v>2150-0020275-000-PKR</v>
          </cell>
          <cell r="T3871" t="str">
            <v>2150-0020275-000-PKR-CLIFTON-KHI</v>
          </cell>
        </row>
        <row r="3872">
          <cell r="C3872">
            <v>0</v>
          </cell>
          <cell r="D3872">
            <v>75000</v>
          </cell>
          <cell r="S3872" t="str">
            <v>2150-0020274-000-PKR</v>
          </cell>
          <cell r="T3872" t="str">
            <v>2150-0020274-000-PKR-CLIFTON-KHI</v>
          </cell>
        </row>
        <row r="3873">
          <cell r="C3873">
            <v>0</v>
          </cell>
          <cell r="D3873">
            <v>4800</v>
          </cell>
          <cell r="S3873" t="str">
            <v>2150-0020273-000-PKR</v>
          </cell>
          <cell r="T3873" t="str">
            <v>2150-0020273-000-PKR-CLIFTON-KHI</v>
          </cell>
        </row>
        <row r="3874">
          <cell r="C3874">
            <v>0</v>
          </cell>
          <cell r="D3874">
            <v>331852.96000000002</v>
          </cell>
          <cell r="S3874" t="str">
            <v>2150-0020271-000-PKR</v>
          </cell>
          <cell r="T3874" t="str">
            <v>2150-0020271-000-PKR-CLIFTON-KHI</v>
          </cell>
        </row>
        <row r="3875">
          <cell r="C3875">
            <v>0</v>
          </cell>
          <cell r="D3875">
            <v>727.83</v>
          </cell>
          <cell r="S3875" t="str">
            <v>2150-0020270-000-PKR</v>
          </cell>
          <cell r="T3875" t="str">
            <v>2150-0020270-000-PKR-CLIFTON-KHI</v>
          </cell>
        </row>
        <row r="3876">
          <cell r="C3876">
            <v>0</v>
          </cell>
          <cell r="D3876">
            <v>25074</v>
          </cell>
          <cell r="S3876" t="str">
            <v>2150-0020268-000-PKR</v>
          </cell>
          <cell r="T3876" t="str">
            <v>2150-0020268-000-PKR-CLIFTON-KHI</v>
          </cell>
        </row>
        <row r="3877">
          <cell r="C3877">
            <v>0</v>
          </cell>
          <cell r="D3877">
            <v>11120</v>
          </cell>
          <cell r="S3877" t="str">
            <v>2150-0020295-000-PKR</v>
          </cell>
          <cell r="T3877" t="str">
            <v>2150-0020295-000-PKR-CLIFTON-KHI</v>
          </cell>
        </row>
        <row r="3878">
          <cell r="C3878">
            <v>0</v>
          </cell>
          <cell r="D3878">
            <v>717</v>
          </cell>
          <cell r="S3878" t="str">
            <v>2150-0020281-000-PKR</v>
          </cell>
          <cell r="T3878" t="str">
            <v>2150-0020281-000-PKR-CLIFTON-KHI</v>
          </cell>
        </row>
        <row r="3879">
          <cell r="C3879">
            <v>0</v>
          </cell>
          <cell r="D3879">
            <v>376.19</v>
          </cell>
          <cell r="S3879" t="str">
            <v>2150-0017174-227-USD</v>
          </cell>
          <cell r="T3879" t="str">
            <v>2150-0017174-227-USD-KARACHI</v>
          </cell>
        </row>
        <row r="3880">
          <cell r="C3880">
            <v>0</v>
          </cell>
          <cell r="D3880">
            <v>1650</v>
          </cell>
          <cell r="S3880" t="str">
            <v>2150-0017110-000-PKR</v>
          </cell>
          <cell r="T3880" t="str">
            <v>2150-0017110-000-PKR-KARACHI</v>
          </cell>
        </row>
        <row r="3881">
          <cell r="C3881">
            <v>0</v>
          </cell>
          <cell r="D3881">
            <v>0.72</v>
          </cell>
          <cell r="S3881" t="str">
            <v>2150-0017234-000-PKR</v>
          </cell>
          <cell r="T3881" t="str">
            <v>2150-0017234-000-PKR-KARACHI</v>
          </cell>
        </row>
        <row r="3882">
          <cell r="C3882">
            <v>0</v>
          </cell>
          <cell r="D3882">
            <v>1128.5</v>
          </cell>
          <cell r="S3882" t="str">
            <v>2150-0017232-000-PKR</v>
          </cell>
          <cell r="T3882" t="str">
            <v>2150-0017232-000-PKR-KARACHI</v>
          </cell>
        </row>
        <row r="3883">
          <cell r="C3883">
            <v>0</v>
          </cell>
          <cell r="D3883">
            <v>2045</v>
          </cell>
          <cell r="S3883" t="str">
            <v>2150-0017221-000-PKR</v>
          </cell>
          <cell r="T3883" t="str">
            <v>2150-0017221-000-PKR-KARACHI</v>
          </cell>
        </row>
        <row r="3884">
          <cell r="C3884">
            <v>0</v>
          </cell>
          <cell r="D3884">
            <v>6656.16</v>
          </cell>
          <cell r="S3884" t="str">
            <v>2150-0017213-230-USD</v>
          </cell>
          <cell r="T3884" t="str">
            <v>2150-0017213-230-USD-KARACHI</v>
          </cell>
        </row>
        <row r="3885">
          <cell r="C3885">
            <v>0</v>
          </cell>
          <cell r="D3885">
            <v>5675</v>
          </cell>
          <cell r="S3885" t="str">
            <v>2150-0017196-000-PKR</v>
          </cell>
          <cell r="T3885" t="str">
            <v>2150-0017196-000-PKR-KARACHI</v>
          </cell>
        </row>
        <row r="3886">
          <cell r="C3886">
            <v>0</v>
          </cell>
          <cell r="D3886">
            <v>3516.36</v>
          </cell>
          <cell r="S3886" t="str">
            <v>2150-0017195-000-PKR</v>
          </cell>
          <cell r="T3886" t="str">
            <v>2150-0017195-000-PKR-KARACHI</v>
          </cell>
        </row>
        <row r="3887">
          <cell r="C3887">
            <v>0</v>
          </cell>
          <cell r="D3887">
            <v>3830.5</v>
          </cell>
          <cell r="S3887" t="str">
            <v>2150-0017242-000-PKR</v>
          </cell>
          <cell r="T3887" t="str">
            <v>2150-0017242-000-PKR-KARACHI</v>
          </cell>
        </row>
        <row r="3888">
          <cell r="C3888">
            <v>0</v>
          </cell>
          <cell r="D3888">
            <v>176507.69</v>
          </cell>
          <cell r="S3888" t="str">
            <v>2150-0017174-230-USD</v>
          </cell>
          <cell r="T3888" t="str">
            <v>2150-0017174-230-USD-KARACHI</v>
          </cell>
        </row>
        <row r="3889">
          <cell r="C3889">
            <v>0</v>
          </cell>
          <cell r="D3889">
            <v>4038.86</v>
          </cell>
          <cell r="S3889" t="str">
            <v>2150-0017251-222-USD</v>
          </cell>
          <cell r="T3889" t="str">
            <v>2150-0017251-222-USD-KARACHI</v>
          </cell>
        </row>
        <row r="3890">
          <cell r="C3890">
            <v>0</v>
          </cell>
          <cell r="D3890">
            <v>1082</v>
          </cell>
          <cell r="S3890" t="str">
            <v>2150-0017163-000-PKR</v>
          </cell>
          <cell r="T3890" t="str">
            <v>2150-0017163-000-PKR-KARACHI</v>
          </cell>
        </row>
        <row r="3891">
          <cell r="C3891">
            <v>0</v>
          </cell>
          <cell r="D3891">
            <v>0.21</v>
          </cell>
          <cell r="S3891" t="str">
            <v>2150-0017162-000-PKR</v>
          </cell>
          <cell r="T3891" t="str">
            <v>2150-0017162-000-PKR-KARACHI</v>
          </cell>
        </row>
        <row r="3892">
          <cell r="C3892">
            <v>0</v>
          </cell>
          <cell r="D3892">
            <v>7533</v>
          </cell>
          <cell r="S3892" t="str">
            <v>2150-0017127-000-PKR</v>
          </cell>
          <cell r="T3892" t="str">
            <v>2150-0017127-000-PKR-KARACHI</v>
          </cell>
        </row>
        <row r="3893">
          <cell r="C3893">
            <v>0</v>
          </cell>
          <cell r="D3893">
            <v>9113</v>
          </cell>
          <cell r="S3893" t="str">
            <v>2150-0017119-230-USD</v>
          </cell>
          <cell r="T3893" t="str">
            <v>2150-0017119-230-USD-KARACHI</v>
          </cell>
        </row>
        <row r="3894">
          <cell r="C3894">
            <v>0</v>
          </cell>
          <cell r="D3894">
            <v>93</v>
          </cell>
          <cell r="S3894" t="str">
            <v>2150-0017118-000-PKR</v>
          </cell>
          <cell r="T3894" t="str">
            <v>2150-0017118-000-PKR-KARACHI</v>
          </cell>
        </row>
        <row r="3895">
          <cell r="C3895">
            <v>0</v>
          </cell>
          <cell r="D3895">
            <v>3685.65</v>
          </cell>
          <cell r="S3895" t="str">
            <v>2150-0017114-000-PKR</v>
          </cell>
          <cell r="T3895" t="str">
            <v>2150-0017114-000-PKR-KARACHI</v>
          </cell>
        </row>
        <row r="3896">
          <cell r="C3896">
            <v>0</v>
          </cell>
          <cell r="D3896">
            <v>46952.05</v>
          </cell>
          <cell r="S3896" t="str">
            <v>2150-0016866-000-PKR</v>
          </cell>
          <cell r="T3896" t="str">
            <v>2150-0016866-000-PKR-KARACHI</v>
          </cell>
        </row>
        <row r="3897">
          <cell r="C3897">
            <v>0</v>
          </cell>
          <cell r="D3897">
            <v>156.43</v>
          </cell>
          <cell r="S3897" t="str">
            <v>2150-0017188-000-PKR</v>
          </cell>
          <cell r="T3897" t="str">
            <v>2150-0017188-000-PKR-KARACHI</v>
          </cell>
        </row>
        <row r="3898">
          <cell r="C3898">
            <v>0</v>
          </cell>
          <cell r="D3898">
            <v>3763.42</v>
          </cell>
          <cell r="S3898" t="str">
            <v>2150-0017279-000-PKR</v>
          </cell>
          <cell r="T3898" t="str">
            <v>2150-0017279-000-PKR-KARACHI</v>
          </cell>
        </row>
        <row r="3899">
          <cell r="C3899">
            <v>0</v>
          </cell>
          <cell r="D3899">
            <v>30.9</v>
          </cell>
          <cell r="S3899" t="str">
            <v>2150-0017350-230-USD</v>
          </cell>
          <cell r="T3899" t="str">
            <v>2150-0017350-230-USD-KARACHI</v>
          </cell>
        </row>
        <row r="3900">
          <cell r="C3900">
            <v>0</v>
          </cell>
          <cell r="D3900">
            <v>223822.89</v>
          </cell>
          <cell r="S3900" t="str">
            <v>2150-0017335-230-USD</v>
          </cell>
          <cell r="T3900" t="str">
            <v>2150-0017335-230-USD-KARACHI</v>
          </cell>
        </row>
        <row r="3901">
          <cell r="C3901">
            <v>0</v>
          </cell>
          <cell r="D3901">
            <v>29613.97</v>
          </cell>
          <cell r="S3901" t="str">
            <v>2150-0017332-230-USD</v>
          </cell>
          <cell r="T3901" t="str">
            <v>2150-0017332-230-USD-KARACHI</v>
          </cell>
        </row>
        <row r="3902">
          <cell r="C3902">
            <v>0</v>
          </cell>
          <cell r="D3902">
            <v>25821.34</v>
          </cell>
          <cell r="S3902" t="str">
            <v>2150-0017330-000-PKR</v>
          </cell>
          <cell r="T3902" t="str">
            <v>2150-0017330-000-PKR-KARACHI</v>
          </cell>
        </row>
        <row r="3903">
          <cell r="C3903">
            <v>0</v>
          </cell>
          <cell r="D3903">
            <v>17257.28</v>
          </cell>
          <cell r="S3903" t="str">
            <v>2150-0017318-230-USD</v>
          </cell>
          <cell r="T3903" t="str">
            <v>2150-0017318-230-USD-KARACHI</v>
          </cell>
        </row>
        <row r="3904">
          <cell r="C3904">
            <v>0</v>
          </cell>
          <cell r="D3904">
            <v>308.68</v>
          </cell>
          <cell r="S3904" t="str">
            <v>2150-0017312-000-PKR</v>
          </cell>
          <cell r="T3904" t="str">
            <v>2150-0017312-000-PKR-KARACHI</v>
          </cell>
        </row>
        <row r="3905">
          <cell r="C3905">
            <v>0</v>
          </cell>
          <cell r="D3905">
            <v>7502.24</v>
          </cell>
          <cell r="S3905" t="str">
            <v>2150-0017285-000-PKR</v>
          </cell>
          <cell r="T3905" t="str">
            <v>2150-0017285-000-PKR-KARACHI</v>
          </cell>
        </row>
        <row r="3906">
          <cell r="C3906">
            <v>0</v>
          </cell>
          <cell r="D3906">
            <v>1545.18</v>
          </cell>
          <cell r="S3906" t="str">
            <v>2150-0017234-230-USD</v>
          </cell>
          <cell r="T3906" t="str">
            <v>2150-0017234-230-USD-KARACHI</v>
          </cell>
        </row>
        <row r="3907">
          <cell r="C3907">
            <v>0</v>
          </cell>
          <cell r="D3907">
            <v>1126.19</v>
          </cell>
          <cell r="S3907" t="str">
            <v>2150-0017281-000-PKR</v>
          </cell>
          <cell r="T3907" t="str">
            <v>2150-0017281-000-PKR-KARACHI</v>
          </cell>
        </row>
        <row r="3908">
          <cell r="C3908">
            <v>0</v>
          </cell>
          <cell r="D3908">
            <v>758</v>
          </cell>
          <cell r="S3908" t="str">
            <v>2150-0017108-000-PKR</v>
          </cell>
          <cell r="T3908" t="str">
            <v>2150-0017108-000-PKR-KARACHI</v>
          </cell>
        </row>
        <row r="3909">
          <cell r="C3909">
            <v>0</v>
          </cell>
          <cell r="D3909">
            <v>114.5</v>
          </cell>
          <cell r="S3909" t="str">
            <v>2150-0017276-000-PKR</v>
          </cell>
          <cell r="T3909" t="str">
            <v>2150-0017276-000-PKR-KARACHI</v>
          </cell>
        </row>
        <row r="3910">
          <cell r="C3910">
            <v>0</v>
          </cell>
          <cell r="D3910">
            <v>23848</v>
          </cell>
          <cell r="S3910" t="str">
            <v>2150-0017270-000-PKR</v>
          </cell>
          <cell r="T3910" t="str">
            <v>2150-0017270-000-PKR-KARACHI</v>
          </cell>
        </row>
        <row r="3911">
          <cell r="C3911">
            <v>0</v>
          </cell>
          <cell r="D3911">
            <v>9</v>
          </cell>
          <cell r="S3911" t="str">
            <v>2150-0017269-000-PKR</v>
          </cell>
          <cell r="T3911" t="str">
            <v>2150-0017269-000-PKR-KARACHI</v>
          </cell>
        </row>
        <row r="3912">
          <cell r="C3912">
            <v>0</v>
          </cell>
          <cell r="D3912">
            <v>64079.21</v>
          </cell>
          <cell r="S3912" t="str">
            <v>2150-0017265-230-USD</v>
          </cell>
          <cell r="T3912" t="str">
            <v>2150-0017265-230-USD-KARACHI</v>
          </cell>
        </row>
        <row r="3913">
          <cell r="C3913">
            <v>0</v>
          </cell>
          <cell r="D3913">
            <v>9875</v>
          </cell>
          <cell r="S3913" t="str">
            <v>2150-0017260-000-PKR</v>
          </cell>
          <cell r="T3913" t="str">
            <v>2150-0017260-000-PKR-KARACHI</v>
          </cell>
        </row>
        <row r="3914">
          <cell r="C3914">
            <v>0</v>
          </cell>
          <cell r="D3914">
            <v>40900474.710000001</v>
          </cell>
          <cell r="S3914" t="str">
            <v>2150-0017256-000-PKR</v>
          </cell>
          <cell r="T3914" t="str">
            <v>2150-0017256-000-PKR-KARACHI</v>
          </cell>
        </row>
        <row r="3915">
          <cell r="C3915">
            <v>0</v>
          </cell>
          <cell r="D3915">
            <v>25.55</v>
          </cell>
          <cell r="S3915" t="str">
            <v>2150-0017251-230-USD</v>
          </cell>
          <cell r="T3915" t="str">
            <v>2150-0017251-230-USD-KARACHI</v>
          </cell>
        </row>
        <row r="3916">
          <cell r="C3916">
            <v>0</v>
          </cell>
          <cell r="D3916">
            <v>112444.59</v>
          </cell>
          <cell r="S3916" t="str">
            <v>2150-0017284-000-PKR</v>
          </cell>
          <cell r="T3916" t="str">
            <v>2150-0017284-000-PKR-KARACHI</v>
          </cell>
        </row>
        <row r="3917">
          <cell r="C3917">
            <v>0</v>
          </cell>
          <cell r="D3917">
            <v>1064.6199999999999</v>
          </cell>
          <cell r="S3917" t="str">
            <v>2150-0016916-000-PKR</v>
          </cell>
          <cell r="T3917" t="str">
            <v>2150-0016916-000-PKR-KARACHI</v>
          </cell>
        </row>
        <row r="3918">
          <cell r="C3918">
            <v>0</v>
          </cell>
          <cell r="D3918">
            <v>5379.65</v>
          </cell>
          <cell r="S3918" t="str">
            <v>2150-0017112-000-PKR</v>
          </cell>
          <cell r="T3918" t="str">
            <v>2150-0017112-000-PKR-KARACHI</v>
          </cell>
        </row>
        <row r="3919">
          <cell r="C3919">
            <v>0</v>
          </cell>
          <cell r="D3919">
            <v>200</v>
          </cell>
          <cell r="S3919" t="str">
            <v>2150-0016989-000-PKR</v>
          </cell>
          <cell r="T3919" t="str">
            <v>2150-0016989-000-PKR-KARACHI</v>
          </cell>
        </row>
        <row r="3920">
          <cell r="C3920">
            <v>0</v>
          </cell>
          <cell r="D3920">
            <v>54.08</v>
          </cell>
          <cell r="S3920" t="str">
            <v>2150-0016963-230-USD</v>
          </cell>
          <cell r="T3920" t="str">
            <v>2150-0016963-230-USD-KARACHI</v>
          </cell>
        </row>
        <row r="3921">
          <cell r="C3921">
            <v>0</v>
          </cell>
          <cell r="D3921">
            <v>32.69</v>
          </cell>
          <cell r="S3921" t="str">
            <v>2150-0016963-227-USD</v>
          </cell>
          <cell r="T3921" t="str">
            <v>2150-0016963-227-USD-KARACHI</v>
          </cell>
        </row>
        <row r="3922">
          <cell r="C3922">
            <v>0</v>
          </cell>
          <cell r="D3922">
            <v>1136.45</v>
          </cell>
          <cell r="S3922" t="str">
            <v>2150-0016953-000-PKR</v>
          </cell>
          <cell r="T3922" t="str">
            <v>2150-0016953-000-PKR-KARACHI</v>
          </cell>
        </row>
        <row r="3923">
          <cell r="C3923">
            <v>0</v>
          </cell>
          <cell r="D3923">
            <v>4829</v>
          </cell>
          <cell r="S3923" t="str">
            <v>2150-0016951-000-PKR</v>
          </cell>
          <cell r="T3923" t="str">
            <v>2150-0016951-000-PKR-KARACHI</v>
          </cell>
        </row>
        <row r="3924">
          <cell r="C3924">
            <v>0</v>
          </cell>
          <cell r="D3924">
            <v>167572.59</v>
          </cell>
          <cell r="S3924" t="str">
            <v>2150-0016950-000-PKR</v>
          </cell>
          <cell r="T3924" t="str">
            <v>2150-0016950-000-PKR-KARACHI</v>
          </cell>
        </row>
        <row r="3925">
          <cell r="C3925">
            <v>0</v>
          </cell>
          <cell r="D3925">
            <v>1801.37</v>
          </cell>
          <cell r="S3925" t="str">
            <v>2150-0017002-000-PKR</v>
          </cell>
          <cell r="T3925" t="str">
            <v>2150-0017002-000-PKR-KARACHI</v>
          </cell>
        </row>
        <row r="3926">
          <cell r="C3926">
            <v>0</v>
          </cell>
          <cell r="D3926">
            <v>215.27</v>
          </cell>
          <cell r="S3926" t="str">
            <v>2150-0016925-227-GBP</v>
          </cell>
          <cell r="T3926" t="str">
            <v>2150-0016925-227-GBP-KARACHI</v>
          </cell>
        </row>
        <row r="3927">
          <cell r="C3927">
            <v>0</v>
          </cell>
          <cell r="D3927">
            <v>3975313.55</v>
          </cell>
          <cell r="S3927" t="str">
            <v>2150-0017005-000-PKR</v>
          </cell>
          <cell r="T3927" t="str">
            <v>2150-0017005-000-PKR-KARACHI</v>
          </cell>
        </row>
        <row r="3928">
          <cell r="C3928">
            <v>0</v>
          </cell>
          <cell r="D3928">
            <v>3939.6</v>
          </cell>
          <cell r="S3928" t="str">
            <v>2150-0016910-000-PKR</v>
          </cell>
          <cell r="T3928" t="str">
            <v>2150-0016910-000-PKR-KARACHI</v>
          </cell>
        </row>
        <row r="3929">
          <cell r="C3929">
            <v>0</v>
          </cell>
          <cell r="D3929">
            <v>7098.8</v>
          </cell>
          <cell r="S3929" t="str">
            <v>2150-0016908-000-PKR</v>
          </cell>
          <cell r="T3929" t="str">
            <v>2150-0016908-000-PKR-KARACHI</v>
          </cell>
        </row>
        <row r="3930">
          <cell r="C3930">
            <v>0</v>
          </cell>
          <cell r="D3930">
            <v>1014.2</v>
          </cell>
          <cell r="S3930" t="str">
            <v>2150-0016905-000-PKR</v>
          </cell>
          <cell r="T3930" t="str">
            <v>2150-0016905-000-PKR-KARACHI</v>
          </cell>
        </row>
        <row r="3931">
          <cell r="C3931">
            <v>0</v>
          </cell>
          <cell r="D3931">
            <v>5943.2</v>
          </cell>
          <cell r="S3931" t="str">
            <v>2150-0016894-000-PKR</v>
          </cell>
          <cell r="T3931" t="str">
            <v>2150-0016894-000-PKR-KARACHI</v>
          </cell>
        </row>
        <row r="3932">
          <cell r="C3932">
            <v>0</v>
          </cell>
          <cell r="D3932">
            <v>12856.49</v>
          </cell>
          <cell r="S3932" t="str">
            <v>2150-0016893-000-PKR</v>
          </cell>
          <cell r="T3932" t="str">
            <v>2150-0016893-000-PKR-KARACHI</v>
          </cell>
        </row>
        <row r="3933">
          <cell r="C3933">
            <v>0</v>
          </cell>
          <cell r="D3933">
            <v>17307.18</v>
          </cell>
          <cell r="S3933" t="str">
            <v>2150-0016884-000-PKR</v>
          </cell>
          <cell r="T3933" t="str">
            <v>2150-0016884-000-PKR-KARACHI</v>
          </cell>
        </row>
        <row r="3934">
          <cell r="C3934">
            <v>0</v>
          </cell>
          <cell r="D3934">
            <v>1246.8399999999999</v>
          </cell>
          <cell r="S3934" t="str">
            <v>2150-0014741-230-USD</v>
          </cell>
          <cell r="T3934" t="str">
            <v>2150-0014741-230-USD-KARACHI</v>
          </cell>
        </row>
        <row r="3935">
          <cell r="C3935">
            <v>0</v>
          </cell>
          <cell r="D3935">
            <v>591.33000000000004</v>
          </cell>
          <cell r="S3935" t="str">
            <v>2150-0016925-230-USD</v>
          </cell>
          <cell r="T3935" t="str">
            <v>2150-0016925-230-USD-KARACHI</v>
          </cell>
        </row>
        <row r="3936">
          <cell r="C3936">
            <v>0</v>
          </cell>
          <cell r="D3936">
            <v>21520.55</v>
          </cell>
          <cell r="S3936" t="str">
            <v>2150-0017055-000-PKR</v>
          </cell>
          <cell r="T3936" t="str">
            <v>2150-0017055-000-PKR-KARACHI</v>
          </cell>
        </row>
        <row r="3937">
          <cell r="C3937">
            <v>0</v>
          </cell>
          <cell r="D3937">
            <v>3393.02</v>
          </cell>
          <cell r="S3937" t="str">
            <v>2150-0017093-000-PKR</v>
          </cell>
          <cell r="T3937" t="str">
            <v>2150-0017093-000-PKR-KARACHI</v>
          </cell>
        </row>
        <row r="3938">
          <cell r="C3938">
            <v>0</v>
          </cell>
          <cell r="D3938">
            <v>7934.83</v>
          </cell>
          <cell r="S3938" t="str">
            <v>2150-0017077-000-PKR</v>
          </cell>
          <cell r="T3938" t="str">
            <v>2150-0017077-000-PKR-KARACHI</v>
          </cell>
        </row>
        <row r="3939">
          <cell r="C3939">
            <v>0</v>
          </cell>
          <cell r="D3939">
            <v>5566.7</v>
          </cell>
          <cell r="S3939" t="str">
            <v>2150-0017076-000-PKR</v>
          </cell>
          <cell r="T3939" t="str">
            <v>2150-0017076-000-PKR-KARACHI</v>
          </cell>
        </row>
        <row r="3940">
          <cell r="C3940">
            <v>0</v>
          </cell>
          <cell r="D3940">
            <v>200</v>
          </cell>
          <cell r="S3940" t="str">
            <v>2150-0017074-000-PKR</v>
          </cell>
          <cell r="T3940" t="str">
            <v>2150-0017074-000-PKR-KARACHI</v>
          </cell>
        </row>
        <row r="3941">
          <cell r="C3941">
            <v>0</v>
          </cell>
          <cell r="D3941">
            <v>38163.08</v>
          </cell>
          <cell r="S3941" t="str">
            <v>2150-0017073-000-PKR</v>
          </cell>
          <cell r="T3941" t="str">
            <v>2150-0017073-000-PKR-KARACHI</v>
          </cell>
        </row>
        <row r="3942">
          <cell r="C3942">
            <v>0</v>
          </cell>
          <cell r="D3942">
            <v>676.77</v>
          </cell>
          <cell r="S3942" t="str">
            <v>2150-0017064-000-PKR</v>
          </cell>
          <cell r="T3942" t="str">
            <v>2150-0017064-000-PKR-KARACHI</v>
          </cell>
        </row>
        <row r="3943">
          <cell r="C3943">
            <v>0</v>
          </cell>
          <cell r="D3943">
            <v>52.5</v>
          </cell>
          <cell r="S3943" t="str">
            <v>2150-0017063-000-PKR</v>
          </cell>
          <cell r="T3943" t="str">
            <v>2150-0017063-000-PKR-KARACHI</v>
          </cell>
        </row>
        <row r="3944">
          <cell r="C3944">
            <v>0</v>
          </cell>
          <cell r="D3944">
            <v>24800</v>
          </cell>
          <cell r="S3944" t="str">
            <v>2150-0016995-000-PKR</v>
          </cell>
          <cell r="T3944" t="str">
            <v>2150-0016995-000-PKR-KARACHI</v>
          </cell>
        </row>
        <row r="3945">
          <cell r="C3945">
            <v>0</v>
          </cell>
          <cell r="D3945">
            <v>110237.56</v>
          </cell>
          <cell r="S3945" t="str">
            <v>2150-0017056-000-PKR</v>
          </cell>
          <cell r="T3945" t="str">
            <v>2150-0017056-000-PKR-KARACHI</v>
          </cell>
        </row>
        <row r="3946">
          <cell r="C3946">
            <v>0</v>
          </cell>
          <cell r="D3946">
            <v>132663.81</v>
          </cell>
          <cell r="S3946" t="str">
            <v>2150-0017372-230-USD</v>
          </cell>
          <cell r="T3946" t="str">
            <v>2150-0017372-230-USD-KARACHI</v>
          </cell>
        </row>
        <row r="3947">
          <cell r="C3947">
            <v>0</v>
          </cell>
          <cell r="D3947">
            <v>4.16</v>
          </cell>
          <cell r="S3947" t="str">
            <v>2150-0017040-227-USD</v>
          </cell>
          <cell r="T3947" t="str">
            <v>2150-0017040-227-USD-KARACHI</v>
          </cell>
        </row>
        <row r="3948">
          <cell r="C3948">
            <v>0</v>
          </cell>
          <cell r="D3948">
            <v>49888.02</v>
          </cell>
          <cell r="S3948" t="str">
            <v>2150-0017034-000-PKR</v>
          </cell>
          <cell r="T3948" t="str">
            <v>2150-0017034-000-PKR-KARACHI</v>
          </cell>
        </row>
        <row r="3949">
          <cell r="C3949">
            <v>0</v>
          </cell>
          <cell r="D3949">
            <v>604830</v>
          </cell>
          <cell r="S3949" t="str">
            <v>2150-0017033-000-PKR</v>
          </cell>
          <cell r="T3949" t="str">
            <v>2150-0017033-000-PKR-KARACHI</v>
          </cell>
        </row>
        <row r="3950">
          <cell r="C3950">
            <v>0</v>
          </cell>
          <cell r="D3950">
            <v>41473.79</v>
          </cell>
          <cell r="S3950" t="str">
            <v>2150-0017032-000-PKR</v>
          </cell>
          <cell r="T3950" t="str">
            <v>2150-0017032-000-PKR-KARACHI</v>
          </cell>
        </row>
        <row r="3951">
          <cell r="C3951">
            <v>0</v>
          </cell>
          <cell r="D3951">
            <v>80000</v>
          </cell>
          <cell r="S3951" t="str">
            <v>2150-0017030-000-PKR</v>
          </cell>
          <cell r="T3951" t="str">
            <v>2150-0017030-000-PKR-KARACHI</v>
          </cell>
        </row>
        <row r="3952">
          <cell r="C3952">
            <v>0</v>
          </cell>
          <cell r="D3952">
            <v>281367.44</v>
          </cell>
          <cell r="S3952" t="str">
            <v>2150-0017014-000-PKR</v>
          </cell>
          <cell r="T3952" t="str">
            <v>2150-0017014-000-PKR-KARACHI</v>
          </cell>
        </row>
        <row r="3953">
          <cell r="C3953">
            <v>0</v>
          </cell>
          <cell r="D3953">
            <v>595.70000000000005</v>
          </cell>
          <cell r="S3953" t="str">
            <v>2150-0017013-000-PKR</v>
          </cell>
          <cell r="T3953" t="str">
            <v>2150-0017013-000-PKR-KARACHI</v>
          </cell>
        </row>
        <row r="3954">
          <cell r="C3954">
            <v>0</v>
          </cell>
          <cell r="D3954">
            <v>4999.96</v>
          </cell>
          <cell r="S3954" t="str">
            <v>2150-0017058-000-PKR</v>
          </cell>
          <cell r="T3954" t="str">
            <v>2150-0017058-000-PKR-KARACHI</v>
          </cell>
        </row>
        <row r="3955">
          <cell r="C3955">
            <v>0</v>
          </cell>
          <cell r="D3955">
            <v>83874.710000000006</v>
          </cell>
          <cell r="S3955" t="str">
            <v>2150-0017555-000-PKR</v>
          </cell>
          <cell r="T3955" t="str">
            <v>2150-0017555-000-PKR-KARACHI</v>
          </cell>
        </row>
        <row r="3956">
          <cell r="C3956">
            <v>0</v>
          </cell>
          <cell r="D3956">
            <v>24725</v>
          </cell>
          <cell r="S3956" t="str">
            <v>2150-0017370-000-PKR</v>
          </cell>
          <cell r="T3956" t="str">
            <v>2150-0017370-000-PKR-KARACHI</v>
          </cell>
        </row>
        <row r="3957">
          <cell r="C3957">
            <v>0</v>
          </cell>
          <cell r="D3957">
            <v>300</v>
          </cell>
          <cell r="S3957" t="str">
            <v>2150-0017588-000-PKR</v>
          </cell>
          <cell r="T3957" t="str">
            <v>2150-0017588-000-PKR-KARACHI</v>
          </cell>
        </row>
        <row r="3958">
          <cell r="C3958">
            <v>0</v>
          </cell>
          <cell r="D3958">
            <v>122269.06</v>
          </cell>
          <cell r="S3958" t="str">
            <v>2150-0017581-000-PKR</v>
          </cell>
          <cell r="T3958" t="str">
            <v>2150-0017581-000-PKR-KARACHI</v>
          </cell>
        </row>
        <row r="3959">
          <cell r="C3959">
            <v>0</v>
          </cell>
          <cell r="D3959">
            <v>208.15</v>
          </cell>
          <cell r="S3959" t="str">
            <v>2150-0017580-000-PKR</v>
          </cell>
          <cell r="T3959" t="str">
            <v>2150-0017580-000-PKR-KARACHI</v>
          </cell>
        </row>
        <row r="3960">
          <cell r="C3960">
            <v>0</v>
          </cell>
          <cell r="D3960">
            <v>2005</v>
          </cell>
          <cell r="S3960" t="str">
            <v>2150-0017579-000-PKR</v>
          </cell>
          <cell r="T3960" t="str">
            <v>2150-0017579-000-PKR-KARACHI</v>
          </cell>
        </row>
        <row r="3961">
          <cell r="C3961">
            <v>0</v>
          </cell>
          <cell r="D3961">
            <v>92.71</v>
          </cell>
          <cell r="S3961" t="str">
            <v>2150-0017574-230-USD</v>
          </cell>
          <cell r="T3961" t="str">
            <v>2150-0017574-230-USD-KARACHI</v>
          </cell>
        </row>
        <row r="3962">
          <cell r="C3962">
            <v>0</v>
          </cell>
          <cell r="D3962">
            <v>6425.2</v>
          </cell>
          <cell r="S3962" t="str">
            <v>2150-0017572-000-PKR</v>
          </cell>
          <cell r="T3962" t="str">
            <v>2150-0017572-000-PKR-KARACHI</v>
          </cell>
        </row>
        <row r="3963">
          <cell r="C3963">
            <v>0</v>
          </cell>
          <cell r="D3963">
            <v>39.31</v>
          </cell>
          <cell r="S3963" t="str">
            <v>2150-0017590-000-PKR</v>
          </cell>
          <cell r="T3963" t="str">
            <v>2150-0017590-000-PKR-KARACHI</v>
          </cell>
        </row>
        <row r="3964">
          <cell r="C3964">
            <v>0</v>
          </cell>
          <cell r="D3964">
            <v>875</v>
          </cell>
          <cell r="S3964" t="str">
            <v>2150-0017558-000-PKR</v>
          </cell>
          <cell r="T3964" t="str">
            <v>2150-0017558-000-PKR-KARACHI</v>
          </cell>
        </row>
        <row r="3965">
          <cell r="C3965">
            <v>0</v>
          </cell>
          <cell r="D3965">
            <v>57</v>
          </cell>
          <cell r="S3965" t="str">
            <v>2150-0017591-000-PKR</v>
          </cell>
          <cell r="T3965" t="str">
            <v>2150-0017591-000-PKR-KARACHI</v>
          </cell>
        </row>
        <row r="3966">
          <cell r="C3966">
            <v>0</v>
          </cell>
          <cell r="D3966">
            <v>103907.71</v>
          </cell>
          <cell r="S3966" t="str">
            <v>2150-0017554-000-PKR</v>
          </cell>
          <cell r="T3966" t="str">
            <v>2150-0017554-000-PKR-KARACHI</v>
          </cell>
        </row>
        <row r="3967">
          <cell r="C3967">
            <v>0</v>
          </cell>
          <cell r="D3967">
            <v>2380906.9500000002</v>
          </cell>
          <cell r="S3967" t="str">
            <v>2150-0017551-000-PKR</v>
          </cell>
          <cell r="T3967" t="str">
            <v>2150-0017551-000-PKR-KARACHI</v>
          </cell>
        </row>
        <row r="3968">
          <cell r="C3968">
            <v>0</v>
          </cell>
          <cell r="D3968">
            <v>7470</v>
          </cell>
          <cell r="S3968" t="str">
            <v>2150-0017549-000-PKR</v>
          </cell>
          <cell r="T3968" t="str">
            <v>2150-0017549-000-PKR-KARACHI</v>
          </cell>
        </row>
        <row r="3969">
          <cell r="C3969">
            <v>0</v>
          </cell>
          <cell r="D3969">
            <v>44598</v>
          </cell>
          <cell r="S3969" t="str">
            <v>2150-0017544-000-PKR</v>
          </cell>
          <cell r="T3969" t="str">
            <v>2150-0017544-000-PKR-KARACHI</v>
          </cell>
        </row>
        <row r="3970">
          <cell r="C3970">
            <v>0</v>
          </cell>
          <cell r="D3970">
            <v>266.83999999999997</v>
          </cell>
          <cell r="S3970" t="str">
            <v>2150-0017543-230-USD</v>
          </cell>
          <cell r="T3970" t="str">
            <v>2150-0017543-230-USD-KARACHI</v>
          </cell>
        </row>
        <row r="3971">
          <cell r="C3971">
            <v>0</v>
          </cell>
          <cell r="D3971">
            <v>100</v>
          </cell>
          <cell r="S3971" t="str">
            <v>2150-0017542-000-PKR</v>
          </cell>
          <cell r="T3971" t="str">
            <v>2150-0017542-000-PKR-KARACHI</v>
          </cell>
        </row>
        <row r="3972">
          <cell r="C3972">
            <v>0</v>
          </cell>
          <cell r="D3972">
            <v>1004.04</v>
          </cell>
          <cell r="S3972" t="str">
            <v>2150-0017539-000-PKR</v>
          </cell>
          <cell r="T3972" t="str">
            <v>2150-0017539-000-PKR-KARACHI</v>
          </cell>
        </row>
        <row r="3973">
          <cell r="C3973">
            <v>0</v>
          </cell>
          <cell r="D3973">
            <v>12035</v>
          </cell>
          <cell r="S3973" t="str">
            <v>2150-0017568-000-PKR</v>
          </cell>
          <cell r="T3973" t="str">
            <v>2150-0017568-000-PKR-KARACHI</v>
          </cell>
        </row>
        <row r="3974">
          <cell r="C3974">
            <v>0</v>
          </cell>
          <cell r="D3974">
            <v>13010.52</v>
          </cell>
          <cell r="S3974" t="str">
            <v>2150-0017620-000-PKR</v>
          </cell>
          <cell r="T3974" t="str">
            <v>2150-0017620-000-PKR-KARACHI</v>
          </cell>
        </row>
        <row r="3975">
          <cell r="C3975">
            <v>0</v>
          </cell>
          <cell r="D3975">
            <v>3692.39</v>
          </cell>
          <cell r="S3975" t="str">
            <v>2150-0017653-230-USD</v>
          </cell>
          <cell r="T3975" t="str">
            <v>2150-0017653-230-USD-KARACHI</v>
          </cell>
        </row>
        <row r="3976">
          <cell r="C3976">
            <v>0</v>
          </cell>
          <cell r="D3976">
            <v>8232.5</v>
          </cell>
          <cell r="S3976" t="str">
            <v>2150-0017650-000-PKR</v>
          </cell>
          <cell r="T3976" t="str">
            <v>2150-0017650-000-PKR-KARACHI</v>
          </cell>
        </row>
        <row r="3977">
          <cell r="C3977">
            <v>0</v>
          </cell>
          <cell r="D3977">
            <v>7.01</v>
          </cell>
          <cell r="S3977" t="str">
            <v>2150-0017646-000-PKR</v>
          </cell>
          <cell r="T3977" t="str">
            <v>2150-0017646-000-PKR-KARACHI</v>
          </cell>
        </row>
        <row r="3978">
          <cell r="C3978">
            <v>0</v>
          </cell>
          <cell r="D3978">
            <v>59315.3</v>
          </cell>
          <cell r="S3978" t="str">
            <v>2150-0017643-230-USD</v>
          </cell>
          <cell r="T3978" t="str">
            <v>2150-0017643-230-USD-KARACHI</v>
          </cell>
        </row>
        <row r="3979">
          <cell r="C3979">
            <v>0</v>
          </cell>
          <cell r="D3979">
            <v>800</v>
          </cell>
          <cell r="S3979" t="str">
            <v>2150-0017631-000-PKR</v>
          </cell>
          <cell r="T3979" t="str">
            <v>2150-0017631-000-PKR-KARACHI</v>
          </cell>
        </row>
        <row r="3980">
          <cell r="C3980">
            <v>0</v>
          </cell>
          <cell r="D3980">
            <v>1700217.96</v>
          </cell>
          <cell r="S3980" t="str">
            <v>2150-0017629-000-PKR</v>
          </cell>
          <cell r="T3980" t="str">
            <v>2150-0017629-000-PKR-KARACHI</v>
          </cell>
        </row>
        <row r="3981">
          <cell r="C3981">
            <v>0</v>
          </cell>
          <cell r="D3981">
            <v>669644.76</v>
          </cell>
          <cell r="S3981" t="str">
            <v>2150-0017628-230-USD</v>
          </cell>
          <cell r="T3981" t="str">
            <v>2150-0017628-230-USD-KARACHI</v>
          </cell>
        </row>
        <row r="3982">
          <cell r="C3982">
            <v>0</v>
          </cell>
          <cell r="D3982">
            <v>1087.01</v>
          </cell>
          <cell r="S3982" t="str">
            <v>2150-0017589-000-PKR</v>
          </cell>
          <cell r="T3982" t="str">
            <v>2150-0017589-000-PKR-KARACHI</v>
          </cell>
        </row>
        <row r="3983">
          <cell r="C3983">
            <v>0</v>
          </cell>
          <cell r="D3983">
            <v>67337.16</v>
          </cell>
          <cell r="S3983" t="str">
            <v>2150-0017620-230-USD</v>
          </cell>
          <cell r="T3983" t="str">
            <v>2150-0017620-230-USD-KARACHI</v>
          </cell>
        </row>
        <row r="3984">
          <cell r="C3984">
            <v>0</v>
          </cell>
          <cell r="D3984">
            <v>307</v>
          </cell>
          <cell r="S3984" t="str">
            <v>2150-0017525-000-PKR</v>
          </cell>
          <cell r="T3984" t="str">
            <v>2150-0017525-000-PKR-KARACHI</v>
          </cell>
        </row>
        <row r="3985">
          <cell r="C3985">
            <v>0</v>
          </cell>
          <cell r="D3985">
            <v>25738.44</v>
          </cell>
          <cell r="S3985" t="str">
            <v>2150-0017617-000-PKR</v>
          </cell>
          <cell r="T3985" t="str">
            <v>2150-0017617-000-PKR-KARACHI</v>
          </cell>
        </row>
        <row r="3986">
          <cell r="C3986">
            <v>0</v>
          </cell>
          <cell r="D3986">
            <v>0.77</v>
          </cell>
          <cell r="S3986" t="str">
            <v>2150-0017607-000-PKR</v>
          </cell>
          <cell r="T3986" t="str">
            <v>2150-0017607-000-PKR-KARACHI</v>
          </cell>
        </row>
        <row r="3987">
          <cell r="C3987">
            <v>0</v>
          </cell>
          <cell r="D3987">
            <v>102055.75</v>
          </cell>
          <cell r="S3987" t="str">
            <v>2150-0017601-000-PKR</v>
          </cell>
          <cell r="T3987" t="str">
            <v>2150-0017601-000-PKR-KARACHI</v>
          </cell>
        </row>
        <row r="3988">
          <cell r="C3988">
            <v>0</v>
          </cell>
          <cell r="D3988">
            <v>534</v>
          </cell>
          <cell r="S3988" t="str">
            <v>2150-0017599-000-PKR</v>
          </cell>
          <cell r="T3988" t="str">
            <v>2150-0017599-000-PKR-KARACHI</v>
          </cell>
        </row>
        <row r="3989">
          <cell r="C3989">
            <v>0</v>
          </cell>
          <cell r="D3989">
            <v>4</v>
          </cell>
          <cell r="S3989" t="str">
            <v>2150-0017598-000-PKR</v>
          </cell>
          <cell r="T3989" t="str">
            <v>2150-0017598-000-PKR-KARACHI</v>
          </cell>
        </row>
        <row r="3990">
          <cell r="C3990">
            <v>0</v>
          </cell>
          <cell r="D3990">
            <v>1482.18</v>
          </cell>
          <cell r="S3990" t="str">
            <v>2150-0017595-230-USD</v>
          </cell>
          <cell r="T3990" t="str">
            <v>2150-0017595-230-USD-KARACHI</v>
          </cell>
        </row>
        <row r="3991">
          <cell r="C3991">
            <v>0</v>
          </cell>
          <cell r="D3991">
            <v>47</v>
          </cell>
          <cell r="S3991" t="str">
            <v>2150-0017592-000-PKR</v>
          </cell>
          <cell r="T3991" t="str">
            <v>2150-0017592-000-PKR-KARACHI</v>
          </cell>
        </row>
        <row r="3992">
          <cell r="C3992">
            <v>0</v>
          </cell>
          <cell r="D3992">
            <v>1749.5</v>
          </cell>
          <cell r="S3992" t="str">
            <v>2150-0017623-000-PKR</v>
          </cell>
          <cell r="T3992" t="str">
            <v>2150-0017623-000-PKR-KARACHI</v>
          </cell>
        </row>
        <row r="3993">
          <cell r="C3993">
            <v>0</v>
          </cell>
          <cell r="D3993">
            <v>12025</v>
          </cell>
          <cell r="S3993" t="str">
            <v>2150-0032338-000-PKR</v>
          </cell>
          <cell r="T3993" t="str">
            <v>2150-0032338-000-PKR-LAHORE</v>
          </cell>
        </row>
        <row r="3994">
          <cell r="C3994">
            <v>0</v>
          </cell>
          <cell r="D3994">
            <v>4690</v>
          </cell>
          <cell r="S3994" t="str">
            <v>2150-0017458-000-PKR</v>
          </cell>
          <cell r="T3994" t="str">
            <v>2150-0017458-000-PKR-KARACHI</v>
          </cell>
        </row>
        <row r="3995">
          <cell r="C3995">
            <v>0</v>
          </cell>
          <cell r="D3995">
            <v>1058.45</v>
          </cell>
          <cell r="S3995" t="str">
            <v>2150-0017457-230-USD</v>
          </cell>
          <cell r="T3995" t="str">
            <v>2150-0017457-230-USD-KARACHI</v>
          </cell>
        </row>
        <row r="3996">
          <cell r="C3996">
            <v>0</v>
          </cell>
          <cell r="D3996">
            <v>529.20000000000005</v>
          </cell>
          <cell r="S3996" t="str">
            <v>2150-0017457-000-PKR</v>
          </cell>
          <cell r="T3996" t="str">
            <v>2150-0017457-000-PKR-KARACHI</v>
          </cell>
        </row>
        <row r="3997">
          <cell r="C3997">
            <v>0</v>
          </cell>
          <cell r="D3997">
            <v>1.29</v>
          </cell>
          <cell r="S3997" t="str">
            <v>2150-0017455-000-PKR</v>
          </cell>
          <cell r="T3997" t="str">
            <v>2150-0017455-000-PKR-KARACHI</v>
          </cell>
        </row>
        <row r="3998">
          <cell r="C3998">
            <v>0</v>
          </cell>
          <cell r="D3998">
            <v>147533.78</v>
          </cell>
          <cell r="S3998" t="str">
            <v>2150-0017452-000-PKR</v>
          </cell>
          <cell r="T3998" t="str">
            <v>2150-0017452-000-PKR-KARACHI</v>
          </cell>
        </row>
        <row r="3999">
          <cell r="C3999">
            <v>0</v>
          </cell>
          <cell r="D3999">
            <v>200</v>
          </cell>
          <cell r="S3999" t="str">
            <v>2150-0017447-000-PKR</v>
          </cell>
          <cell r="T3999" t="str">
            <v>2150-0017447-000-PKR-KARACHI</v>
          </cell>
        </row>
        <row r="4000">
          <cell r="C4000">
            <v>0</v>
          </cell>
          <cell r="D4000">
            <v>924.83</v>
          </cell>
          <cell r="S4000" t="str">
            <v>2150-0017436-000-PKR</v>
          </cell>
          <cell r="T4000" t="str">
            <v>2150-0017436-000-PKR-KARACHI</v>
          </cell>
        </row>
        <row r="4001">
          <cell r="C4001">
            <v>0</v>
          </cell>
          <cell r="D4001">
            <v>154429.4</v>
          </cell>
          <cell r="S4001" t="str">
            <v>2150-0017533-000-PKR</v>
          </cell>
          <cell r="T4001" t="str">
            <v>2150-0017533-000-PKR-KARACHI</v>
          </cell>
        </row>
        <row r="4002">
          <cell r="C4002">
            <v>0</v>
          </cell>
          <cell r="D4002">
            <v>2514469.04</v>
          </cell>
          <cell r="S4002" t="str">
            <v>2150-0017426-230-USD</v>
          </cell>
          <cell r="T4002" t="str">
            <v>2150-0017426-230-USD-KARACHI</v>
          </cell>
        </row>
        <row r="4003">
          <cell r="C4003">
            <v>0</v>
          </cell>
          <cell r="D4003">
            <v>11431.45</v>
          </cell>
          <cell r="S4003" t="str">
            <v>2150-0017468-000-PKR</v>
          </cell>
          <cell r="T4003" t="str">
            <v>2150-0017468-000-PKR-KARACHI</v>
          </cell>
        </row>
        <row r="4004">
          <cell r="C4004">
            <v>0</v>
          </cell>
          <cell r="D4004">
            <v>217.51</v>
          </cell>
          <cell r="S4004" t="str">
            <v>2150-0017422-230-USD</v>
          </cell>
          <cell r="T4004" t="str">
            <v>2150-0017422-230-USD-KARACHI</v>
          </cell>
        </row>
        <row r="4005">
          <cell r="C4005">
            <v>0</v>
          </cell>
          <cell r="D4005">
            <v>8460</v>
          </cell>
          <cell r="S4005" t="str">
            <v>2150-0017420-000-PKR</v>
          </cell>
          <cell r="T4005" t="str">
            <v>2150-0017420-000-PKR-KARACHI</v>
          </cell>
        </row>
        <row r="4006">
          <cell r="C4006">
            <v>0</v>
          </cell>
          <cell r="D4006">
            <v>22630.35</v>
          </cell>
          <cell r="S4006" t="str">
            <v>2150-0017399-230-USD</v>
          </cell>
          <cell r="T4006" t="str">
            <v>2150-0017399-230-USD-KARACHI</v>
          </cell>
        </row>
        <row r="4007">
          <cell r="C4007">
            <v>0</v>
          </cell>
          <cell r="D4007">
            <v>739551.75</v>
          </cell>
          <cell r="S4007" t="str">
            <v>2150-0017399-000-PKR</v>
          </cell>
          <cell r="T4007" t="str">
            <v>2150-0017399-000-PKR-KARACHI</v>
          </cell>
        </row>
        <row r="4008">
          <cell r="C4008">
            <v>0</v>
          </cell>
          <cell r="D4008">
            <v>6008.6</v>
          </cell>
          <cell r="S4008" t="str">
            <v>2150-0017396-000-PKR</v>
          </cell>
          <cell r="T4008" t="str">
            <v>2150-0017396-000-PKR-KARACHI</v>
          </cell>
        </row>
        <row r="4009">
          <cell r="C4009">
            <v>0</v>
          </cell>
          <cell r="D4009">
            <v>18665</v>
          </cell>
          <cell r="S4009" t="str">
            <v>2150-0017379-000-PKR</v>
          </cell>
          <cell r="T4009" t="str">
            <v>2150-0017379-000-PKR-KARACHI</v>
          </cell>
        </row>
        <row r="4010">
          <cell r="C4010">
            <v>0</v>
          </cell>
          <cell r="D4010">
            <v>168771.26</v>
          </cell>
          <cell r="S4010" t="str">
            <v>2150-0016862-000-PKR</v>
          </cell>
          <cell r="T4010" t="str">
            <v>2150-0016862-000-PKR-KARACHI</v>
          </cell>
        </row>
        <row r="4011">
          <cell r="C4011">
            <v>0</v>
          </cell>
          <cell r="D4011">
            <v>52.3</v>
          </cell>
          <cell r="S4011" t="str">
            <v>2150-0017434-230-USD</v>
          </cell>
          <cell r="T4011" t="str">
            <v>2150-0017434-230-USD-KARACHI</v>
          </cell>
        </row>
        <row r="4012">
          <cell r="C4012">
            <v>0</v>
          </cell>
          <cell r="D4012">
            <v>1473.86</v>
          </cell>
          <cell r="S4012" t="str">
            <v>2150-0017510-227-USD</v>
          </cell>
          <cell r="T4012" t="str">
            <v>2150-0017510-227-USD-KARACHI</v>
          </cell>
        </row>
        <row r="4013">
          <cell r="C4013">
            <v>0</v>
          </cell>
          <cell r="D4013">
            <v>613.27</v>
          </cell>
          <cell r="S4013" t="str">
            <v>2150-0017371-000-PKR</v>
          </cell>
          <cell r="T4013" t="str">
            <v>2150-0017371-000-PKR-KARACHI</v>
          </cell>
        </row>
        <row r="4014">
          <cell r="C4014">
            <v>0</v>
          </cell>
          <cell r="D4014">
            <v>300</v>
          </cell>
          <cell r="S4014" t="str">
            <v>2150-0017524-000-PKR</v>
          </cell>
          <cell r="T4014" t="str">
            <v>2150-0017524-000-PKR-KARACHI</v>
          </cell>
        </row>
        <row r="4015">
          <cell r="C4015">
            <v>0</v>
          </cell>
          <cell r="D4015">
            <v>300</v>
          </cell>
          <cell r="S4015" t="str">
            <v>2150-0017523-000-PKR</v>
          </cell>
          <cell r="T4015" t="str">
            <v>2150-0017523-000-PKR-KARACHI</v>
          </cell>
        </row>
        <row r="4016">
          <cell r="C4016">
            <v>0</v>
          </cell>
          <cell r="D4016">
            <v>300</v>
          </cell>
          <cell r="S4016" t="str">
            <v>2150-0017522-000-PKR</v>
          </cell>
          <cell r="T4016" t="str">
            <v>2150-0017522-000-PKR-KARACHI</v>
          </cell>
        </row>
        <row r="4017">
          <cell r="C4017">
            <v>0</v>
          </cell>
          <cell r="D4017">
            <v>3055623.58</v>
          </cell>
          <cell r="S4017" t="str">
            <v>2150-0017520-000-PKR</v>
          </cell>
          <cell r="T4017" t="str">
            <v>2150-0017520-000-PKR-KARACHI</v>
          </cell>
        </row>
        <row r="4018">
          <cell r="C4018">
            <v>0</v>
          </cell>
          <cell r="D4018">
            <v>108933</v>
          </cell>
          <cell r="S4018" t="str">
            <v>2150-0017519-000-PKR</v>
          </cell>
          <cell r="T4018" t="str">
            <v>2150-0017519-000-PKR-KARACHI</v>
          </cell>
        </row>
        <row r="4019">
          <cell r="C4019">
            <v>0</v>
          </cell>
          <cell r="D4019">
            <v>4333.04</v>
          </cell>
          <cell r="S4019" t="str">
            <v>2150-0017517-230-USD</v>
          </cell>
          <cell r="T4019" t="str">
            <v>2150-0017517-230-USD-KARACHI</v>
          </cell>
        </row>
        <row r="4020">
          <cell r="C4020">
            <v>0</v>
          </cell>
          <cell r="D4020">
            <v>8023.05</v>
          </cell>
          <cell r="S4020" t="str">
            <v>2150-0017460-227-USD</v>
          </cell>
          <cell r="T4020" t="str">
            <v>2150-0017460-227-USD-KARACHI</v>
          </cell>
        </row>
        <row r="4021">
          <cell r="C4021">
            <v>0</v>
          </cell>
          <cell r="D4021">
            <v>4160.1000000000004</v>
          </cell>
          <cell r="S4021" t="str">
            <v>2150-0017510-230-USD</v>
          </cell>
          <cell r="T4021" t="str">
            <v>2150-0017510-230-USD-KARACHI</v>
          </cell>
        </row>
        <row r="4022">
          <cell r="C4022">
            <v>0</v>
          </cell>
          <cell r="D4022">
            <v>26349.48</v>
          </cell>
          <cell r="S4022" t="str">
            <v>2150-0017467-230-USD</v>
          </cell>
          <cell r="T4022" t="str">
            <v>2150-0017467-230-USD-KARACHI</v>
          </cell>
        </row>
        <row r="4023">
          <cell r="C4023">
            <v>0</v>
          </cell>
          <cell r="D4023">
            <v>63511.43</v>
          </cell>
          <cell r="S4023" t="str">
            <v>2150-0017508-000-PKR</v>
          </cell>
          <cell r="T4023" t="str">
            <v>2150-0017508-000-PKR-KARACHI</v>
          </cell>
        </row>
        <row r="4024">
          <cell r="C4024">
            <v>0</v>
          </cell>
          <cell r="D4024">
            <v>264</v>
          </cell>
          <cell r="S4024" t="str">
            <v>2150-0017503-000-PKR</v>
          </cell>
          <cell r="T4024" t="str">
            <v>2150-0017503-000-PKR-KARACHI</v>
          </cell>
        </row>
        <row r="4025">
          <cell r="C4025">
            <v>0</v>
          </cell>
          <cell r="D4025">
            <v>45000</v>
          </cell>
          <cell r="S4025" t="str">
            <v>2150-0017491-000-PKR</v>
          </cell>
          <cell r="T4025" t="str">
            <v>2150-0017491-000-PKR-KARACHI</v>
          </cell>
        </row>
        <row r="4026">
          <cell r="C4026">
            <v>0</v>
          </cell>
          <cell r="D4026">
            <v>5853.86</v>
          </cell>
          <cell r="S4026" t="str">
            <v>2150-0017482-227-USD</v>
          </cell>
          <cell r="T4026" t="str">
            <v>2150-0017482-227-USD-KARACHI</v>
          </cell>
        </row>
        <row r="4027">
          <cell r="C4027">
            <v>0</v>
          </cell>
          <cell r="D4027">
            <v>0.82</v>
          </cell>
          <cell r="S4027" t="str">
            <v>2150-0017481-000-PKR</v>
          </cell>
          <cell r="T4027" t="str">
            <v>2150-0017481-000-PKR-KARACHI</v>
          </cell>
        </row>
        <row r="4028">
          <cell r="C4028">
            <v>0</v>
          </cell>
          <cell r="D4028">
            <v>5023.0200000000004</v>
          </cell>
          <cell r="S4028" t="str">
            <v>2150-0017479-227-USD</v>
          </cell>
          <cell r="T4028" t="str">
            <v>2150-0017479-227-USD-KARACHI</v>
          </cell>
        </row>
        <row r="4029">
          <cell r="C4029">
            <v>0</v>
          </cell>
          <cell r="D4029">
            <v>25</v>
          </cell>
          <cell r="S4029" t="str">
            <v>2150-0017477-000-PKR</v>
          </cell>
          <cell r="T4029" t="str">
            <v>2150-0017477-000-PKR-KARACHI</v>
          </cell>
        </row>
        <row r="4030">
          <cell r="C4030">
            <v>0</v>
          </cell>
          <cell r="D4030">
            <v>1946.93</v>
          </cell>
          <cell r="S4030" t="str">
            <v>2150-0017527-230-USD</v>
          </cell>
          <cell r="T4030" t="str">
            <v>2150-0017527-230-USD-KARACHI</v>
          </cell>
        </row>
        <row r="4031">
          <cell r="C4031">
            <v>0</v>
          </cell>
          <cell r="D4031">
            <v>5853.86</v>
          </cell>
          <cell r="S4031" t="str">
            <v>2150-0017517-227-USD</v>
          </cell>
          <cell r="T4031" t="str">
            <v>2150-0017517-227-USD-KARACHI</v>
          </cell>
        </row>
        <row r="4032">
          <cell r="C4032">
            <v>0</v>
          </cell>
          <cell r="D4032">
            <v>161019.65</v>
          </cell>
          <cell r="S4032" t="str">
            <v>2150-0015708-000-PKR</v>
          </cell>
          <cell r="T4032" t="str">
            <v>2150-0015708-000-PKR-KARACHI</v>
          </cell>
        </row>
        <row r="4033">
          <cell r="C4033">
            <v>0</v>
          </cell>
          <cell r="D4033">
            <v>4700.76</v>
          </cell>
          <cell r="S4033" t="str">
            <v>2150-0015590-000-PKR</v>
          </cell>
          <cell r="T4033" t="str">
            <v>2150-0015590-000-PKR-KARACHI</v>
          </cell>
        </row>
        <row r="4034">
          <cell r="C4034">
            <v>0</v>
          </cell>
          <cell r="D4034">
            <v>44056.49</v>
          </cell>
          <cell r="S4034" t="str">
            <v>2150-0015855-000-PKR</v>
          </cell>
          <cell r="T4034" t="str">
            <v>2150-0015855-000-PKR-KARACHI</v>
          </cell>
        </row>
        <row r="4035">
          <cell r="C4035">
            <v>0</v>
          </cell>
          <cell r="D4035">
            <v>83.7</v>
          </cell>
          <cell r="S4035" t="str">
            <v>2150-0015850-000-PKR</v>
          </cell>
          <cell r="T4035" t="str">
            <v>2150-0015850-000-PKR-KARACHI</v>
          </cell>
        </row>
        <row r="4036">
          <cell r="C4036">
            <v>0</v>
          </cell>
          <cell r="D4036">
            <v>7604.31</v>
          </cell>
          <cell r="S4036" t="str">
            <v>2150-0015844-000-PKR</v>
          </cell>
          <cell r="T4036" t="str">
            <v>2150-0015844-000-PKR-KARACHI</v>
          </cell>
        </row>
        <row r="4037">
          <cell r="C4037">
            <v>0</v>
          </cell>
          <cell r="D4037">
            <v>27214.5</v>
          </cell>
          <cell r="S4037" t="str">
            <v>2150-0015804-000-PKR</v>
          </cell>
          <cell r="T4037" t="str">
            <v>2150-0015804-000-PKR-KARACHI</v>
          </cell>
        </row>
        <row r="4038">
          <cell r="C4038">
            <v>0</v>
          </cell>
          <cell r="D4038">
            <v>2147.5</v>
          </cell>
          <cell r="S4038" t="str">
            <v>2150-0015784-000-PKR</v>
          </cell>
          <cell r="T4038" t="str">
            <v>2150-0015784-000-PKR-KARACHI</v>
          </cell>
        </row>
        <row r="4039">
          <cell r="C4039">
            <v>0</v>
          </cell>
          <cell r="D4039">
            <v>21504.6</v>
          </cell>
          <cell r="S4039" t="str">
            <v>2150-0015759-000-PKR</v>
          </cell>
          <cell r="T4039" t="str">
            <v>2150-0015759-000-PKR-KARACHI</v>
          </cell>
        </row>
        <row r="4040">
          <cell r="C4040">
            <v>0</v>
          </cell>
          <cell r="D4040">
            <v>200</v>
          </cell>
          <cell r="S4040" t="str">
            <v>2150-0015874-000-PKR</v>
          </cell>
          <cell r="T4040" t="str">
            <v>2150-0015874-000-PKR-KARACHI</v>
          </cell>
        </row>
        <row r="4041">
          <cell r="C4041">
            <v>0</v>
          </cell>
          <cell r="D4041">
            <v>8266.2199999999993</v>
          </cell>
          <cell r="S4041" t="str">
            <v>2150-0015734-000-PKR</v>
          </cell>
          <cell r="T4041" t="str">
            <v>2150-0015734-000-PKR-KARACHI</v>
          </cell>
        </row>
        <row r="4042">
          <cell r="C4042">
            <v>0</v>
          </cell>
          <cell r="D4042">
            <v>1939.43</v>
          </cell>
          <cell r="S4042" t="str">
            <v>2150-0015898-000-PKR</v>
          </cell>
          <cell r="T4042" t="str">
            <v>2150-0015898-000-PKR-KARACHI</v>
          </cell>
        </row>
        <row r="4043">
          <cell r="C4043">
            <v>0</v>
          </cell>
          <cell r="D4043">
            <v>1444</v>
          </cell>
          <cell r="S4043" t="str">
            <v>2150-0015704-000-PKR</v>
          </cell>
          <cell r="T4043" t="str">
            <v>2150-0015704-000-PKR-KARACHI</v>
          </cell>
        </row>
        <row r="4044">
          <cell r="C4044">
            <v>0</v>
          </cell>
          <cell r="D4044">
            <v>51785.79</v>
          </cell>
          <cell r="S4044" t="str">
            <v>2150-0015701-000-PKR</v>
          </cell>
          <cell r="T4044" t="str">
            <v>2150-0015701-000-PKR-KARACHI</v>
          </cell>
        </row>
        <row r="4045">
          <cell r="C4045">
            <v>0</v>
          </cell>
          <cell r="D4045">
            <v>6.18</v>
          </cell>
          <cell r="S4045" t="str">
            <v>2150-0015670-000-PKR</v>
          </cell>
          <cell r="T4045" t="str">
            <v>2150-0015670-000-PKR-KARACHI</v>
          </cell>
        </row>
        <row r="4046">
          <cell r="C4046">
            <v>0</v>
          </cell>
          <cell r="D4046">
            <v>3713</v>
          </cell>
          <cell r="S4046" t="str">
            <v>2150-0015635-000-PKR</v>
          </cell>
          <cell r="T4046" t="str">
            <v>2150-0015635-000-PKR-KARACHI</v>
          </cell>
        </row>
        <row r="4047">
          <cell r="C4047">
            <v>0</v>
          </cell>
          <cell r="D4047">
            <v>230.84</v>
          </cell>
          <cell r="S4047" t="str">
            <v>2150-0015614-000-PKR</v>
          </cell>
          <cell r="T4047" t="str">
            <v>2150-0015614-000-PKR-KARACHI</v>
          </cell>
        </row>
        <row r="4048">
          <cell r="C4048">
            <v>0</v>
          </cell>
          <cell r="D4048">
            <v>190.59</v>
          </cell>
          <cell r="S4048" t="str">
            <v>2150-0015611-000-PKR</v>
          </cell>
          <cell r="T4048" t="str">
            <v>2150-0015611-000-PKR-KARACHI</v>
          </cell>
        </row>
        <row r="4049">
          <cell r="C4049">
            <v>0</v>
          </cell>
          <cell r="D4049">
            <v>195397.63</v>
          </cell>
          <cell r="S4049" t="str">
            <v>2150-0016873-000-PKR</v>
          </cell>
          <cell r="T4049" t="str">
            <v>2150-0016873-000-PKR-KARACHI</v>
          </cell>
        </row>
        <row r="4050">
          <cell r="C4050">
            <v>0</v>
          </cell>
          <cell r="D4050">
            <v>3888.04</v>
          </cell>
          <cell r="S4050" t="str">
            <v>2150-0015753-000-PKR</v>
          </cell>
          <cell r="T4050" t="str">
            <v>2150-0015753-000-PKR-KARACHI</v>
          </cell>
        </row>
        <row r="4051">
          <cell r="C4051">
            <v>0</v>
          </cell>
          <cell r="D4051">
            <v>7267.85</v>
          </cell>
          <cell r="S4051" t="str">
            <v>2150-0016030-000-PKR</v>
          </cell>
          <cell r="T4051" t="str">
            <v>2150-0016030-000-PKR-KARACHI</v>
          </cell>
        </row>
        <row r="4052">
          <cell r="C4052">
            <v>0</v>
          </cell>
          <cell r="D4052">
            <v>14043.04</v>
          </cell>
          <cell r="S4052" t="str">
            <v>2150-0016143-000-PKR</v>
          </cell>
          <cell r="T4052" t="str">
            <v>2150-0016143-000-PKR-KARACHI</v>
          </cell>
        </row>
        <row r="4053">
          <cell r="C4053">
            <v>0</v>
          </cell>
          <cell r="D4053">
            <v>1593.71</v>
          </cell>
          <cell r="S4053" t="str">
            <v>2150-0016142-000-PKR</v>
          </cell>
          <cell r="T4053" t="str">
            <v>2150-0016142-000-PKR-KARACHI</v>
          </cell>
        </row>
        <row r="4054">
          <cell r="C4054">
            <v>0</v>
          </cell>
          <cell r="D4054">
            <v>1731.56</v>
          </cell>
          <cell r="S4054" t="str">
            <v>2150-0016125-000-PKR</v>
          </cell>
          <cell r="T4054" t="str">
            <v>2150-0016125-000-PKR-KARACHI</v>
          </cell>
        </row>
        <row r="4055">
          <cell r="C4055">
            <v>0</v>
          </cell>
          <cell r="D4055">
            <v>1012424</v>
          </cell>
          <cell r="S4055" t="str">
            <v>2150-0016122-000-PKR</v>
          </cell>
          <cell r="T4055" t="str">
            <v>2150-0016122-000-PKR-KARACHI</v>
          </cell>
        </row>
        <row r="4056">
          <cell r="C4056">
            <v>0</v>
          </cell>
          <cell r="D4056">
            <v>483506.32</v>
          </cell>
          <cell r="S4056" t="str">
            <v>2150-0016087-000-PKR</v>
          </cell>
          <cell r="T4056" t="str">
            <v>2150-0016087-000-PKR-KARACHI</v>
          </cell>
        </row>
        <row r="4057">
          <cell r="C4057">
            <v>0</v>
          </cell>
          <cell r="D4057">
            <v>88782.3</v>
          </cell>
          <cell r="S4057" t="str">
            <v>2150-0016047-000-PKR</v>
          </cell>
          <cell r="T4057" t="str">
            <v>2150-0016047-000-PKR-KARACHI</v>
          </cell>
        </row>
        <row r="4058">
          <cell r="C4058">
            <v>0</v>
          </cell>
          <cell r="D4058">
            <v>146.41</v>
          </cell>
          <cell r="S4058" t="str">
            <v>2150-0016044-000-PKR</v>
          </cell>
          <cell r="T4058" t="str">
            <v>2150-0016044-000-PKR-KARACHI</v>
          </cell>
        </row>
        <row r="4059">
          <cell r="C4059">
            <v>0</v>
          </cell>
          <cell r="D4059">
            <v>11073.63</v>
          </cell>
          <cell r="S4059" t="str">
            <v>2150-0015865-000-PKR</v>
          </cell>
          <cell r="T4059" t="str">
            <v>2150-0015865-000-PKR-KARACHI</v>
          </cell>
        </row>
        <row r="4060">
          <cell r="C4060">
            <v>0</v>
          </cell>
          <cell r="D4060">
            <v>9698.69</v>
          </cell>
          <cell r="S4060" t="str">
            <v>2150-0016036-000-PKR</v>
          </cell>
          <cell r="T4060" t="str">
            <v>2150-0016036-000-PKR-KARACHI</v>
          </cell>
        </row>
        <row r="4061">
          <cell r="C4061">
            <v>0</v>
          </cell>
          <cell r="D4061">
            <v>3198.1</v>
          </cell>
          <cell r="S4061" t="str">
            <v>2150-0015577-000-PKR</v>
          </cell>
          <cell r="T4061" t="str">
            <v>2150-0015577-000-PKR-KARACHI</v>
          </cell>
        </row>
        <row r="4062">
          <cell r="C4062">
            <v>0</v>
          </cell>
          <cell r="D4062">
            <v>40730.94</v>
          </cell>
          <cell r="S4062" t="str">
            <v>2150-0016016-000-PKR</v>
          </cell>
          <cell r="T4062" t="str">
            <v>2150-0016016-000-PKR-KARACHI</v>
          </cell>
        </row>
        <row r="4063">
          <cell r="C4063">
            <v>0</v>
          </cell>
          <cell r="D4063">
            <v>358018.76</v>
          </cell>
          <cell r="S4063" t="str">
            <v>2150-0016012-000-PKR</v>
          </cell>
          <cell r="T4063" t="str">
            <v>2150-0016012-000-PKR-KARACHI</v>
          </cell>
        </row>
        <row r="4064">
          <cell r="C4064">
            <v>0</v>
          </cell>
          <cell r="D4064">
            <v>5197.28</v>
          </cell>
          <cell r="S4064" t="str">
            <v>2150-0015987-000-PKR</v>
          </cell>
          <cell r="T4064" t="str">
            <v>2150-0015987-000-PKR-KARACHI</v>
          </cell>
        </row>
        <row r="4065">
          <cell r="C4065">
            <v>0</v>
          </cell>
          <cell r="D4065">
            <v>427973.19</v>
          </cell>
          <cell r="S4065" t="str">
            <v>2150-0015946-000-PKR</v>
          </cell>
          <cell r="T4065" t="str">
            <v>2150-0015946-000-PKR-KARACHI</v>
          </cell>
        </row>
        <row r="4066">
          <cell r="C4066">
            <v>0</v>
          </cell>
          <cell r="D4066">
            <v>310.01</v>
          </cell>
          <cell r="S4066" t="str">
            <v>2150-0015937-000-PKR</v>
          </cell>
          <cell r="T4066" t="str">
            <v>2150-0015937-000-PKR-KARACHI</v>
          </cell>
        </row>
        <row r="4067">
          <cell r="C4067">
            <v>0</v>
          </cell>
          <cell r="D4067">
            <v>51018.720000000001</v>
          </cell>
          <cell r="S4067" t="str">
            <v>2150-0015922-000-PKR</v>
          </cell>
          <cell r="T4067" t="str">
            <v>2150-0015922-000-PKR-KARACHI</v>
          </cell>
        </row>
        <row r="4068">
          <cell r="C4068">
            <v>0</v>
          </cell>
          <cell r="D4068">
            <v>3518.33</v>
          </cell>
          <cell r="S4068" t="str">
            <v>2150-0015917-000-PKR</v>
          </cell>
          <cell r="T4068" t="str">
            <v>2150-0015917-000-PKR-KARACHI</v>
          </cell>
        </row>
        <row r="4069">
          <cell r="C4069">
            <v>0</v>
          </cell>
          <cell r="D4069">
            <v>6487.73</v>
          </cell>
          <cell r="S4069" t="str">
            <v>2150-0016037-000-PKR</v>
          </cell>
          <cell r="T4069" t="str">
            <v>2150-0016037-000-PKR-KARACHI</v>
          </cell>
        </row>
        <row r="4070">
          <cell r="C4070">
            <v>0</v>
          </cell>
          <cell r="D4070">
            <v>42630.05</v>
          </cell>
          <cell r="S4070" t="str">
            <v>2150-0015149-000-PKR</v>
          </cell>
          <cell r="T4070" t="str">
            <v>2150-0015149-000-PKR-KARACHI</v>
          </cell>
        </row>
        <row r="4071">
          <cell r="C4071">
            <v>0</v>
          </cell>
          <cell r="D4071">
            <v>10850.65</v>
          </cell>
          <cell r="S4071" t="str">
            <v>2150-0015601-000-PKR</v>
          </cell>
          <cell r="T4071" t="str">
            <v>2150-0015601-000-PKR-KARACHI</v>
          </cell>
        </row>
        <row r="4072">
          <cell r="C4072">
            <v>0</v>
          </cell>
          <cell r="D4072">
            <v>874204</v>
          </cell>
          <cell r="S4072" t="str">
            <v>2150-0015269-000-PKR</v>
          </cell>
          <cell r="T4072" t="str">
            <v>2150-0015269-000-PKR-KARACHI</v>
          </cell>
        </row>
        <row r="4073">
          <cell r="C4073">
            <v>0</v>
          </cell>
          <cell r="D4073">
            <v>16.84</v>
          </cell>
          <cell r="S4073" t="str">
            <v>2150-0015268-000-PKR</v>
          </cell>
          <cell r="T4073" t="str">
            <v>2150-0015268-000-PKR-KARACHI</v>
          </cell>
        </row>
        <row r="4074">
          <cell r="C4074">
            <v>0</v>
          </cell>
          <cell r="D4074">
            <v>2489.66</v>
          </cell>
          <cell r="S4074" t="str">
            <v>2150-0015256-000-PKR</v>
          </cell>
          <cell r="T4074" t="str">
            <v>2150-0015256-000-PKR-KARACHI</v>
          </cell>
        </row>
        <row r="4075">
          <cell r="C4075">
            <v>0</v>
          </cell>
          <cell r="D4075">
            <v>1818.12</v>
          </cell>
          <cell r="S4075" t="str">
            <v>2150-0015246-000-PKR</v>
          </cell>
          <cell r="T4075" t="str">
            <v>2150-0015246-000-PKR-KARACHI</v>
          </cell>
        </row>
        <row r="4076">
          <cell r="C4076">
            <v>0</v>
          </cell>
          <cell r="D4076">
            <v>57.99</v>
          </cell>
          <cell r="S4076" t="str">
            <v>2150-0015245-001-PKR</v>
          </cell>
          <cell r="T4076" t="str">
            <v>2150-0015245-001-PKR-KARACHI</v>
          </cell>
        </row>
        <row r="4077">
          <cell r="C4077">
            <v>0</v>
          </cell>
          <cell r="D4077">
            <v>2777.46</v>
          </cell>
          <cell r="S4077" t="str">
            <v>2150-0015245-000-PKR</v>
          </cell>
          <cell r="T4077" t="str">
            <v>2150-0015245-000-PKR-KARACHI</v>
          </cell>
        </row>
        <row r="4078">
          <cell r="C4078">
            <v>0</v>
          </cell>
          <cell r="D4078">
            <v>151457.95000000001</v>
          </cell>
          <cell r="S4078" t="str">
            <v>2150-0015317-230-USD</v>
          </cell>
          <cell r="T4078" t="str">
            <v>2150-0015317-230-USD-KARACHI</v>
          </cell>
        </row>
        <row r="4079">
          <cell r="C4079">
            <v>0</v>
          </cell>
          <cell r="D4079">
            <v>86663.03</v>
          </cell>
          <cell r="S4079" t="str">
            <v>2150-0015160-000-PKR</v>
          </cell>
          <cell r="T4079" t="str">
            <v>2150-0015160-000-PKR-KARACHI</v>
          </cell>
        </row>
        <row r="4080">
          <cell r="C4080">
            <v>0</v>
          </cell>
          <cell r="D4080">
            <v>82324.3</v>
          </cell>
          <cell r="S4080" t="str">
            <v>2150-0015321-000-PKR</v>
          </cell>
          <cell r="T4080" t="str">
            <v>2150-0015321-000-PKR-KARACHI</v>
          </cell>
        </row>
        <row r="4081">
          <cell r="C4081">
            <v>0</v>
          </cell>
          <cell r="D4081">
            <v>680408.91</v>
          </cell>
          <cell r="S4081" t="str">
            <v>2150-0015124-000-PKR</v>
          </cell>
          <cell r="T4081" t="str">
            <v>2150-0015124-000-PKR-KARACHI</v>
          </cell>
        </row>
        <row r="4082">
          <cell r="C4082">
            <v>0</v>
          </cell>
          <cell r="D4082">
            <v>1343180.18</v>
          </cell>
          <cell r="S4082" t="str">
            <v>2150-0015070-000-PKR</v>
          </cell>
          <cell r="T4082" t="str">
            <v>2150-0015070-000-PKR-KARACHI</v>
          </cell>
        </row>
        <row r="4083">
          <cell r="C4083">
            <v>0</v>
          </cell>
          <cell r="D4083">
            <v>3159.4</v>
          </cell>
          <cell r="S4083" t="str">
            <v>2150-0014954-000-PKR</v>
          </cell>
          <cell r="T4083" t="str">
            <v>2150-0014954-000-PKR-KARACHI</v>
          </cell>
        </row>
        <row r="4084">
          <cell r="C4084">
            <v>0</v>
          </cell>
          <cell r="D4084">
            <v>7354</v>
          </cell>
          <cell r="S4084" t="str">
            <v>2150-0014940-000-PKR</v>
          </cell>
          <cell r="T4084" t="str">
            <v>2150-0014940-000-PKR-KARACHI</v>
          </cell>
        </row>
        <row r="4085">
          <cell r="C4085">
            <v>0</v>
          </cell>
          <cell r="D4085">
            <v>3823.37</v>
          </cell>
          <cell r="S4085" t="str">
            <v>2150-0014914-000-PKR</v>
          </cell>
          <cell r="T4085" t="str">
            <v>2150-0014914-000-PKR-KARACHI</v>
          </cell>
        </row>
        <row r="4086">
          <cell r="C4086">
            <v>0</v>
          </cell>
          <cell r="D4086">
            <v>18254.28</v>
          </cell>
          <cell r="S4086" t="str">
            <v>2150-0014887-000-PKR</v>
          </cell>
          <cell r="T4086" t="str">
            <v>2150-0014887-000-PKR-KARACHI</v>
          </cell>
        </row>
        <row r="4087">
          <cell r="C4087">
            <v>0</v>
          </cell>
          <cell r="D4087">
            <v>40921.35</v>
          </cell>
          <cell r="S4087" t="str">
            <v>2150-0014883-000-PKR</v>
          </cell>
          <cell r="T4087" t="str">
            <v>2150-0014883-000-PKR-KARACHI</v>
          </cell>
        </row>
        <row r="4088">
          <cell r="C4088">
            <v>0</v>
          </cell>
          <cell r="D4088">
            <v>130141</v>
          </cell>
          <cell r="S4088" t="str">
            <v>2150-0015160-230-USD</v>
          </cell>
          <cell r="T4088" t="str">
            <v>2150-0015160-230-USD-KARACHI</v>
          </cell>
        </row>
        <row r="4089">
          <cell r="C4089">
            <v>0</v>
          </cell>
          <cell r="D4089">
            <v>164.8</v>
          </cell>
          <cell r="S4089" t="str">
            <v>2150-0015508-000-PKR</v>
          </cell>
          <cell r="T4089" t="str">
            <v>2150-0015508-000-PKR-KARACHI</v>
          </cell>
        </row>
        <row r="4090">
          <cell r="C4090">
            <v>0</v>
          </cell>
          <cell r="D4090">
            <v>13874.05</v>
          </cell>
          <cell r="S4090" t="str">
            <v>2150-0015564-000-PKR</v>
          </cell>
          <cell r="T4090" t="str">
            <v>2150-0015564-000-PKR-KARACHI</v>
          </cell>
        </row>
        <row r="4091">
          <cell r="C4091">
            <v>0</v>
          </cell>
          <cell r="D4091">
            <v>221.65</v>
          </cell>
          <cell r="S4091" t="str">
            <v>2150-0015559-000-PKR</v>
          </cell>
          <cell r="T4091" t="str">
            <v>2150-0015559-000-PKR-KARACHI</v>
          </cell>
        </row>
        <row r="4092">
          <cell r="C4092">
            <v>0</v>
          </cell>
          <cell r="D4092">
            <v>200</v>
          </cell>
          <cell r="S4092" t="str">
            <v>2150-0015554-000-PKR</v>
          </cell>
          <cell r="T4092" t="str">
            <v>2150-0015554-000-PKR-KARACHI</v>
          </cell>
        </row>
        <row r="4093">
          <cell r="C4093">
            <v>0</v>
          </cell>
          <cell r="D4093">
            <v>49315.76</v>
          </cell>
          <cell r="S4093" t="str">
            <v>2150-0015545-000-PKR</v>
          </cell>
          <cell r="T4093" t="str">
            <v>2150-0015545-000-PKR-KARACHI</v>
          </cell>
        </row>
        <row r="4094">
          <cell r="C4094">
            <v>0</v>
          </cell>
          <cell r="D4094">
            <v>2720158.55</v>
          </cell>
          <cell r="S4094" t="str">
            <v>2150-0015542-000-PKR</v>
          </cell>
          <cell r="T4094" t="str">
            <v>2150-0015542-000-PKR-KARACHI</v>
          </cell>
        </row>
        <row r="4095">
          <cell r="C4095">
            <v>0</v>
          </cell>
          <cell r="D4095">
            <v>271672.75</v>
          </cell>
          <cell r="S4095" t="str">
            <v>2150-0015533-000-PKR</v>
          </cell>
          <cell r="T4095" t="str">
            <v>2150-0015533-000-PKR-KARACHI</v>
          </cell>
        </row>
        <row r="4096">
          <cell r="C4096">
            <v>0</v>
          </cell>
          <cell r="D4096">
            <v>3206541.8</v>
          </cell>
          <cell r="S4096" t="str">
            <v>2150-0015528-000-PKR</v>
          </cell>
          <cell r="T4096" t="str">
            <v>2150-0015528-000-PKR-KARACHI</v>
          </cell>
        </row>
        <row r="4097">
          <cell r="C4097">
            <v>0</v>
          </cell>
          <cell r="D4097">
            <v>339262.47</v>
          </cell>
          <cell r="S4097" t="str">
            <v>2150-0015315-000-PKR</v>
          </cell>
          <cell r="T4097" t="str">
            <v>2150-0015315-000-PKR-KARACHI</v>
          </cell>
        </row>
        <row r="4098">
          <cell r="C4098">
            <v>0</v>
          </cell>
          <cell r="D4098">
            <v>278.13</v>
          </cell>
          <cell r="S4098" t="str">
            <v>2150-0015508-230-USD</v>
          </cell>
          <cell r="T4098" t="str">
            <v>2150-0015508-230-USD-KARACHI</v>
          </cell>
        </row>
        <row r="4099">
          <cell r="C4099">
            <v>0</v>
          </cell>
          <cell r="D4099">
            <v>100524.8</v>
          </cell>
          <cell r="S4099" t="str">
            <v>2150-0016188-000-PKR</v>
          </cell>
          <cell r="T4099" t="str">
            <v>2150-0016188-000-PKR-KARACHI</v>
          </cell>
        </row>
        <row r="4100">
          <cell r="C4100">
            <v>0</v>
          </cell>
          <cell r="D4100">
            <v>10591.5</v>
          </cell>
          <cell r="S4100" t="str">
            <v>2150-0015485-000-PKR</v>
          </cell>
          <cell r="T4100" t="str">
            <v>2150-0015485-000-PKR-KARACHI</v>
          </cell>
        </row>
        <row r="4101">
          <cell r="C4101">
            <v>0</v>
          </cell>
          <cell r="D4101">
            <v>7728.67</v>
          </cell>
          <cell r="S4101" t="str">
            <v>2150-0015472-000-PKR</v>
          </cell>
          <cell r="T4101" t="str">
            <v>2150-0015472-000-PKR-KARACHI</v>
          </cell>
        </row>
        <row r="4102">
          <cell r="C4102">
            <v>0</v>
          </cell>
          <cell r="D4102">
            <v>2200</v>
          </cell>
          <cell r="S4102" t="str">
            <v>2150-0015460-000-PKR</v>
          </cell>
          <cell r="T4102" t="str">
            <v>2150-0015460-000-PKR-KARACHI</v>
          </cell>
        </row>
        <row r="4103">
          <cell r="C4103">
            <v>0</v>
          </cell>
          <cell r="D4103">
            <v>2576</v>
          </cell>
          <cell r="S4103" t="str">
            <v>2150-0015443-000-PKR</v>
          </cell>
          <cell r="T4103" t="str">
            <v>2150-0015443-000-PKR-KARACHI</v>
          </cell>
        </row>
        <row r="4104">
          <cell r="C4104">
            <v>0</v>
          </cell>
          <cell r="D4104">
            <v>15609.2</v>
          </cell>
          <cell r="S4104" t="str">
            <v>2150-0015408-000-PKR</v>
          </cell>
          <cell r="T4104" t="str">
            <v>2150-0015408-000-PKR-KARACHI</v>
          </cell>
        </row>
        <row r="4105">
          <cell r="C4105">
            <v>0</v>
          </cell>
          <cell r="D4105">
            <v>3580.06</v>
          </cell>
          <cell r="S4105" t="str">
            <v>2150-0015351-000-PKR</v>
          </cell>
          <cell r="T4105" t="str">
            <v>2150-0015351-000-PKR-KARACHI</v>
          </cell>
        </row>
        <row r="4106">
          <cell r="C4106">
            <v>0</v>
          </cell>
          <cell r="D4106">
            <v>10049.35</v>
          </cell>
          <cell r="S4106" t="str">
            <v>2150-0015331-000-PKR</v>
          </cell>
          <cell r="T4106" t="str">
            <v>2150-0015331-000-PKR-KARACHI</v>
          </cell>
        </row>
        <row r="4107">
          <cell r="C4107">
            <v>0</v>
          </cell>
          <cell r="D4107">
            <v>100890</v>
          </cell>
          <cell r="S4107" t="str">
            <v>2150-0015519-000-PKR</v>
          </cell>
          <cell r="T4107" t="str">
            <v>2150-0015519-000-PKR-KARACHI</v>
          </cell>
        </row>
        <row r="4108">
          <cell r="C4108">
            <v>0</v>
          </cell>
          <cell r="D4108">
            <v>7100</v>
          </cell>
          <cell r="S4108" t="str">
            <v>2150-0016680-000-PKR</v>
          </cell>
          <cell r="T4108" t="str">
            <v>2150-0016680-000-PKR-KARACHI</v>
          </cell>
        </row>
        <row r="4109">
          <cell r="C4109">
            <v>0</v>
          </cell>
          <cell r="D4109">
            <v>2313.8000000000002</v>
          </cell>
          <cell r="S4109" t="str">
            <v>2150-0016183-000-PKR</v>
          </cell>
          <cell r="T4109" t="str">
            <v>2150-0016183-000-PKR-KARACHI</v>
          </cell>
        </row>
        <row r="4110">
          <cell r="C4110">
            <v>0</v>
          </cell>
          <cell r="D4110">
            <v>6000</v>
          </cell>
          <cell r="S4110" t="str">
            <v>2150-0016739-000-PKR</v>
          </cell>
          <cell r="T4110" t="str">
            <v>2150-0016739-000-PKR-KARACHI</v>
          </cell>
        </row>
        <row r="4111">
          <cell r="C4111">
            <v>0</v>
          </cell>
          <cell r="D4111">
            <v>4845.95</v>
          </cell>
          <cell r="S4111" t="str">
            <v>2150-0016735-000-PKR</v>
          </cell>
          <cell r="T4111" t="str">
            <v>2150-0016735-000-PKR-KARACHI</v>
          </cell>
        </row>
        <row r="4112">
          <cell r="C4112">
            <v>0</v>
          </cell>
          <cell r="D4112">
            <v>25575</v>
          </cell>
          <cell r="S4112" t="str">
            <v>2150-0016730-000-PKR</v>
          </cell>
          <cell r="T4112" t="str">
            <v>2150-0016730-000-PKR-KARACHI</v>
          </cell>
        </row>
        <row r="4113">
          <cell r="C4113">
            <v>0</v>
          </cell>
          <cell r="D4113">
            <v>38.04</v>
          </cell>
          <cell r="S4113" t="str">
            <v>2150-0016728-230-USD</v>
          </cell>
          <cell r="T4113" t="str">
            <v>2150-0016728-230-USD-KARACHI</v>
          </cell>
        </row>
        <row r="4114">
          <cell r="C4114">
            <v>0</v>
          </cell>
          <cell r="D4114">
            <v>927.5</v>
          </cell>
          <cell r="S4114" t="str">
            <v>2150-0016709-000-PKR</v>
          </cell>
          <cell r="T4114" t="str">
            <v>2150-0016709-000-PKR-KARACHI</v>
          </cell>
        </row>
        <row r="4115">
          <cell r="C4115">
            <v>0</v>
          </cell>
          <cell r="D4115">
            <v>3126.31</v>
          </cell>
          <cell r="S4115" t="str">
            <v>2150-0016698-000-PKR</v>
          </cell>
          <cell r="T4115" t="str">
            <v>2150-0016698-000-PKR-KARACHI</v>
          </cell>
        </row>
        <row r="4116">
          <cell r="C4116">
            <v>0</v>
          </cell>
          <cell r="D4116">
            <v>6995.29</v>
          </cell>
          <cell r="S4116" t="str">
            <v>2150-0016757-000-PKR</v>
          </cell>
          <cell r="T4116" t="str">
            <v>2150-0016757-000-PKR-KARACHI</v>
          </cell>
        </row>
        <row r="4117">
          <cell r="C4117">
            <v>0</v>
          </cell>
          <cell r="D4117">
            <v>9.5</v>
          </cell>
          <cell r="S4117" t="str">
            <v>2150-0016684-000-PKR</v>
          </cell>
          <cell r="T4117" t="str">
            <v>2150-0016684-000-PKR-KARACHI</v>
          </cell>
        </row>
        <row r="4118">
          <cell r="C4118">
            <v>0</v>
          </cell>
          <cell r="D4118">
            <v>0.38</v>
          </cell>
          <cell r="S4118" t="str">
            <v>2150-0016757-001-PKR</v>
          </cell>
          <cell r="T4118" t="str">
            <v>2150-0016757-001-PKR-KARACHI</v>
          </cell>
        </row>
        <row r="4119">
          <cell r="C4119">
            <v>0</v>
          </cell>
          <cell r="D4119">
            <v>1496637.13</v>
          </cell>
          <cell r="S4119" t="str">
            <v>2150-0016675-000-PKR</v>
          </cell>
          <cell r="T4119" t="str">
            <v>2150-0016675-000-PKR-KARACHI</v>
          </cell>
        </row>
        <row r="4120">
          <cell r="C4120">
            <v>0</v>
          </cell>
          <cell r="D4120">
            <v>2529.7600000000002</v>
          </cell>
          <cell r="S4120" t="str">
            <v>2150-0016674-000-PKR</v>
          </cell>
          <cell r="T4120" t="str">
            <v>2150-0016674-000-PKR-KARACHI</v>
          </cell>
        </row>
        <row r="4121">
          <cell r="C4121">
            <v>0</v>
          </cell>
          <cell r="D4121">
            <v>3491.25</v>
          </cell>
          <cell r="S4121" t="str">
            <v>2150-0016673-000-PKR</v>
          </cell>
          <cell r="T4121" t="str">
            <v>2150-0016673-000-PKR-KARACHI</v>
          </cell>
        </row>
        <row r="4122">
          <cell r="C4122">
            <v>0</v>
          </cell>
          <cell r="D4122">
            <v>44901</v>
          </cell>
          <cell r="S4122" t="str">
            <v>2150-0016672-000-PKR</v>
          </cell>
          <cell r="T4122" t="str">
            <v>2150-0016672-000-PKR-KARACHI</v>
          </cell>
        </row>
        <row r="4123">
          <cell r="C4123">
            <v>0</v>
          </cell>
          <cell r="D4123">
            <v>14627.55</v>
          </cell>
          <cell r="S4123" t="str">
            <v>2150-0016665-000-PKR</v>
          </cell>
          <cell r="T4123" t="str">
            <v>2150-0016665-000-PKR-KARACHI</v>
          </cell>
        </row>
        <row r="4124">
          <cell r="C4124">
            <v>0</v>
          </cell>
          <cell r="D4124">
            <v>181539.52</v>
          </cell>
          <cell r="S4124" t="str">
            <v>2150-0016656-000-PKR</v>
          </cell>
          <cell r="T4124" t="str">
            <v>2150-0016656-000-PKR-KARACHI</v>
          </cell>
        </row>
        <row r="4125">
          <cell r="C4125">
            <v>0</v>
          </cell>
          <cell r="D4125">
            <v>6136.55</v>
          </cell>
          <cell r="S4125" t="str">
            <v>2150-0016640-000-PKR</v>
          </cell>
          <cell r="T4125" t="str">
            <v>2150-0016640-000-PKR-KARACHI</v>
          </cell>
        </row>
        <row r="4126">
          <cell r="C4126">
            <v>0</v>
          </cell>
          <cell r="D4126">
            <v>26109.33</v>
          </cell>
          <cell r="S4126" t="str">
            <v>2150-0016685-000-PKR</v>
          </cell>
          <cell r="T4126" t="str">
            <v>2150-0016685-000-PKR-KARACHI</v>
          </cell>
        </row>
        <row r="4127">
          <cell r="C4127">
            <v>0</v>
          </cell>
          <cell r="D4127">
            <v>34370</v>
          </cell>
          <cell r="S4127" t="str">
            <v>2150-0016801-000-PKR</v>
          </cell>
          <cell r="T4127" t="str">
            <v>2150-0016801-000-PKR-KARACHI</v>
          </cell>
        </row>
        <row r="4128">
          <cell r="C4128">
            <v>0</v>
          </cell>
          <cell r="D4128">
            <v>500000</v>
          </cell>
          <cell r="S4128" t="str">
            <v>2150-0016855-000-PKR</v>
          </cell>
          <cell r="T4128" t="str">
            <v>2150-0016855-000-PKR-KARACHI</v>
          </cell>
        </row>
        <row r="4129">
          <cell r="C4129">
            <v>0</v>
          </cell>
          <cell r="D4129">
            <v>65807.63</v>
          </cell>
          <cell r="S4129" t="str">
            <v>2150-0016853-000-PKR</v>
          </cell>
          <cell r="T4129" t="str">
            <v>2150-0016853-000-PKR-KARACHI</v>
          </cell>
        </row>
        <row r="4130">
          <cell r="C4130">
            <v>0</v>
          </cell>
          <cell r="D4130">
            <v>89290</v>
          </cell>
          <cell r="S4130" t="str">
            <v>2150-0016850-000-PKR</v>
          </cell>
          <cell r="T4130" t="str">
            <v>2150-0016850-000-PKR-KARACHI</v>
          </cell>
        </row>
        <row r="4131">
          <cell r="C4131">
            <v>0</v>
          </cell>
          <cell r="D4131">
            <v>197682.11</v>
          </cell>
          <cell r="S4131" t="str">
            <v>2150-0016848-000-PKR</v>
          </cell>
          <cell r="T4131" t="str">
            <v>2150-0016848-000-PKR-KARACHI</v>
          </cell>
        </row>
        <row r="4132">
          <cell r="C4132">
            <v>0</v>
          </cell>
          <cell r="D4132">
            <v>80339.850000000006</v>
          </cell>
          <cell r="S4132" t="str">
            <v>2150-0016845-230-USD</v>
          </cell>
          <cell r="T4132" t="str">
            <v>2150-0016845-230-USD-KARACHI</v>
          </cell>
        </row>
        <row r="4133">
          <cell r="C4133">
            <v>0</v>
          </cell>
          <cell r="D4133">
            <v>335.7</v>
          </cell>
          <cell r="S4133" t="str">
            <v>2150-0016845-000-PKR</v>
          </cell>
          <cell r="T4133" t="str">
            <v>2150-0016845-000-PKR-KARACHI</v>
          </cell>
        </row>
        <row r="4134">
          <cell r="C4134">
            <v>0</v>
          </cell>
          <cell r="D4134">
            <v>1114245.1000000001</v>
          </cell>
          <cell r="S4134" t="str">
            <v>2150-0016833-000-PKR</v>
          </cell>
          <cell r="T4134" t="str">
            <v>2150-0016833-000-PKR-KARACHI</v>
          </cell>
        </row>
        <row r="4135">
          <cell r="C4135">
            <v>0</v>
          </cell>
          <cell r="D4135">
            <v>56909.04</v>
          </cell>
          <cell r="S4135" t="str">
            <v>2150-0016749-000-PKR</v>
          </cell>
          <cell r="T4135" t="str">
            <v>2150-0016749-000-PKR-KARACHI</v>
          </cell>
        </row>
        <row r="4136">
          <cell r="C4136">
            <v>0</v>
          </cell>
          <cell r="D4136">
            <v>200.08</v>
          </cell>
          <cell r="S4136" t="str">
            <v>2150-0016813-000-PKR</v>
          </cell>
          <cell r="T4136" t="str">
            <v>2150-0016813-000-PKR-KARACHI</v>
          </cell>
        </row>
        <row r="4137">
          <cell r="C4137">
            <v>0</v>
          </cell>
          <cell r="D4137">
            <v>5954.67</v>
          </cell>
          <cell r="S4137" t="str">
            <v>2150-0016607-000-PKR</v>
          </cell>
          <cell r="T4137" t="str">
            <v>2150-0016607-000-PKR-KARACHI</v>
          </cell>
        </row>
        <row r="4138">
          <cell r="C4138">
            <v>0</v>
          </cell>
          <cell r="D4138">
            <v>19375</v>
          </cell>
          <cell r="S4138" t="str">
            <v>2150-0016799-000-PKR</v>
          </cell>
          <cell r="T4138" t="str">
            <v>2150-0016799-000-PKR-KARACHI</v>
          </cell>
        </row>
        <row r="4139">
          <cell r="C4139">
            <v>0</v>
          </cell>
          <cell r="D4139">
            <v>288.43</v>
          </cell>
          <cell r="S4139" t="str">
            <v>2150-0016777-000-PKR</v>
          </cell>
          <cell r="T4139" t="str">
            <v>2150-0016777-000-PKR-KARACHI</v>
          </cell>
        </row>
        <row r="4140">
          <cell r="C4140">
            <v>0</v>
          </cell>
          <cell r="D4140">
            <v>33.28</v>
          </cell>
          <cell r="S4140" t="str">
            <v>2150-0016771-230-USD</v>
          </cell>
          <cell r="T4140" t="str">
            <v>2150-0016771-230-USD-KARACHI</v>
          </cell>
        </row>
        <row r="4141">
          <cell r="C4141">
            <v>0</v>
          </cell>
          <cell r="D4141">
            <v>537656.07999999996</v>
          </cell>
          <cell r="S4141" t="str">
            <v>2150-0016762-230-USD</v>
          </cell>
          <cell r="T4141" t="str">
            <v>2150-0016762-230-USD-KARACHI</v>
          </cell>
        </row>
        <row r="4142">
          <cell r="C4142">
            <v>0</v>
          </cell>
          <cell r="D4142">
            <v>85310.23</v>
          </cell>
          <cell r="S4142" t="str">
            <v>2150-0016762-000-PKR</v>
          </cell>
          <cell r="T4142" t="str">
            <v>2150-0016762-000-PKR-KARACHI</v>
          </cell>
        </row>
        <row r="4143">
          <cell r="C4143">
            <v>0</v>
          </cell>
          <cell r="D4143">
            <v>3832236.77</v>
          </cell>
          <cell r="S4143" t="str">
            <v>2150-0016758-001-PKR</v>
          </cell>
          <cell r="T4143" t="str">
            <v>2150-0016758-001-PKR-KARACHI</v>
          </cell>
        </row>
        <row r="4144">
          <cell r="C4144">
            <v>0</v>
          </cell>
          <cell r="D4144">
            <v>2785210</v>
          </cell>
          <cell r="S4144" t="str">
            <v>2150-0016758-000-PKR</v>
          </cell>
          <cell r="T4144" t="str">
            <v>2150-0016758-000-PKR-KARACHI</v>
          </cell>
        </row>
        <row r="4145">
          <cell r="C4145">
            <v>0</v>
          </cell>
          <cell r="D4145">
            <v>95</v>
          </cell>
          <cell r="S4145" t="str">
            <v>2150-0016817-000-PKR</v>
          </cell>
          <cell r="T4145" t="str">
            <v>2150-0016817-000-PKR-KARACHI</v>
          </cell>
        </row>
        <row r="4146">
          <cell r="C4146">
            <v>0</v>
          </cell>
          <cell r="D4146">
            <v>10690.32</v>
          </cell>
          <cell r="S4146" t="str">
            <v>2150-0016297-000-PKR</v>
          </cell>
          <cell r="T4146" t="str">
            <v>2150-0016297-000-PKR-KARACHI</v>
          </cell>
        </row>
        <row r="4147">
          <cell r="C4147">
            <v>0</v>
          </cell>
          <cell r="D4147">
            <v>5715.21</v>
          </cell>
          <cell r="S4147" t="str">
            <v>2150-0016420-000-PKR</v>
          </cell>
          <cell r="T4147" t="str">
            <v>2150-0016420-000-PKR-KARACHI</v>
          </cell>
        </row>
        <row r="4148">
          <cell r="C4148">
            <v>0</v>
          </cell>
          <cell r="D4148">
            <v>24895</v>
          </cell>
          <cell r="S4148" t="str">
            <v>2150-0016417-000-PKR</v>
          </cell>
          <cell r="T4148" t="str">
            <v>2150-0016417-000-PKR-KARACHI</v>
          </cell>
        </row>
        <row r="4149">
          <cell r="C4149">
            <v>0</v>
          </cell>
          <cell r="D4149">
            <v>25016</v>
          </cell>
          <cell r="S4149" t="str">
            <v>2150-0016415-000-PKR</v>
          </cell>
          <cell r="T4149" t="str">
            <v>2150-0016415-000-PKR-KARACHI</v>
          </cell>
        </row>
        <row r="4150">
          <cell r="C4150">
            <v>0</v>
          </cell>
          <cell r="D4150">
            <v>677.22</v>
          </cell>
          <cell r="S4150" t="str">
            <v>2150-0016393-000-PKR</v>
          </cell>
          <cell r="T4150" t="str">
            <v>2150-0016393-000-PKR-KARACHI</v>
          </cell>
        </row>
        <row r="4151">
          <cell r="C4151">
            <v>0</v>
          </cell>
          <cell r="D4151">
            <v>25150</v>
          </cell>
          <cell r="S4151" t="str">
            <v>2150-0016346-000-PKR</v>
          </cell>
          <cell r="T4151" t="str">
            <v>2150-0016346-000-PKR-KARACHI</v>
          </cell>
        </row>
        <row r="4152">
          <cell r="C4152">
            <v>0</v>
          </cell>
          <cell r="D4152">
            <v>249.14</v>
          </cell>
          <cell r="S4152" t="str">
            <v>2150-0016320-000-PKR</v>
          </cell>
          <cell r="T4152" t="str">
            <v>2150-0016320-000-PKR-KARACHI</v>
          </cell>
        </row>
        <row r="4153">
          <cell r="C4153">
            <v>0</v>
          </cell>
          <cell r="D4153">
            <v>2612.0700000000002</v>
          </cell>
          <cell r="S4153" t="str">
            <v>2150-0016308-000-PKR</v>
          </cell>
          <cell r="T4153" t="str">
            <v>2150-0016308-000-PKR-KARACHI</v>
          </cell>
        </row>
        <row r="4154">
          <cell r="C4154">
            <v>0</v>
          </cell>
          <cell r="D4154">
            <v>13878.85</v>
          </cell>
          <cell r="S4154" t="str">
            <v>2150-0016639-000-PKR</v>
          </cell>
          <cell r="T4154" t="str">
            <v>2150-0016639-000-PKR-KARACHI</v>
          </cell>
        </row>
        <row r="4155">
          <cell r="C4155">
            <v>0</v>
          </cell>
          <cell r="D4155">
            <v>86114.07</v>
          </cell>
          <cell r="S4155" t="str">
            <v>2150-0016297-231-USD</v>
          </cell>
          <cell r="T4155" t="str">
            <v>2150-0016297-231-USD-KARACHI</v>
          </cell>
        </row>
        <row r="4156">
          <cell r="C4156">
            <v>0</v>
          </cell>
          <cell r="D4156">
            <v>5271.72</v>
          </cell>
          <cell r="S4156" t="str">
            <v>2150-0016443-000-PKR</v>
          </cell>
          <cell r="T4156" t="str">
            <v>2150-0016443-000-PKR-KARACHI</v>
          </cell>
        </row>
        <row r="4157">
          <cell r="C4157">
            <v>0</v>
          </cell>
          <cell r="D4157">
            <v>61779.73</v>
          </cell>
          <cell r="S4157" t="str">
            <v>2150-0016244-000-PKR</v>
          </cell>
          <cell r="T4157" t="str">
            <v>2150-0016244-000-PKR-KARACHI</v>
          </cell>
        </row>
        <row r="4158">
          <cell r="C4158">
            <v>0</v>
          </cell>
          <cell r="D4158">
            <v>224383.11</v>
          </cell>
          <cell r="S4158" t="str">
            <v>2150-0016223-000-PKR</v>
          </cell>
          <cell r="T4158" t="str">
            <v>2150-0016223-000-PKR-KARACHI</v>
          </cell>
        </row>
        <row r="4159">
          <cell r="C4159">
            <v>0</v>
          </cell>
          <cell r="D4159">
            <v>2542.71</v>
          </cell>
          <cell r="S4159" t="str">
            <v>2150-0016209-000-PKR</v>
          </cell>
          <cell r="T4159" t="str">
            <v>2150-0016209-000-PKR-KARACHI</v>
          </cell>
        </row>
        <row r="4160">
          <cell r="C4160">
            <v>0</v>
          </cell>
          <cell r="D4160">
            <v>998476.19</v>
          </cell>
          <cell r="S4160" t="str">
            <v>2150-0016191-000-PKR</v>
          </cell>
          <cell r="T4160" t="str">
            <v>2150-0016191-000-PKR-KARACHI</v>
          </cell>
        </row>
        <row r="4161">
          <cell r="C4161">
            <v>0</v>
          </cell>
          <cell r="D4161">
            <v>1033248.96</v>
          </cell>
          <cell r="S4161" t="str">
            <v>2150-0016190-000-PKR</v>
          </cell>
          <cell r="T4161" t="str">
            <v>2150-0016190-000-PKR-KARACHI</v>
          </cell>
        </row>
        <row r="4162">
          <cell r="C4162">
            <v>0</v>
          </cell>
          <cell r="D4162">
            <v>1637589.47</v>
          </cell>
          <cell r="S4162" t="str">
            <v>2150-0016189-000-PKR</v>
          </cell>
          <cell r="T4162" t="str">
            <v>2150-0016189-000-PKR-KARACHI</v>
          </cell>
        </row>
        <row r="4163">
          <cell r="C4163">
            <v>0</v>
          </cell>
          <cell r="D4163">
            <v>200</v>
          </cell>
          <cell r="S4163" t="str">
            <v>2150-0017673-000-PKR</v>
          </cell>
          <cell r="T4163" t="str">
            <v>2150-0017673-000-PKR-KARACHI</v>
          </cell>
        </row>
        <row r="4164">
          <cell r="C4164">
            <v>0</v>
          </cell>
          <cell r="D4164">
            <v>300.2</v>
          </cell>
          <cell r="S4164" t="str">
            <v>2150-0016301-000-PKR</v>
          </cell>
          <cell r="T4164" t="str">
            <v>2150-0016301-000-PKR-KARACHI</v>
          </cell>
        </row>
        <row r="4165">
          <cell r="C4165">
            <v>0</v>
          </cell>
          <cell r="D4165">
            <v>24927.78</v>
          </cell>
          <cell r="S4165" t="str">
            <v>2150-0016488-000-PKR</v>
          </cell>
          <cell r="T4165" t="str">
            <v>2150-0016488-000-PKR-KARACHI</v>
          </cell>
        </row>
        <row r="4166">
          <cell r="C4166">
            <v>0</v>
          </cell>
          <cell r="D4166">
            <v>1967006.65</v>
          </cell>
          <cell r="S4166" t="str">
            <v>2150-0016186-000-PKR</v>
          </cell>
          <cell r="T4166" t="str">
            <v>2150-0016186-000-PKR-KARACHI</v>
          </cell>
        </row>
        <row r="4167">
          <cell r="C4167">
            <v>0</v>
          </cell>
          <cell r="D4167">
            <v>55327.65</v>
          </cell>
          <cell r="S4167" t="str">
            <v>2150-0016594-000-PKR</v>
          </cell>
          <cell r="T4167" t="str">
            <v>2150-0016594-000-PKR-KARACHI</v>
          </cell>
        </row>
        <row r="4168">
          <cell r="C4168">
            <v>0</v>
          </cell>
          <cell r="D4168">
            <v>3769</v>
          </cell>
          <cell r="S4168" t="str">
            <v>2150-0016584-000-PKR</v>
          </cell>
          <cell r="T4168" t="str">
            <v>2150-0016584-000-PKR-KARACHI</v>
          </cell>
        </row>
        <row r="4169">
          <cell r="C4169">
            <v>0</v>
          </cell>
          <cell r="D4169">
            <v>9925.51</v>
          </cell>
          <cell r="S4169" t="str">
            <v>2150-0016583-000-PKR</v>
          </cell>
          <cell r="T4169" t="str">
            <v>2150-0016583-000-PKR-KARACHI</v>
          </cell>
        </row>
        <row r="4170">
          <cell r="C4170">
            <v>0</v>
          </cell>
          <cell r="D4170">
            <v>465.44</v>
          </cell>
          <cell r="S4170" t="str">
            <v>2150-0016560-000-PKR</v>
          </cell>
          <cell r="T4170" t="str">
            <v>2150-0016560-000-PKR-KARACHI</v>
          </cell>
        </row>
        <row r="4171">
          <cell r="C4171">
            <v>0</v>
          </cell>
          <cell r="D4171">
            <v>5411.12</v>
          </cell>
          <cell r="S4171" t="str">
            <v>2150-0016547-000-PKR</v>
          </cell>
          <cell r="T4171" t="str">
            <v>2150-0016547-000-PKR-KARACHI</v>
          </cell>
        </row>
        <row r="4172">
          <cell r="C4172">
            <v>0</v>
          </cell>
          <cell r="D4172">
            <v>66610.42</v>
          </cell>
          <cell r="S4172" t="str">
            <v>2150-0016542-000-PKR</v>
          </cell>
          <cell r="T4172" t="str">
            <v>2150-0016542-000-PKR-KARACHI</v>
          </cell>
        </row>
        <row r="4173">
          <cell r="C4173">
            <v>0</v>
          </cell>
          <cell r="D4173">
            <v>935992.19</v>
          </cell>
          <cell r="S4173" t="str">
            <v>2150-0016437-000-PKR</v>
          </cell>
          <cell r="T4173" t="str">
            <v>2150-0016437-000-PKR-KARACHI</v>
          </cell>
        </row>
        <row r="4174">
          <cell r="C4174">
            <v>0</v>
          </cell>
          <cell r="D4174">
            <v>27810</v>
          </cell>
          <cell r="S4174" t="str">
            <v>2150-0016490-000-PKR</v>
          </cell>
          <cell r="T4174" t="str">
            <v>2150-0016490-000-PKR-KARACHI</v>
          </cell>
        </row>
        <row r="4175">
          <cell r="C4175">
            <v>0</v>
          </cell>
          <cell r="D4175">
            <v>3053.09</v>
          </cell>
          <cell r="S4175" t="str">
            <v>2150-0016440-000-PKR</v>
          </cell>
          <cell r="T4175" t="str">
            <v>2150-0016440-000-PKR-KARACHI</v>
          </cell>
        </row>
        <row r="4176">
          <cell r="C4176">
            <v>0</v>
          </cell>
          <cell r="D4176">
            <v>7486.31</v>
          </cell>
          <cell r="S4176" t="str">
            <v>2150-0016479-000-PKR</v>
          </cell>
          <cell r="T4176" t="str">
            <v>2150-0016479-000-PKR-KARACHI</v>
          </cell>
        </row>
        <row r="4177">
          <cell r="C4177">
            <v>0</v>
          </cell>
          <cell r="D4177">
            <v>4044.16</v>
          </cell>
          <cell r="S4177" t="str">
            <v>2150-0016472-000-PKR</v>
          </cell>
          <cell r="T4177" t="str">
            <v>2150-0016472-000-PKR-KARACHI</v>
          </cell>
        </row>
        <row r="4178">
          <cell r="C4178">
            <v>0</v>
          </cell>
          <cell r="D4178">
            <v>1086.45</v>
          </cell>
          <cell r="S4178" t="str">
            <v>2150-0016463-000-PKR</v>
          </cell>
          <cell r="T4178" t="str">
            <v>2150-0016463-000-PKR-KARACHI</v>
          </cell>
        </row>
        <row r="4179">
          <cell r="C4179">
            <v>0</v>
          </cell>
          <cell r="D4179">
            <v>22342.51</v>
          </cell>
          <cell r="S4179" t="str">
            <v>2150-0016456-000-PKR</v>
          </cell>
          <cell r="T4179" t="str">
            <v>2150-0016456-000-PKR-KARACHI</v>
          </cell>
        </row>
        <row r="4180">
          <cell r="C4180">
            <v>0</v>
          </cell>
          <cell r="D4180">
            <v>15694.35</v>
          </cell>
          <cell r="S4180" t="str">
            <v>2150-0016455-000-PKR</v>
          </cell>
          <cell r="T4180" t="str">
            <v>2150-0016455-000-PKR-KARACHI</v>
          </cell>
        </row>
        <row r="4181">
          <cell r="C4181">
            <v>0</v>
          </cell>
          <cell r="D4181">
            <v>640640.61</v>
          </cell>
          <cell r="S4181" t="str">
            <v>2150-0016454-000-PKR</v>
          </cell>
          <cell r="T4181" t="str">
            <v>2150-0016454-000-PKR-KARACHI</v>
          </cell>
        </row>
        <row r="4182">
          <cell r="C4182">
            <v>0</v>
          </cell>
          <cell r="D4182">
            <v>3800</v>
          </cell>
          <cell r="S4182" t="str">
            <v>2150-0016447-000-PKR</v>
          </cell>
          <cell r="T4182" t="str">
            <v>2150-0016447-000-PKR-KARACHI</v>
          </cell>
        </row>
        <row r="4183">
          <cell r="C4183">
            <v>0</v>
          </cell>
          <cell r="D4183">
            <v>187168.83</v>
          </cell>
          <cell r="S4183" t="str">
            <v>2150-0016621-000-PKR</v>
          </cell>
          <cell r="T4183" t="str">
            <v>2150-0016621-000-PKR-KARACHI</v>
          </cell>
        </row>
        <row r="4184">
          <cell r="C4184">
            <v>0</v>
          </cell>
          <cell r="D4184">
            <v>146741.29999999999</v>
          </cell>
          <cell r="S4184" t="str">
            <v>2150-0016509-000-PKR</v>
          </cell>
          <cell r="T4184" t="str">
            <v>2150-0016509-000-PKR-KARACHI</v>
          </cell>
        </row>
        <row r="4185">
          <cell r="C4185">
            <v>0</v>
          </cell>
          <cell r="D4185">
            <v>27365</v>
          </cell>
          <cell r="S4185" t="str">
            <v>2150-0032892-000-PKR</v>
          </cell>
          <cell r="T4185" t="str">
            <v>2150-0032892-000-PKR-LAHORE</v>
          </cell>
        </row>
        <row r="4186">
          <cell r="C4186">
            <v>0</v>
          </cell>
          <cell r="D4186">
            <v>10</v>
          </cell>
          <cell r="S4186" t="str">
            <v>2150-0032867-000-PKR</v>
          </cell>
          <cell r="T4186" t="str">
            <v>2150-0032867-000-PKR-LAHORE</v>
          </cell>
        </row>
        <row r="4187">
          <cell r="C4187">
            <v>0</v>
          </cell>
          <cell r="D4187">
            <v>8334</v>
          </cell>
          <cell r="S4187" t="str">
            <v>2150-0032869-000-PKR</v>
          </cell>
          <cell r="T4187" t="str">
            <v>2150-0032869-000-PKR-LAHORE</v>
          </cell>
        </row>
        <row r="4188">
          <cell r="C4188">
            <v>0</v>
          </cell>
          <cell r="D4188">
            <v>623</v>
          </cell>
          <cell r="S4188" t="str">
            <v>2150-0032872-000-PKR</v>
          </cell>
          <cell r="T4188" t="str">
            <v>2150-0032872-000-PKR-LAHORE</v>
          </cell>
        </row>
        <row r="4189">
          <cell r="C4189">
            <v>0</v>
          </cell>
          <cell r="D4189">
            <v>1184801.44</v>
          </cell>
          <cell r="S4189" t="str">
            <v>2150-0032873-000-PKR</v>
          </cell>
          <cell r="T4189" t="str">
            <v>2150-0032873-000-PKR-LAHORE</v>
          </cell>
        </row>
        <row r="4190">
          <cell r="C4190">
            <v>0</v>
          </cell>
          <cell r="D4190">
            <v>376132.47</v>
          </cell>
          <cell r="S4190" t="str">
            <v>2150-0032873-230-USD</v>
          </cell>
          <cell r="T4190" t="str">
            <v>2150-0032873-230-USD-LAHORE</v>
          </cell>
        </row>
        <row r="4191">
          <cell r="C4191">
            <v>0</v>
          </cell>
          <cell r="D4191">
            <v>1948</v>
          </cell>
          <cell r="S4191" t="str">
            <v>2150-0032874-000-PKR</v>
          </cell>
          <cell r="T4191" t="str">
            <v>2150-0032874-000-PKR-LAHORE</v>
          </cell>
        </row>
        <row r="4192">
          <cell r="C4192">
            <v>0</v>
          </cell>
          <cell r="D4192">
            <v>687</v>
          </cell>
          <cell r="S4192" t="str">
            <v>2150-0032875-000-PKR</v>
          </cell>
          <cell r="T4192" t="str">
            <v>2150-0032875-000-PKR-LAHORE</v>
          </cell>
        </row>
        <row r="4193">
          <cell r="C4193">
            <v>0</v>
          </cell>
          <cell r="D4193">
            <v>11886</v>
          </cell>
          <cell r="S4193" t="str">
            <v>2150-0032876-230-USD</v>
          </cell>
          <cell r="T4193" t="str">
            <v>2150-0032876-230-USD-LAHORE</v>
          </cell>
        </row>
        <row r="4194">
          <cell r="C4194">
            <v>0</v>
          </cell>
          <cell r="D4194">
            <v>5950</v>
          </cell>
          <cell r="S4194" t="str">
            <v>2150-0032877-000-PKR</v>
          </cell>
          <cell r="T4194" t="str">
            <v>2150-0032877-000-PKR-LAHORE</v>
          </cell>
        </row>
        <row r="4195">
          <cell r="C4195">
            <v>0</v>
          </cell>
          <cell r="D4195">
            <v>20800</v>
          </cell>
          <cell r="S4195" t="str">
            <v>2150-0032878-000-PKR</v>
          </cell>
          <cell r="T4195" t="str">
            <v>2150-0032878-000-PKR-LAHORE</v>
          </cell>
        </row>
        <row r="4196">
          <cell r="C4196">
            <v>0</v>
          </cell>
          <cell r="D4196">
            <v>280</v>
          </cell>
          <cell r="S4196" t="str">
            <v>2150-0032880-000-PKR</v>
          </cell>
          <cell r="T4196" t="str">
            <v>2150-0032880-000-PKR-LAHORE</v>
          </cell>
        </row>
        <row r="4197">
          <cell r="C4197">
            <v>0</v>
          </cell>
          <cell r="D4197">
            <v>46600</v>
          </cell>
          <cell r="S4197" t="str">
            <v>2150-0032886-000-PKR</v>
          </cell>
          <cell r="T4197" t="str">
            <v>2150-0032886-000-PKR-LAHORE</v>
          </cell>
        </row>
        <row r="4198">
          <cell r="C4198">
            <v>0</v>
          </cell>
          <cell r="D4198">
            <v>1733</v>
          </cell>
          <cell r="S4198" t="str">
            <v>2150-0032799-000-PKR</v>
          </cell>
          <cell r="T4198" t="str">
            <v>2150-0032799-000-PKR-LAHORE</v>
          </cell>
        </row>
        <row r="4199">
          <cell r="C4199">
            <v>0</v>
          </cell>
          <cell r="D4199">
            <v>1400</v>
          </cell>
          <cell r="S4199" t="str">
            <v>2150-0032888-000-PKR</v>
          </cell>
          <cell r="T4199" t="str">
            <v>2150-0032888-000-PKR-LAHORE</v>
          </cell>
        </row>
        <row r="4200">
          <cell r="C4200">
            <v>0</v>
          </cell>
          <cell r="D4200">
            <v>113.69</v>
          </cell>
          <cell r="S4200" t="str">
            <v>2150-0032861-000-PKR</v>
          </cell>
          <cell r="T4200" t="str">
            <v>2150-0032861-000-PKR-LAHORE</v>
          </cell>
        </row>
        <row r="4201">
          <cell r="C4201">
            <v>0</v>
          </cell>
          <cell r="D4201">
            <v>754</v>
          </cell>
          <cell r="S4201" t="str">
            <v>2150-0032899-000-PKR</v>
          </cell>
          <cell r="T4201" t="str">
            <v>2150-0032899-000-PKR-LAHORE</v>
          </cell>
        </row>
        <row r="4202">
          <cell r="C4202">
            <v>0</v>
          </cell>
          <cell r="D4202">
            <v>4384</v>
          </cell>
          <cell r="S4202" t="str">
            <v>2150-0032911-000-PKR</v>
          </cell>
          <cell r="T4202" t="str">
            <v>2150-0032911-000-PKR-LAHORE</v>
          </cell>
        </row>
        <row r="4203">
          <cell r="C4203">
            <v>0</v>
          </cell>
          <cell r="D4203">
            <v>6114</v>
          </cell>
          <cell r="S4203" t="str">
            <v>2150-0032916-000-PKR</v>
          </cell>
          <cell r="T4203" t="str">
            <v>2150-0032916-000-PKR-LAHORE</v>
          </cell>
        </row>
        <row r="4204">
          <cell r="C4204">
            <v>0</v>
          </cell>
          <cell r="D4204">
            <v>34168.51</v>
          </cell>
          <cell r="S4204" t="str">
            <v>2150-0032921-000-PKR</v>
          </cell>
          <cell r="T4204" t="str">
            <v>2150-0032921-000-PKR-LAHORE</v>
          </cell>
        </row>
        <row r="4205">
          <cell r="C4205">
            <v>0</v>
          </cell>
          <cell r="D4205">
            <v>32869</v>
          </cell>
          <cell r="S4205" t="str">
            <v>2150-0032936-000-PKR</v>
          </cell>
          <cell r="T4205" t="str">
            <v>2150-0032936-000-PKR-LAHORE</v>
          </cell>
        </row>
        <row r="4206">
          <cell r="C4206">
            <v>0</v>
          </cell>
          <cell r="D4206">
            <v>8000</v>
          </cell>
          <cell r="S4206" t="str">
            <v>2150-0032943-000-PKR</v>
          </cell>
          <cell r="T4206" t="str">
            <v>2150-0032943-000-PKR-LAHORE</v>
          </cell>
        </row>
        <row r="4207">
          <cell r="C4207">
            <v>0</v>
          </cell>
          <cell r="D4207">
            <v>9113</v>
          </cell>
          <cell r="S4207" t="str">
            <v>2150-0032945-000-PKR</v>
          </cell>
          <cell r="T4207" t="str">
            <v>2150-0032945-000-PKR-LAHORE</v>
          </cell>
        </row>
        <row r="4208">
          <cell r="C4208">
            <v>0</v>
          </cell>
          <cell r="D4208">
            <v>10000</v>
          </cell>
          <cell r="S4208" t="str">
            <v>2150-0032949-000-PKR</v>
          </cell>
          <cell r="T4208" t="str">
            <v>2150-0032949-000-PKR-LAHORE</v>
          </cell>
        </row>
        <row r="4209">
          <cell r="C4209">
            <v>0</v>
          </cell>
          <cell r="D4209">
            <v>240466</v>
          </cell>
          <cell r="S4209" t="str">
            <v>2150-0032954-000-PKR</v>
          </cell>
          <cell r="T4209" t="str">
            <v>2150-0032954-000-PKR-LAHORE</v>
          </cell>
        </row>
        <row r="4210">
          <cell r="C4210">
            <v>0</v>
          </cell>
          <cell r="D4210">
            <v>25000</v>
          </cell>
          <cell r="S4210" t="str">
            <v>2150-0032965-000-PKR</v>
          </cell>
          <cell r="T4210" t="str">
            <v>2150-0032965-000-PKR-LAHORE</v>
          </cell>
        </row>
        <row r="4211">
          <cell r="C4211">
            <v>0</v>
          </cell>
          <cell r="D4211">
            <v>18400</v>
          </cell>
          <cell r="S4211" t="str">
            <v>2150-0032966-000-PKR</v>
          </cell>
          <cell r="T4211" t="str">
            <v>2150-0032966-000-PKR-LAHORE</v>
          </cell>
        </row>
        <row r="4212">
          <cell r="C4212">
            <v>0</v>
          </cell>
          <cell r="D4212">
            <v>53090</v>
          </cell>
          <cell r="S4212" t="str">
            <v>2150-0032967-000-PKR</v>
          </cell>
          <cell r="T4212" t="str">
            <v>2150-0032967-000-PKR-LAHORE</v>
          </cell>
        </row>
        <row r="4213">
          <cell r="C4213">
            <v>0</v>
          </cell>
          <cell r="D4213">
            <v>4563</v>
          </cell>
          <cell r="S4213" t="str">
            <v>2150-0032969-000-PKR</v>
          </cell>
          <cell r="T4213" t="str">
            <v>2150-0032969-000-PKR-LAHORE</v>
          </cell>
        </row>
        <row r="4214">
          <cell r="C4214">
            <v>0</v>
          </cell>
          <cell r="D4214">
            <v>194038.95</v>
          </cell>
          <cell r="S4214" t="str">
            <v>2150-0032886-230-USD</v>
          </cell>
          <cell r="T4214" t="str">
            <v>2150-0032886-230-USD-LAHORE</v>
          </cell>
        </row>
        <row r="4215">
          <cell r="C4215">
            <v>0</v>
          </cell>
          <cell r="D4215">
            <v>896204.4</v>
          </cell>
          <cell r="S4215" t="str">
            <v>2150-0032846-230-USD</v>
          </cell>
          <cell r="T4215" t="str">
            <v>2150-0032846-230-USD-LAHORE</v>
          </cell>
        </row>
        <row r="4216">
          <cell r="C4216">
            <v>0</v>
          </cell>
          <cell r="D4216">
            <v>1010830</v>
          </cell>
          <cell r="S4216" t="str">
            <v>2150-0032802-000-PKR</v>
          </cell>
          <cell r="T4216" t="str">
            <v>2150-0032802-000-PKR-LAHORE</v>
          </cell>
        </row>
        <row r="4217">
          <cell r="C4217">
            <v>0</v>
          </cell>
          <cell r="D4217">
            <v>400950</v>
          </cell>
          <cell r="S4217" t="str">
            <v>2150-0032805-000-PKR</v>
          </cell>
          <cell r="T4217" t="str">
            <v>2150-0032805-000-PKR-LAHORE</v>
          </cell>
        </row>
        <row r="4218">
          <cell r="C4218">
            <v>0</v>
          </cell>
          <cell r="D4218">
            <v>48030</v>
          </cell>
          <cell r="S4218" t="str">
            <v>2150-0032807-000-PKR</v>
          </cell>
          <cell r="T4218" t="str">
            <v>2150-0032807-000-PKR-LAHORE</v>
          </cell>
        </row>
        <row r="4219">
          <cell r="C4219">
            <v>0</v>
          </cell>
          <cell r="D4219">
            <v>500</v>
          </cell>
          <cell r="S4219" t="str">
            <v>2150-0032814-000-PKR</v>
          </cell>
          <cell r="T4219" t="str">
            <v>2150-0032814-000-PKR-LAHORE</v>
          </cell>
        </row>
        <row r="4220">
          <cell r="C4220">
            <v>0</v>
          </cell>
          <cell r="D4220">
            <v>5500</v>
          </cell>
          <cell r="S4220" t="str">
            <v>2150-0032815-000-PKR</v>
          </cell>
          <cell r="T4220" t="str">
            <v>2150-0032815-000-PKR-LAHORE</v>
          </cell>
        </row>
        <row r="4221">
          <cell r="C4221">
            <v>0</v>
          </cell>
          <cell r="D4221">
            <v>5659.63</v>
          </cell>
          <cell r="S4221" t="str">
            <v>2150-0032819-000-PKR</v>
          </cell>
          <cell r="T4221" t="str">
            <v>2150-0032819-000-PKR-LAHORE</v>
          </cell>
        </row>
        <row r="4222">
          <cell r="C4222">
            <v>0</v>
          </cell>
          <cell r="D4222">
            <v>100</v>
          </cell>
          <cell r="S4222" t="str">
            <v>2150-0032822-000-PKR</v>
          </cell>
          <cell r="T4222" t="str">
            <v>2150-0032822-000-PKR-LAHORE</v>
          </cell>
        </row>
        <row r="4223">
          <cell r="C4223">
            <v>0</v>
          </cell>
          <cell r="D4223">
            <v>18867</v>
          </cell>
          <cell r="S4223" t="str">
            <v>2150-0032827-000-PKR</v>
          </cell>
          <cell r="T4223" t="str">
            <v>2150-0032827-000-PKR-LAHORE</v>
          </cell>
        </row>
        <row r="4224">
          <cell r="C4224">
            <v>0</v>
          </cell>
          <cell r="D4224">
            <v>100</v>
          </cell>
          <cell r="S4224" t="str">
            <v>2150-0032828-000-PKR</v>
          </cell>
          <cell r="T4224" t="str">
            <v>2150-0032828-000-PKR-LAHORE</v>
          </cell>
        </row>
        <row r="4225">
          <cell r="C4225">
            <v>0</v>
          </cell>
          <cell r="D4225">
            <v>5000</v>
          </cell>
          <cell r="S4225" t="str">
            <v>2150-0032829-000-PKR</v>
          </cell>
          <cell r="T4225" t="str">
            <v>2150-0032829-000-PKR-LAHORE</v>
          </cell>
        </row>
        <row r="4226">
          <cell r="C4226">
            <v>0</v>
          </cell>
          <cell r="D4226">
            <v>6595.59</v>
          </cell>
          <cell r="S4226" t="str">
            <v>2150-0032834-000-PKR</v>
          </cell>
          <cell r="T4226" t="str">
            <v>2150-0032834-000-PKR-LAHORE</v>
          </cell>
        </row>
        <row r="4227">
          <cell r="C4227">
            <v>0</v>
          </cell>
          <cell r="D4227">
            <v>600</v>
          </cell>
          <cell r="S4227" t="str">
            <v>2150-0032835-000-PKR</v>
          </cell>
          <cell r="T4227" t="str">
            <v>2150-0032835-000-PKR-LAHORE</v>
          </cell>
        </row>
        <row r="4228">
          <cell r="C4228">
            <v>0</v>
          </cell>
          <cell r="D4228">
            <v>10100</v>
          </cell>
          <cell r="S4228" t="str">
            <v>2150-0032836-000-PKR</v>
          </cell>
          <cell r="T4228" t="str">
            <v>2150-0032836-000-PKR-LAHORE</v>
          </cell>
        </row>
        <row r="4229">
          <cell r="C4229">
            <v>0</v>
          </cell>
          <cell r="D4229">
            <v>300</v>
          </cell>
          <cell r="S4229" t="str">
            <v>2150-0032866-000-PKR</v>
          </cell>
          <cell r="T4229" t="str">
            <v>2150-0032866-000-PKR-LAHORE</v>
          </cell>
        </row>
        <row r="4230">
          <cell r="C4230">
            <v>0</v>
          </cell>
          <cell r="D4230">
            <v>25521.9</v>
          </cell>
          <cell r="S4230" t="str">
            <v>2150-0032854-000-PKR</v>
          </cell>
          <cell r="T4230" t="str">
            <v>2150-0032854-000-PKR-LAHORE</v>
          </cell>
        </row>
        <row r="4231">
          <cell r="C4231">
            <v>0</v>
          </cell>
          <cell r="D4231">
            <v>1163850.8</v>
          </cell>
          <cell r="S4231" t="str">
            <v>2150-0032981-000-PKR</v>
          </cell>
          <cell r="T4231" t="str">
            <v>2150-0032981-000-PKR-LAHORE</v>
          </cell>
        </row>
        <row r="4232">
          <cell r="C4232">
            <v>0</v>
          </cell>
          <cell r="D4232">
            <v>9690</v>
          </cell>
          <cell r="S4232" t="str">
            <v>2150-0032860-000-PKR</v>
          </cell>
          <cell r="T4232" t="str">
            <v>2150-0032860-000-PKR-LAHORE</v>
          </cell>
        </row>
        <row r="4233">
          <cell r="C4233">
            <v>0</v>
          </cell>
          <cell r="D4233">
            <v>1188.5999999999999</v>
          </cell>
          <cell r="S4233" t="str">
            <v>2150-0032859-230-USD</v>
          </cell>
          <cell r="T4233" t="str">
            <v>2150-0032859-230-USD-LAHORE</v>
          </cell>
        </row>
        <row r="4234">
          <cell r="C4234">
            <v>0</v>
          </cell>
          <cell r="D4234">
            <v>700</v>
          </cell>
          <cell r="S4234" t="str">
            <v>2150-0032859-000-PKR</v>
          </cell>
          <cell r="T4234" t="str">
            <v>2150-0032859-000-PKR-LAHORE</v>
          </cell>
        </row>
        <row r="4235">
          <cell r="C4235">
            <v>0</v>
          </cell>
          <cell r="D4235">
            <v>9791</v>
          </cell>
          <cell r="S4235" t="str">
            <v>2150-0032858-000-PKR</v>
          </cell>
          <cell r="T4235" t="str">
            <v>2150-0032858-000-PKR-LAHORE</v>
          </cell>
        </row>
        <row r="4236">
          <cell r="C4236">
            <v>0</v>
          </cell>
          <cell r="D4236">
            <v>6601</v>
          </cell>
          <cell r="S4236" t="str">
            <v>2150-0032845-000-PKR</v>
          </cell>
          <cell r="T4236" t="str">
            <v>2150-0032845-000-PKR-LAHORE</v>
          </cell>
        </row>
        <row r="4237">
          <cell r="C4237">
            <v>0</v>
          </cell>
          <cell r="D4237">
            <v>701100</v>
          </cell>
          <cell r="S4237" t="str">
            <v>2150-0032855-000-PKR</v>
          </cell>
          <cell r="T4237" t="str">
            <v>2150-0032855-000-PKR-LAHORE</v>
          </cell>
        </row>
        <row r="4238">
          <cell r="C4238">
            <v>0</v>
          </cell>
          <cell r="D4238">
            <v>19630</v>
          </cell>
          <cell r="S4238" t="str">
            <v>2150-0032846-000-PKR</v>
          </cell>
          <cell r="T4238" t="str">
            <v>2150-0032846-000-PKR-LAHORE</v>
          </cell>
        </row>
        <row r="4239">
          <cell r="C4239">
            <v>0</v>
          </cell>
          <cell r="D4239">
            <v>14400</v>
          </cell>
          <cell r="S4239" t="str">
            <v>2150-0032853-000-PKR</v>
          </cell>
          <cell r="T4239" t="str">
            <v>2150-0032853-000-PKR-LAHORE</v>
          </cell>
        </row>
        <row r="4240">
          <cell r="C4240">
            <v>0</v>
          </cell>
          <cell r="D4240">
            <v>38882</v>
          </cell>
          <cell r="S4240" t="str">
            <v>2150-0032852-000-PKR</v>
          </cell>
          <cell r="T4240" t="str">
            <v>2150-0032852-000-PKR-LAHORE</v>
          </cell>
        </row>
        <row r="4241">
          <cell r="C4241">
            <v>0</v>
          </cell>
          <cell r="D4241">
            <v>950</v>
          </cell>
          <cell r="S4241" t="str">
            <v>2150-0032850-000-PKR</v>
          </cell>
          <cell r="T4241" t="str">
            <v>2150-0032850-000-PKR-LAHORE</v>
          </cell>
        </row>
        <row r="4242">
          <cell r="C4242">
            <v>0</v>
          </cell>
          <cell r="D4242">
            <v>7725.31</v>
          </cell>
          <cell r="S4242" t="str">
            <v>2150-0032849-230-USD</v>
          </cell>
          <cell r="T4242" t="str">
            <v>2150-0032849-230-USD-LAHORE</v>
          </cell>
        </row>
        <row r="4243">
          <cell r="C4243">
            <v>0</v>
          </cell>
          <cell r="D4243">
            <v>1050</v>
          </cell>
          <cell r="S4243" t="str">
            <v>2150-0032848-000-PKR</v>
          </cell>
          <cell r="T4243" t="str">
            <v>2150-0032848-000-PKR-LAHORE</v>
          </cell>
        </row>
        <row r="4244">
          <cell r="C4244">
            <v>0</v>
          </cell>
          <cell r="D4244">
            <v>10000</v>
          </cell>
          <cell r="S4244" t="str">
            <v>2150-0032865-000-PKR</v>
          </cell>
          <cell r="T4244" t="str">
            <v>2150-0032865-000-PKR-LAHORE</v>
          </cell>
        </row>
        <row r="4245">
          <cell r="C4245">
            <v>0</v>
          </cell>
          <cell r="D4245">
            <v>242</v>
          </cell>
          <cell r="S4245" t="str">
            <v>2150-0032856-000-PKR</v>
          </cell>
          <cell r="T4245" t="str">
            <v>2150-0032856-000-PKR-LAHORE</v>
          </cell>
        </row>
        <row r="4246">
          <cell r="C4246">
            <v>0</v>
          </cell>
          <cell r="D4246">
            <v>5200</v>
          </cell>
          <cell r="S4246" t="str">
            <v>2150-0033092-000-PKR</v>
          </cell>
          <cell r="T4246" t="str">
            <v>2150-0033092-000-PKR-LAHORE</v>
          </cell>
        </row>
        <row r="4247">
          <cell r="C4247">
            <v>0</v>
          </cell>
          <cell r="D4247">
            <v>10000</v>
          </cell>
          <cell r="S4247" t="str">
            <v>2150-0032970-000-PKR</v>
          </cell>
          <cell r="T4247" t="str">
            <v>2150-0032970-000-PKR-LAHORE</v>
          </cell>
        </row>
        <row r="4248">
          <cell r="C4248">
            <v>0</v>
          </cell>
          <cell r="D4248">
            <v>84282</v>
          </cell>
          <cell r="S4248" t="str">
            <v>2150-0033051-000-PKR</v>
          </cell>
          <cell r="T4248" t="str">
            <v>2150-0033051-000-PKR-LAHORE</v>
          </cell>
        </row>
        <row r="4249">
          <cell r="C4249">
            <v>0</v>
          </cell>
          <cell r="D4249">
            <v>29096</v>
          </cell>
          <cell r="S4249" t="str">
            <v>2150-0033052-000-PKR</v>
          </cell>
          <cell r="T4249" t="str">
            <v>2150-0033052-000-PKR-LAHORE</v>
          </cell>
        </row>
        <row r="4250">
          <cell r="C4250">
            <v>0</v>
          </cell>
          <cell r="D4250">
            <v>126.6</v>
          </cell>
          <cell r="S4250" t="str">
            <v>2150-0033055-000-PKR</v>
          </cell>
          <cell r="T4250" t="str">
            <v>2150-0033055-000-PKR-LAHORE</v>
          </cell>
        </row>
        <row r="4251">
          <cell r="C4251">
            <v>0</v>
          </cell>
          <cell r="D4251">
            <v>49000</v>
          </cell>
          <cell r="S4251" t="str">
            <v>2150-0033056-000-PKR</v>
          </cell>
          <cell r="T4251" t="str">
            <v>2150-0033056-000-PKR-LAHORE</v>
          </cell>
        </row>
        <row r="4252">
          <cell r="C4252">
            <v>0</v>
          </cell>
          <cell r="D4252">
            <v>37678.620000000003</v>
          </cell>
          <cell r="S4252" t="str">
            <v>2150-0033068-230-USD</v>
          </cell>
          <cell r="T4252" t="str">
            <v>2150-0033068-230-USD-LAHORE</v>
          </cell>
        </row>
        <row r="4253">
          <cell r="C4253">
            <v>0</v>
          </cell>
          <cell r="D4253">
            <v>202902</v>
          </cell>
          <cell r="S4253" t="str">
            <v>2150-0033070-000-PKR</v>
          </cell>
          <cell r="T4253" t="str">
            <v>2150-0033070-000-PKR-LAHORE</v>
          </cell>
        </row>
        <row r="4254">
          <cell r="C4254">
            <v>0</v>
          </cell>
          <cell r="D4254">
            <v>9000</v>
          </cell>
          <cell r="S4254" t="str">
            <v>2150-0033079-000-PKR</v>
          </cell>
          <cell r="T4254" t="str">
            <v>2150-0033079-000-PKR-LAHORE</v>
          </cell>
        </row>
        <row r="4255">
          <cell r="C4255">
            <v>0</v>
          </cell>
          <cell r="D4255">
            <v>1000</v>
          </cell>
          <cell r="S4255" t="str">
            <v>2150-0033080-000-PKR</v>
          </cell>
          <cell r="T4255" t="str">
            <v>2150-0033080-000-PKR-LAHORE</v>
          </cell>
        </row>
        <row r="4256">
          <cell r="C4256">
            <v>0</v>
          </cell>
          <cell r="D4256">
            <v>342000</v>
          </cell>
          <cell r="S4256" t="str">
            <v>2150-0033083-000-PKR</v>
          </cell>
          <cell r="T4256" t="str">
            <v>2150-0033083-000-PKR-LAHORE</v>
          </cell>
        </row>
        <row r="4257">
          <cell r="C4257">
            <v>0</v>
          </cell>
          <cell r="D4257">
            <v>158200</v>
          </cell>
          <cell r="S4257" t="str">
            <v>2150-0033085-000-PKR</v>
          </cell>
          <cell r="T4257" t="str">
            <v>2150-0033085-000-PKR-LAHORE</v>
          </cell>
        </row>
        <row r="4258">
          <cell r="C4258">
            <v>0</v>
          </cell>
          <cell r="D4258">
            <v>26000</v>
          </cell>
          <cell r="S4258" t="str">
            <v>2150-0033088-000-PKR</v>
          </cell>
          <cell r="T4258" t="str">
            <v>2150-0033088-000-PKR-LAHORE</v>
          </cell>
        </row>
        <row r="4259">
          <cell r="C4259">
            <v>0</v>
          </cell>
          <cell r="D4259">
            <v>5000</v>
          </cell>
          <cell r="S4259" t="str">
            <v>2150-0033089-000-PKR</v>
          </cell>
          <cell r="T4259" t="str">
            <v>2150-0033089-000-PKR-LAHORE</v>
          </cell>
        </row>
        <row r="4260">
          <cell r="C4260">
            <v>0</v>
          </cell>
          <cell r="D4260">
            <v>2500</v>
          </cell>
          <cell r="S4260" t="str">
            <v>2150-0033044-000-PKR</v>
          </cell>
          <cell r="T4260" t="str">
            <v>2150-0033044-000-PKR-LAHORE</v>
          </cell>
        </row>
        <row r="4261">
          <cell r="C4261">
            <v>0</v>
          </cell>
          <cell r="D4261">
            <v>10000</v>
          </cell>
          <cell r="S4261" t="str">
            <v>2150-0033104-000-PKR</v>
          </cell>
          <cell r="T4261" t="str">
            <v>2150-0033104-000-PKR-LAHORE</v>
          </cell>
        </row>
        <row r="4262">
          <cell r="C4262">
            <v>0</v>
          </cell>
          <cell r="D4262">
            <v>485.43</v>
          </cell>
          <cell r="S4262" t="str">
            <v>2150-0032337-000-PKR</v>
          </cell>
          <cell r="T4262" t="str">
            <v>2150-0032337-000-PKR-LAHORE</v>
          </cell>
        </row>
        <row r="4263">
          <cell r="C4263">
            <v>0</v>
          </cell>
          <cell r="D4263">
            <v>10</v>
          </cell>
          <cell r="S4263" t="str">
            <v>2150-0033115-000-PKR</v>
          </cell>
          <cell r="T4263" t="str">
            <v>2150-0033115-000-PKR-LAHORE</v>
          </cell>
        </row>
        <row r="4264">
          <cell r="C4264">
            <v>0</v>
          </cell>
          <cell r="D4264">
            <v>1000</v>
          </cell>
          <cell r="S4264" t="str">
            <v>2150-0033114-000-PKR</v>
          </cell>
          <cell r="T4264" t="str">
            <v>2150-0033114-000-PKR-LAHORE</v>
          </cell>
        </row>
        <row r="4265">
          <cell r="C4265">
            <v>0</v>
          </cell>
          <cell r="D4265">
            <v>10005000</v>
          </cell>
          <cell r="S4265" t="str">
            <v>2150-0033110-000-PKR</v>
          </cell>
          <cell r="T4265" t="str">
            <v>2150-0033110-000-PKR-LAHORE</v>
          </cell>
        </row>
        <row r="4266">
          <cell r="C4266">
            <v>0</v>
          </cell>
          <cell r="D4266">
            <v>7000</v>
          </cell>
          <cell r="S4266" t="str">
            <v>2150-0033109-000-PKR</v>
          </cell>
          <cell r="T4266" t="str">
            <v>2150-0033109-000-PKR-LAHORE</v>
          </cell>
        </row>
        <row r="4267">
          <cell r="C4267">
            <v>0</v>
          </cell>
          <cell r="D4267">
            <v>100</v>
          </cell>
          <cell r="S4267" t="str">
            <v>2150-0033090-000-PKR</v>
          </cell>
          <cell r="T4267" t="str">
            <v>2150-0033090-000-PKR-LAHORE</v>
          </cell>
        </row>
        <row r="4268">
          <cell r="C4268">
            <v>0</v>
          </cell>
          <cell r="D4268">
            <v>1970</v>
          </cell>
          <cell r="S4268" t="str">
            <v>2150-0033106-000-PKR</v>
          </cell>
          <cell r="T4268" t="str">
            <v>2150-0033106-000-PKR-LAHORE</v>
          </cell>
        </row>
        <row r="4269">
          <cell r="C4269">
            <v>0</v>
          </cell>
          <cell r="D4269">
            <v>17900</v>
          </cell>
          <cell r="S4269" t="str">
            <v>2150-0033091-000-PKR</v>
          </cell>
          <cell r="T4269" t="str">
            <v>2150-0033091-000-PKR-LAHORE</v>
          </cell>
        </row>
        <row r="4270">
          <cell r="C4270">
            <v>0</v>
          </cell>
          <cell r="D4270">
            <v>500</v>
          </cell>
          <cell r="S4270" t="str">
            <v>2150-0033101-000-PKR</v>
          </cell>
          <cell r="T4270" t="str">
            <v>2150-0033101-000-PKR-LAHORE</v>
          </cell>
        </row>
        <row r="4271">
          <cell r="C4271">
            <v>0</v>
          </cell>
          <cell r="D4271">
            <v>50500</v>
          </cell>
          <cell r="S4271" t="str">
            <v>2150-0033100-000-PKR</v>
          </cell>
          <cell r="T4271" t="str">
            <v>2150-0033100-000-PKR-LAHORE</v>
          </cell>
        </row>
        <row r="4272">
          <cell r="C4272">
            <v>0</v>
          </cell>
          <cell r="D4272">
            <v>10164</v>
          </cell>
          <cell r="S4272" t="str">
            <v>2150-0033097-000-PKR</v>
          </cell>
          <cell r="T4272" t="str">
            <v>2150-0033097-000-PKR-LAHORE</v>
          </cell>
        </row>
        <row r="4273">
          <cell r="C4273">
            <v>0</v>
          </cell>
          <cell r="D4273">
            <v>118000</v>
          </cell>
          <cell r="S4273" t="str">
            <v>2150-0033095-000-PKR</v>
          </cell>
          <cell r="T4273" t="str">
            <v>2150-0033095-000-PKR-LAHORE</v>
          </cell>
        </row>
        <row r="4274">
          <cell r="C4274">
            <v>0</v>
          </cell>
          <cell r="D4274">
            <v>10910</v>
          </cell>
          <cell r="S4274" t="str">
            <v>2150-0033093-000-PKR</v>
          </cell>
          <cell r="T4274" t="str">
            <v>2150-0033093-000-PKR-LAHORE</v>
          </cell>
        </row>
        <row r="4275">
          <cell r="C4275">
            <v>0</v>
          </cell>
          <cell r="D4275">
            <v>26500</v>
          </cell>
          <cell r="S4275" t="str">
            <v>2150-0033043-000-PKR</v>
          </cell>
          <cell r="T4275" t="str">
            <v>2150-0033043-000-PKR-LAHORE</v>
          </cell>
        </row>
        <row r="4276">
          <cell r="C4276">
            <v>0</v>
          </cell>
          <cell r="D4276">
            <v>100000</v>
          </cell>
          <cell r="S4276" t="str">
            <v>2150-0033107-000-PKR</v>
          </cell>
          <cell r="T4276" t="str">
            <v>2150-0033107-000-PKR-LAHORE</v>
          </cell>
        </row>
        <row r="4277">
          <cell r="C4277">
            <v>0</v>
          </cell>
          <cell r="D4277">
            <v>10000</v>
          </cell>
          <cell r="S4277" t="str">
            <v>2150-0033010-000-PKR</v>
          </cell>
          <cell r="T4277" t="str">
            <v>2150-0033010-000-PKR-LAHORE</v>
          </cell>
        </row>
        <row r="4278">
          <cell r="C4278">
            <v>0</v>
          </cell>
          <cell r="D4278">
            <v>36861</v>
          </cell>
          <cell r="S4278" t="str">
            <v>2150-0032948-000-PKR</v>
          </cell>
          <cell r="T4278" t="str">
            <v>2150-0032948-000-PKR-LAHORE</v>
          </cell>
        </row>
        <row r="4279">
          <cell r="C4279">
            <v>0</v>
          </cell>
          <cell r="D4279">
            <v>147348</v>
          </cell>
          <cell r="S4279" t="str">
            <v>2150-0032984-000-PKR</v>
          </cell>
          <cell r="T4279" t="str">
            <v>2150-0032984-000-PKR-LAHORE</v>
          </cell>
        </row>
        <row r="4280">
          <cell r="C4280">
            <v>0</v>
          </cell>
          <cell r="D4280">
            <v>1409</v>
          </cell>
          <cell r="S4280" t="str">
            <v>2150-0032986-000-PKR</v>
          </cell>
          <cell r="T4280" t="str">
            <v>2150-0032986-000-PKR-LAHORE</v>
          </cell>
        </row>
        <row r="4281">
          <cell r="C4281">
            <v>0</v>
          </cell>
          <cell r="D4281">
            <v>2200</v>
          </cell>
          <cell r="S4281" t="str">
            <v>2150-0032993-000-PKR</v>
          </cell>
          <cell r="T4281" t="str">
            <v>2150-0032993-000-PKR-LAHORE</v>
          </cell>
        </row>
        <row r="4282">
          <cell r="C4282">
            <v>0</v>
          </cell>
          <cell r="D4282">
            <v>2188</v>
          </cell>
          <cell r="S4282" t="str">
            <v>2150-0032994-000-PKR</v>
          </cell>
          <cell r="T4282" t="str">
            <v>2150-0032994-000-PKR-LAHORE</v>
          </cell>
        </row>
        <row r="4283">
          <cell r="C4283">
            <v>0</v>
          </cell>
          <cell r="D4283">
            <v>18439</v>
          </cell>
          <cell r="S4283" t="str">
            <v>2150-0032995-000-PKR</v>
          </cell>
          <cell r="T4283" t="str">
            <v>2150-0032995-000-PKR-LAHORE</v>
          </cell>
        </row>
        <row r="4284">
          <cell r="C4284">
            <v>0</v>
          </cell>
          <cell r="D4284">
            <v>22115</v>
          </cell>
          <cell r="S4284" t="str">
            <v>2150-0032996-000-PKR</v>
          </cell>
          <cell r="T4284" t="str">
            <v>2150-0032996-000-PKR-LAHORE</v>
          </cell>
        </row>
        <row r="4285">
          <cell r="C4285">
            <v>0</v>
          </cell>
          <cell r="D4285">
            <v>15000</v>
          </cell>
          <cell r="S4285" t="str">
            <v>2150-0032997-000-PKR</v>
          </cell>
          <cell r="T4285" t="str">
            <v>2150-0032997-000-PKR-LAHORE</v>
          </cell>
        </row>
        <row r="4286">
          <cell r="C4286">
            <v>0</v>
          </cell>
          <cell r="D4286">
            <v>33.15</v>
          </cell>
          <cell r="S4286" t="str">
            <v>2150-0032999-000-PKR</v>
          </cell>
          <cell r="T4286" t="str">
            <v>2150-0032999-000-PKR-LAHORE</v>
          </cell>
        </row>
        <row r="4287">
          <cell r="C4287">
            <v>0</v>
          </cell>
          <cell r="D4287">
            <v>72869</v>
          </cell>
          <cell r="S4287" t="str">
            <v>2150-0033003-000-PKR</v>
          </cell>
          <cell r="T4287" t="str">
            <v>2150-0033003-000-PKR-LAHORE</v>
          </cell>
        </row>
        <row r="4288">
          <cell r="C4288">
            <v>0</v>
          </cell>
          <cell r="D4288">
            <v>4218</v>
          </cell>
          <cell r="S4288" t="str">
            <v>2150-0033004-000-PKR</v>
          </cell>
          <cell r="T4288" t="str">
            <v>2150-0033004-000-PKR-LAHORE</v>
          </cell>
        </row>
        <row r="4289">
          <cell r="C4289">
            <v>0</v>
          </cell>
          <cell r="D4289">
            <v>1710</v>
          </cell>
          <cell r="S4289" t="str">
            <v>2150-0033005-000-PKR</v>
          </cell>
          <cell r="T4289" t="str">
            <v>2150-0033005-000-PKR-LAHORE</v>
          </cell>
        </row>
        <row r="4290">
          <cell r="C4290">
            <v>0</v>
          </cell>
          <cell r="D4290">
            <v>1363592</v>
          </cell>
          <cell r="S4290" t="str">
            <v>2150-0033007-000-PKR</v>
          </cell>
          <cell r="T4290" t="str">
            <v>2150-0033007-000-PKR-LAHORE</v>
          </cell>
        </row>
        <row r="4291">
          <cell r="C4291">
            <v>0</v>
          </cell>
          <cell r="D4291">
            <v>11.12</v>
          </cell>
          <cell r="S4291" t="str">
            <v>2150-0033048-000-PKR</v>
          </cell>
          <cell r="T4291" t="str">
            <v>2150-0033048-000-PKR-LAHORE</v>
          </cell>
        </row>
        <row r="4292">
          <cell r="C4292">
            <v>0</v>
          </cell>
          <cell r="D4292">
            <v>525</v>
          </cell>
          <cell r="S4292" t="str">
            <v>2150-0033025-000-PKR</v>
          </cell>
          <cell r="T4292" t="str">
            <v>2150-0033025-000-PKR-LAHORE</v>
          </cell>
        </row>
        <row r="4293">
          <cell r="C4293">
            <v>0</v>
          </cell>
          <cell r="D4293">
            <v>104900</v>
          </cell>
          <cell r="S4293" t="str">
            <v>2150-0033042-000-PKR</v>
          </cell>
          <cell r="T4293" t="str">
            <v>2150-0033042-000-PKR-LAHORE</v>
          </cell>
        </row>
        <row r="4294">
          <cell r="C4294">
            <v>0</v>
          </cell>
          <cell r="D4294">
            <v>9950</v>
          </cell>
          <cell r="S4294" t="str">
            <v>2150-0033040-000-PKR</v>
          </cell>
          <cell r="T4294" t="str">
            <v>2150-0033040-000-PKR-LAHORE</v>
          </cell>
        </row>
        <row r="4295">
          <cell r="C4295">
            <v>0</v>
          </cell>
          <cell r="D4295">
            <v>58236</v>
          </cell>
          <cell r="S4295" t="str">
            <v>2150-0033035-000-PKR</v>
          </cell>
          <cell r="T4295" t="str">
            <v>2150-0033035-000-PKR-LAHORE</v>
          </cell>
        </row>
        <row r="4296">
          <cell r="C4296">
            <v>0</v>
          </cell>
          <cell r="D4296">
            <v>2720.83</v>
          </cell>
          <cell r="S4296" t="str">
            <v>2150-0033034-000-PKR</v>
          </cell>
          <cell r="T4296" t="str">
            <v>2150-0033034-000-PKR-LAHORE</v>
          </cell>
        </row>
        <row r="4297">
          <cell r="C4297">
            <v>0</v>
          </cell>
          <cell r="D4297">
            <v>91917</v>
          </cell>
          <cell r="S4297" t="str">
            <v>2150-0033033-000-PKR</v>
          </cell>
          <cell r="T4297" t="str">
            <v>2150-0033033-000-PKR-LAHORE</v>
          </cell>
        </row>
        <row r="4298">
          <cell r="C4298">
            <v>0</v>
          </cell>
          <cell r="D4298">
            <v>2435091.9500000002</v>
          </cell>
          <cell r="S4298" t="str">
            <v>2150-0033007-230-USD</v>
          </cell>
          <cell r="T4298" t="str">
            <v>2150-0033007-230-USD-LAHORE</v>
          </cell>
        </row>
        <row r="4299">
          <cell r="C4299">
            <v>0</v>
          </cell>
          <cell r="D4299">
            <v>2614</v>
          </cell>
          <cell r="S4299" t="str">
            <v>2150-0033026-000-PKR</v>
          </cell>
          <cell r="T4299" t="str">
            <v>2150-0033026-000-PKR-LAHORE</v>
          </cell>
        </row>
        <row r="4300">
          <cell r="C4300">
            <v>0</v>
          </cell>
          <cell r="D4300">
            <v>356800</v>
          </cell>
          <cell r="S4300" t="str">
            <v>2150-0033008-000-PKR</v>
          </cell>
          <cell r="T4300" t="str">
            <v>2150-0033008-000-PKR-LAHORE</v>
          </cell>
        </row>
        <row r="4301">
          <cell r="C4301">
            <v>0</v>
          </cell>
          <cell r="D4301">
            <v>6000</v>
          </cell>
          <cell r="S4301" t="str">
            <v>2150-0033024-000-PKR</v>
          </cell>
          <cell r="T4301" t="str">
            <v>2150-0033024-000-PKR-LAHORE</v>
          </cell>
        </row>
        <row r="4302">
          <cell r="C4302">
            <v>0</v>
          </cell>
          <cell r="D4302">
            <v>10100</v>
          </cell>
          <cell r="S4302" t="str">
            <v>2150-0033021-000-PKR</v>
          </cell>
          <cell r="T4302" t="str">
            <v>2150-0033021-000-PKR-LAHORE</v>
          </cell>
        </row>
        <row r="4303">
          <cell r="C4303">
            <v>0</v>
          </cell>
          <cell r="D4303">
            <v>1568.71</v>
          </cell>
          <cell r="S4303" t="str">
            <v>2150-0033018-000-PKR</v>
          </cell>
          <cell r="T4303" t="str">
            <v>2150-0033018-000-PKR-LAHORE</v>
          </cell>
        </row>
        <row r="4304">
          <cell r="C4304">
            <v>0</v>
          </cell>
          <cell r="D4304">
            <v>414600</v>
          </cell>
          <cell r="S4304" t="str">
            <v>2150-0033016-000-PKR</v>
          </cell>
          <cell r="T4304" t="str">
            <v>2150-0033016-000-PKR-LAHORE</v>
          </cell>
        </row>
        <row r="4305">
          <cell r="C4305">
            <v>0</v>
          </cell>
          <cell r="D4305">
            <v>6846</v>
          </cell>
          <cell r="S4305" t="str">
            <v>2150-0033014-000-PKR</v>
          </cell>
          <cell r="T4305" t="str">
            <v>2150-0033014-000-PKR-LAHORE</v>
          </cell>
        </row>
        <row r="4306">
          <cell r="C4306">
            <v>0</v>
          </cell>
          <cell r="D4306">
            <v>3491</v>
          </cell>
          <cell r="S4306" t="str">
            <v>2150-0032977-000-PKR</v>
          </cell>
          <cell r="T4306" t="str">
            <v>2150-0032977-000-PKR-LAHORE</v>
          </cell>
        </row>
        <row r="4307">
          <cell r="C4307">
            <v>0</v>
          </cell>
          <cell r="D4307">
            <v>74915</v>
          </cell>
          <cell r="S4307" t="str">
            <v>2150-0033030-000-PKR</v>
          </cell>
          <cell r="T4307" t="str">
            <v>2150-0033030-000-PKR-LAHORE</v>
          </cell>
        </row>
        <row r="4308">
          <cell r="C4308">
            <v>0</v>
          </cell>
          <cell r="D4308">
            <v>64920.14</v>
          </cell>
          <cell r="S4308" t="str">
            <v>2150-0032530-230-USD</v>
          </cell>
          <cell r="T4308" t="str">
            <v>2150-0032530-230-USD-LAHORE</v>
          </cell>
        </row>
        <row r="4309">
          <cell r="C4309">
            <v>0</v>
          </cell>
          <cell r="D4309">
            <v>6243.72</v>
          </cell>
          <cell r="S4309" t="str">
            <v>2150-0032578-230-USD</v>
          </cell>
          <cell r="T4309" t="str">
            <v>2150-0032578-230-USD-LAHORE</v>
          </cell>
        </row>
        <row r="4310">
          <cell r="C4310">
            <v>0</v>
          </cell>
          <cell r="D4310">
            <v>130266.58</v>
          </cell>
          <cell r="S4310" t="str">
            <v>2150-0032473-000-PKR</v>
          </cell>
          <cell r="T4310" t="str">
            <v>2150-0032473-000-PKR-LAHORE</v>
          </cell>
        </row>
        <row r="4311">
          <cell r="C4311">
            <v>0</v>
          </cell>
          <cell r="D4311">
            <v>4925</v>
          </cell>
          <cell r="S4311" t="str">
            <v>2150-0032475-000-PKR</v>
          </cell>
          <cell r="T4311" t="str">
            <v>2150-0032475-000-PKR-LAHORE</v>
          </cell>
        </row>
        <row r="4312">
          <cell r="C4312">
            <v>0</v>
          </cell>
          <cell r="D4312">
            <v>2206.64</v>
          </cell>
          <cell r="S4312" t="str">
            <v>2150-0032477-230-USD</v>
          </cell>
          <cell r="T4312" t="str">
            <v>2150-0032477-230-USD-LAHORE</v>
          </cell>
        </row>
        <row r="4313">
          <cell r="C4313">
            <v>0</v>
          </cell>
          <cell r="D4313">
            <v>257809.72</v>
          </cell>
          <cell r="S4313" t="str">
            <v>2150-0032479-230-USD</v>
          </cell>
          <cell r="T4313" t="str">
            <v>2150-0032479-230-USD-LAHORE</v>
          </cell>
        </row>
        <row r="4314">
          <cell r="C4314">
            <v>0</v>
          </cell>
          <cell r="D4314">
            <v>12294.57</v>
          </cell>
          <cell r="S4314" t="str">
            <v>2150-0032487-000-PKR</v>
          </cell>
          <cell r="T4314" t="str">
            <v>2150-0032487-000-PKR-LAHORE</v>
          </cell>
        </row>
        <row r="4315">
          <cell r="C4315">
            <v>0</v>
          </cell>
          <cell r="D4315">
            <v>26540</v>
          </cell>
          <cell r="S4315" t="str">
            <v>2150-0032493-000-PKR</v>
          </cell>
          <cell r="T4315" t="str">
            <v>2150-0032493-000-PKR-LAHORE</v>
          </cell>
        </row>
        <row r="4316">
          <cell r="C4316">
            <v>0</v>
          </cell>
          <cell r="D4316">
            <v>56706</v>
          </cell>
          <cell r="S4316" t="str">
            <v>2150-0032502-000-PKR</v>
          </cell>
          <cell r="T4316" t="str">
            <v>2150-0032502-000-PKR-LAHORE</v>
          </cell>
        </row>
        <row r="4317">
          <cell r="C4317">
            <v>0</v>
          </cell>
          <cell r="D4317">
            <v>505.1</v>
          </cell>
          <cell r="S4317" t="str">
            <v>2150-0032505-000-PKR</v>
          </cell>
          <cell r="T4317" t="str">
            <v>2150-0032505-000-PKR-LAHORE</v>
          </cell>
        </row>
        <row r="4318">
          <cell r="C4318">
            <v>0</v>
          </cell>
          <cell r="D4318">
            <v>78972.37</v>
          </cell>
          <cell r="S4318" t="str">
            <v>2150-0032507-230-USD</v>
          </cell>
          <cell r="T4318" t="str">
            <v>2150-0032507-230-USD-LAHORE</v>
          </cell>
        </row>
        <row r="4319">
          <cell r="C4319">
            <v>0</v>
          </cell>
          <cell r="D4319">
            <v>157.06</v>
          </cell>
          <cell r="S4319" t="str">
            <v>2150-0032514-000-PKR</v>
          </cell>
          <cell r="T4319" t="str">
            <v>2150-0032514-000-PKR-LAHORE</v>
          </cell>
        </row>
        <row r="4320">
          <cell r="C4320">
            <v>0</v>
          </cell>
          <cell r="D4320">
            <v>4915</v>
          </cell>
          <cell r="S4320" t="str">
            <v>2150-0032516-000-PKR</v>
          </cell>
          <cell r="T4320" t="str">
            <v>2150-0032516-000-PKR-LAHORE</v>
          </cell>
        </row>
        <row r="4321">
          <cell r="C4321">
            <v>0</v>
          </cell>
          <cell r="D4321">
            <v>1659879.9</v>
          </cell>
          <cell r="S4321" t="str">
            <v>2150-0032520-230-USD</v>
          </cell>
          <cell r="T4321" t="str">
            <v>2150-0032520-230-USD-LAHORE</v>
          </cell>
        </row>
        <row r="4322">
          <cell r="C4322">
            <v>0</v>
          </cell>
          <cell r="D4322">
            <v>134106.17000000001</v>
          </cell>
          <cell r="S4322" t="str">
            <v>2150-0032469-230-USD</v>
          </cell>
          <cell r="T4322" t="str">
            <v>2150-0032469-230-USD-LAHORE</v>
          </cell>
        </row>
        <row r="4323">
          <cell r="C4323">
            <v>0</v>
          </cell>
          <cell r="D4323">
            <v>1695.54</v>
          </cell>
          <cell r="S4323" t="str">
            <v>2150-0032547-230-USD</v>
          </cell>
          <cell r="T4323" t="str">
            <v>2150-0032547-230-USD-LAHORE</v>
          </cell>
        </row>
        <row r="4324">
          <cell r="C4324">
            <v>0</v>
          </cell>
          <cell r="D4324">
            <v>1160.8800000000001</v>
          </cell>
          <cell r="S4324" t="str">
            <v>2150-0032578-000-PKR</v>
          </cell>
          <cell r="T4324" t="str">
            <v>2150-0032578-000-PKR-LAHORE</v>
          </cell>
        </row>
        <row r="4325">
          <cell r="C4325">
            <v>0</v>
          </cell>
          <cell r="D4325">
            <v>554710.46</v>
          </cell>
          <cell r="S4325" t="str">
            <v>2150-0032573-000-PKR</v>
          </cell>
          <cell r="T4325" t="str">
            <v>2150-0032573-000-PKR-LAHORE</v>
          </cell>
        </row>
        <row r="4326">
          <cell r="C4326">
            <v>0</v>
          </cell>
          <cell r="D4326">
            <v>227.62</v>
          </cell>
          <cell r="S4326" t="str">
            <v>2150-0032571-230-USD</v>
          </cell>
          <cell r="T4326" t="str">
            <v>2150-0032571-230-USD-LAHORE</v>
          </cell>
        </row>
        <row r="4327">
          <cell r="C4327">
            <v>0</v>
          </cell>
          <cell r="D4327">
            <v>106725</v>
          </cell>
          <cell r="S4327" t="str">
            <v>2150-0032567-000-PKR</v>
          </cell>
          <cell r="T4327" t="str">
            <v>2150-0032567-000-PKR-LAHORE</v>
          </cell>
        </row>
        <row r="4328">
          <cell r="C4328">
            <v>0</v>
          </cell>
          <cell r="D4328">
            <v>763529</v>
          </cell>
          <cell r="S4328" t="str">
            <v>2150-0032564-000-PKR</v>
          </cell>
          <cell r="T4328" t="str">
            <v>2150-0032564-000-PKR-LAHORE</v>
          </cell>
        </row>
        <row r="4329">
          <cell r="C4329">
            <v>0</v>
          </cell>
          <cell r="D4329">
            <v>1150</v>
          </cell>
          <cell r="S4329" t="str">
            <v>2150-0032524-000-PKR</v>
          </cell>
          <cell r="T4329" t="str">
            <v>2150-0032524-000-PKR-LAHORE</v>
          </cell>
        </row>
        <row r="4330">
          <cell r="C4330">
            <v>0</v>
          </cell>
          <cell r="D4330">
            <v>4075.19</v>
          </cell>
          <cell r="S4330" t="str">
            <v>2150-0032554-000-PKR</v>
          </cell>
          <cell r="T4330" t="str">
            <v>2150-0032554-000-PKR-LAHORE</v>
          </cell>
        </row>
        <row r="4331">
          <cell r="C4331">
            <v>0</v>
          </cell>
          <cell r="D4331">
            <v>155615.82</v>
          </cell>
          <cell r="S4331" t="str">
            <v>2150-0032530-000-PKR</v>
          </cell>
          <cell r="T4331" t="str">
            <v>2150-0032530-000-PKR-LAHORE</v>
          </cell>
        </row>
        <row r="4332">
          <cell r="C4332">
            <v>0</v>
          </cell>
          <cell r="D4332">
            <v>45.17</v>
          </cell>
          <cell r="S4332" t="str">
            <v>2150-0032542-230-USD</v>
          </cell>
          <cell r="T4332" t="str">
            <v>2150-0032542-230-USD-LAHORE</v>
          </cell>
        </row>
        <row r="4333">
          <cell r="C4333">
            <v>0</v>
          </cell>
          <cell r="D4333">
            <v>53655.19</v>
          </cell>
          <cell r="S4333" t="str">
            <v>2150-0032538-230-USD</v>
          </cell>
          <cell r="T4333" t="str">
            <v>2150-0032538-230-USD-LAHORE</v>
          </cell>
        </row>
        <row r="4334">
          <cell r="C4334">
            <v>0</v>
          </cell>
          <cell r="D4334">
            <v>11926.41</v>
          </cell>
          <cell r="S4334" t="str">
            <v>2150-0032535-230-USD</v>
          </cell>
          <cell r="T4334" t="str">
            <v>2150-0032535-230-USD-LAHORE</v>
          </cell>
        </row>
        <row r="4335">
          <cell r="C4335">
            <v>0</v>
          </cell>
          <cell r="D4335">
            <v>304.58</v>
          </cell>
          <cell r="S4335" t="str">
            <v>2150-0032533-230-GBP</v>
          </cell>
          <cell r="T4335" t="str">
            <v>2150-0032533-230-GBP-LAHORE</v>
          </cell>
        </row>
        <row r="4336">
          <cell r="C4336">
            <v>0</v>
          </cell>
          <cell r="D4336">
            <v>188485</v>
          </cell>
          <cell r="S4336" t="str">
            <v>2150-0032532-000-PKR</v>
          </cell>
          <cell r="T4336" t="str">
            <v>2150-0032532-000-PKR-LAHORE</v>
          </cell>
        </row>
        <row r="4337">
          <cell r="C4337">
            <v>0</v>
          </cell>
          <cell r="D4337">
            <v>164010.4</v>
          </cell>
          <cell r="S4337" t="str">
            <v>2150-0032468-000-PKR</v>
          </cell>
          <cell r="T4337" t="str">
            <v>2150-0032468-000-PKR-LAHORE</v>
          </cell>
        </row>
        <row r="4338">
          <cell r="C4338">
            <v>0</v>
          </cell>
          <cell r="D4338">
            <v>300</v>
          </cell>
          <cell r="S4338" t="str">
            <v>2150-0032556-000-PKR</v>
          </cell>
          <cell r="T4338" t="str">
            <v>2150-0032556-000-PKR-LAHORE</v>
          </cell>
        </row>
        <row r="4339">
          <cell r="C4339">
            <v>0</v>
          </cell>
          <cell r="D4339">
            <v>88.17</v>
          </cell>
          <cell r="S4339" t="str">
            <v>2150-0032410-230-GBP</v>
          </cell>
          <cell r="T4339" t="str">
            <v>2150-0032410-230-GBP-LAHORE</v>
          </cell>
        </row>
        <row r="4340">
          <cell r="C4340">
            <v>0</v>
          </cell>
          <cell r="D4340">
            <v>280153.02</v>
          </cell>
          <cell r="S4340" t="str">
            <v>2150-0032334-230-USD</v>
          </cell>
          <cell r="T4340" t="str">
            <v>2150-0032334-230-USD-LAHORE</v>
          </cell>
        </row>
        <row r="4341">
          <cell r="C4341">
            <v>0</v>
          </cell>
          <cell r="D4341">
            <v>25000</v>
          </cell>
          <cell r="S4341" t="str">
            <v>2150-0032340-000-PKR</v>
          </cell>
          <cell r="T4341" t="str">
            <v>2150-0032340-000-PKR-LAHORE</v>
          </cell>
        </row>
        <row r="4342">
          <cell r="C4342">
            <v>0</v>
          </cell>
          <cell r="D4342">
            <v>125</v>
          </cell>
          <cell r="S4342" t="str">
            <v>2150-0032354-000-PKR</v>
          </cell>
          <cell r="T4342" t="str">
            <v>2150-0032354-000-PKR-LAHORE</v>
          </cell>
        </row>
        <row r="4343">
          <cell r="C4343">
            <v>0</v>
          </cell>
          <cell r="D4343">
            <v>225</v>
          </cell>
          <cell r="S4343" t="str">
            <v>2150-0032358-000-PKR</v>
          </cell>
          <cell r="T4343" t="str">
            <v>2150-0032358-000-PKR-LAHORE</v>
          </cell>
        </row>
        <row r="4344">
          <cell r="C4344">
            <v>0</v>
          </cell>
          <cell r="D4344">
            <v>1681.73</v>
          </cell>
          <cell r="S4344" t="str">
            <v>2150-0032370-000-PKR</v>
          </cell>
          <cell r="T4344" t="str">
            <v>2150-0032370-000-PKR-LAHORE</v>
          </cell>
        </row>
        <row r="4345">
          <cell r="C4345">
            <v>0</v>
          </cell>
          <cell r="D4345">
            <v>2174</v>
          </cell>
          <cell r="S4345" t="str">
            <v>2150-0032953-000-PKR</v>
          </cell>
          <cell r="T4345" t="str">
            <v>2150-0032953-000-PKR-LAHORE</v>
          </cell>
        </row>
        <row r="4346">
          <cell r="C4346">
            <v>0</v>
          </cell>
          <cell r="D4346">
            <v>10.7</v>
          </cell>
          <cell r="S4346" t="str">
            <v>2150-0032376-230-USD</v>
          </cell>
          <cell r="T4346" t="str">
            <v>2150-0032376-230-USD-LAHORE</v>
          </cell>
        </row>
        <row r="4347">
          <cell r="C4347">
            <v>0</v>
          </cell>
          <cell r="D4347">
            <v>55000</v>
          </cell>
          <cell r="S4347" t="str">
            <v>2150-0032797-000-PKR</v>
          </cell>
          <cell r="T4347" t="str">
            <v>2150-0032797-000-PKR-LAHORE</v>
          </cell>
        </row>
        <row r="4348">
          <cell r="C4348">
            <v>0</v>
          </cell>
          <cell r="D4348">
            <v>1281</v>
          </cell>
          <cell r="S4348" t="str">
            <v>2150-0032383-000-PKR</v>
          </cell>
          <cell r="T4348" t="str">
            <v>2150-0032383-000-PKR-LAHORE</v>
          </cell>
        </row>
        <row r="4349">
          <cell r="C4349">
            <v>0</v>
          </cell>
          <cell r="D4349">
            <v>10000</v>
          </cell>
          <cell r="S4349" t="str">
            <v>2150-0032391-000-PKR</v>
          </cell>
          <cell r="T4349" t="str">
            <v>2150-0032391-000-PKR-LAHORE</v>
          </cell>
        </row>
        <row r="4350">
          <cell r="C4350">
            <v>0</v>
          </cell>
          <cell r="D4350">
            <v>7305.73</v>
          </cell>
          <cell r="S4350" t="str">
            <v>2150-0032394-230-USD</v>
          </cell>
          <cell r="T4350" t="str">
            <v>2150-0032394-230-USD-LAHORE</v>
          </cell>
        </row>
        <row r="4351">
          <cell r="C4351">
            <v>0</v>
          </cell>
          <cell r="D4351">
            <v>2894.24</v>
          </cell>
          <cell r="S4351" t="str">
            <v>2150-0032397-230-USD</v>
          </cell>
          <cell r="T4351" t="str">
            <v>2150-0032397-230-USD-LAHORE</v>
          </cell>
        </row>
        <row r="4352">
          <cell r="C4352">
            <v>0</v>
          </cell>
          <cell r="D4352">
            <v>11268.34</v>
          </cell>
          <cell r="S4352" t="str">
            <v>2150-0032403-000-PKR</v>
          </cell>
          <cell r="T4352" t="str">
            <v>2150-0032403-000-PKR-LAHORE</v>
          </cell>
        </row>
        <row r="4353">
          <cell r="C4353">
            <v>0</v>
          </cell>
          <cell r="D4353">
            <v>22344.03</v>
          </cell>
          <cell r="S4353" t="str">
            <v>2150-0032470-000-PKR</v>
          </cell>
          <cell r="T4353" t="str">
            <v>2150-0032470-000-PKR-LAHORE</v>
          </cell>
        </row>
        <row r="4354">
          <cell r="C4354">
            <v>0</v>
          </cell>
          <cell r="D4354">
            <v>73462.179999999993</v>
          </cell>
          <cell r="S4354" t="str">
            <v>2150-0032431-000-PKR</v>
          </cell>
          <cell r="T4354" t="str">
            <v>2150-0032431-000-PKR-LAHORE</v>
          </cell>
        </row>
        <row r="4355">
          <cell r="C4355">
            <v>0</v>
          </cell>
          <cell r="D4355">
            <v>13.67</v>
          </cell>
          <cell r="S4355" t="str">
            <v>2150-0032457-230-USD</v>
          </cell>
          <cell r="T4355" t="str">
            <v>2150-0032457-230-USD-LAHORE</v>
          </cell>
        </row>
        <row r="4356">
          <cell r="C4356">
            <v>0</v>
          </cell>
          <cell r="D4356">
            <v>150000</v>
          </cell>
          <cell r="S4356" t="str">
            <v>2150-0032452-000-PKR</v>
          </cell>
          <cell r="T4356" t="str">
            <v>2150-0032452-000-PKR-LAHORE</v>
          </cell>
        </row>
        <row r="4357">
          <cell r="C4357">
            <v>0</v>
          </cell>
          <cell r="D4357">
            <v>19618</v>
          </cell>
          <cell r="S4357" t="str">
            <v>2150-0032447-000-PKR</v>
          </cell>
          <cell r="T4357" t="str">
            <v>2150-0032447-000-PKR-LAHORE</v>
          </cell>
        </row>
        <row r="4358">
          <cell r="C4358">
            <v>0</v>
          </cell>
          <cell r="D4358">
            <v>6484</v>
          </cell>
          <cell r="S4358" t="str">
            <v>2150-0032443-000-PKR</v>
          </cell>
          <cell r="T4358" t="str">
            <v>2150-0032443-000-PKR-LAHORE</v>
          </cell>
        </row>
        <row r="4359">
          <cell r="C4359">
            <v>0</v>
          </cell>
          <cell r="D4359">
            <v>5868.71</v>
          </cell>
          <cell r="S4359" t="str">
            <v>2150-0032442-230-USD</v>
          </cell>
          <cell r="T4359" t="str">
            <v>2150-0032442-230-USD-LAHORE</v>
          </cell>
        </row>
        <row r="4360">
          <cell r="C4360">
            <v>0</v>
          </cell>
          <cell r="D4360">
            <v>63289.38</v>
          </cell>
          <cell r="S4360" t="str">
            <v>2150-0032404-230-USD</v>
          </cell>
          <cell r="T4360" t="str">
            <v>2150-0032404-230-USD-LAHORE</v>
          </cell>
        </row>
        <row r="4361">
          <cell r="C4361">
            <v>0</v>
          </cell>
          <cell r="D4361">
            <v>2.06</v>
          </cell>
          <cell r="S4361" t="str">
            <v>2150-0032432-000-PKR</v>
          </cell>
          <cell r="T4361" t="str">
            <v>2150-0032432-000-PKR-LAHORE</v>
          </cell>
        </row>
        <row r="4362">
          <cell r="C4362">
            <v>0</v>
          </cell>
          <cell r="D4362">
            <v>52.3</v>
          </cell>
          <cell r="S4362" t="str">
            <v>2150-0032406-230-USD</v>
          </cell>
          <cell r="T4362" t="str">
            <v>2150-0032406-230-USD-LAHORE</v>
          </cell>
        </row>
        <row r="4363">
          <cell r="C4363">
            <v>0</v>
          </cell>
          <cell r="D4363">
            <v>46340.800000000003</v>
          </cell>
          <cell r="S4363" t="str">
            <v>2150-0032430-000-PKR</v>
          </cell>
          <cell r="T4363" t="str">
            <v>2150-0032430-000-PKR-LAHORE</v>
          </cell>
        </row>
        <row r="4364">
          <cell r="C4364">
            <v>0</v>
          </cell>
          <cell r="D4364">
            <v>4850</v>
          </cell>
          <cell r="S4364" t="str">
            <v>2150-0032425-000-PKR</v>
          </cell>
          <cell r="T4364" t="str">
            <v>2150-0032425-000-PKR-LAHORE</v>
          </cell>
        </row>
        <row r="4365">
          <cell r="C4365">
            <v>0</v>
          </cell>
          <cell r="D4365">
            <v>43.38</v>
          </cell>
          <cell r="S4365" t="str">
            <v>2150-0032422-230-USD</v>
          </cell>
          <cell r="T4365" t="str">
            <v>2150-0032422-230-USD-LAHORE</v>
          </cell>
        </row>
        <row r="4366">
          <cell r="C4366">
            <v>0</v>
          </cell>
          <cell r="D4366">
            <v>35375</v>
          </cell>
          <cell r="S4366" t="str">
            <v>2150-0032415-000-PKR</v>
          </cell>
          <cell r="T4366" t="str">
            <v>2150-0032415-000-PKR-LAHORE</v>
          </cell>
        </row>
        <row r="4367">
          <cell r="C4367">
            <v>0</v>
          </cell>
          <cell r="D4367">
            <v>5388.46</v>
          </cell>
          <cell r="S4367" t="str">
            <v>2150-0032411-000-PKR</v>
          </cell>
          <cell r="T4367" t="str">
            <v>2150-0032411-000-PKR-LAHORE</v>
          </cell>
        </row>
        <row r="4368">
          <cell r="C4368">
            <v>0</v>
          </cell>
          <cell r="D4368">
            <v>9260</v>
          </cell>
          <cell r="S4368" t="str">
            <v>2150-0032380-000-PKR</v>
          </cell>
          <cell r="T4368" t="str">
            <v>2150-0032380-000-PKR-LAHORE</v>
          </cell>
        </row>
        <row r="4369">
          <cell r="C4369">
            <v>0</v>
          </cell>
          <cell r="D4369">
            <v>74105.64</v>
          </cell>
          <cell r="S4369" t="str">
            <v>2150-0032440-230-USD</v>
          </cell>
          <cell r="T4369" t="str">
            <v>2150-0032440-230-USD-LAHORE</v>
          </cell>
        </row>
        <row r="4370">
          <cell r="C4370">
            <v>0</v>
          </cell>
          <cell r="D4370">
            <v>3659139.73</v>
          </cell>
          <cell r="S4370" t="str">
            <v>2150-0032766-000-PKR</v>
          </cell>
          <cell r="T4370" t="str">
            <v>2150-0032766-000-PKR-LAHORE</v>
          </cell>
        </row>
        <row r="4371">
          <cell r="C4371">
            <v>0</v>
          </cell>
          <cell r="D4371">
            <v>2365</v>
          </cell>
          <cell r="S4371" t="str">
            <v>2150-0032744-000-PKR</v>
          </cell>
          <cell r="T4371" t="str">
            <v>2150-0032744-000-PKR-LAHORE</v>
          </cell>
        </row>
        <row r="4372">
          <cell r="C4372">
            <v>0</v>
          </cell>
          <cell r="D4372">
            <v>750</v>
          </cell>
          <cell r="S4372" t="str">
            <v>2150-0032745-000-PKR</v>
          </cell>
          <cell r="T4372" t="str">
            <v>2150-0032745-000-PKR-LAHORE</v>
          </cell>
        </row>
        <row r="4373">
          <cell r="C4373">
            <v>0</v>
          </cell>
          <cell r="D4373">
            <v>5149</v>
          </cell>
          <cell r="S4373" t="str">
            <v>2150-0032746-000-PKR</v>
          </cell>
          <cell r="T4373" t="str">
            <v>2150-0032746-000-PKR-LAHORE</v>
          </cell>
        </row>
        <row r="4374">
          <cell r="C4374">
            <v>0</v>
          </cell>
          <cell r="D4374">
            <v>69178.320000000007</v>
          </cell>
          <cell r="S4374" t="str">
            <v>2150-0032747-000-PKR</v>
          </cell>
          <cell r="T4374" t="str">
            <v>2150-0032747-000-PKR-LAHORE</v>
          </cell>
        </row>
        <row r="4375">
          <cell r="C4375">
            <v>0</v>
          </cell>
          <cell r="D4375">
            <v>5604</v>
          </cell>
          <cell r="S4375" t="str">
            <v>2150-0032748-000-PKR</v>
          </cell>
          <cell r="T4375" t="str">
            <v>2150-0032748-000-PKR-LAHORE</v>
          </cell>
        </row>
        <row r="4376">
          <cell r="C4376">
            <v>0</v>
          </cell>
          <cell r="D4376">
            <v>104</v>
          </cell>
          <cell r="S4376" t="str">
            <v>2150-0032749-000-PKR</v>
          </cell>
          <cell r="T4376" t="str">
            <v>2150-0032749-000-PKR-LAHORE</v>
          </cell>
        </row>
        <row r="4377">
          <cell r="C4377">
            <v>0</v>
          </cell>
          <cell r="D4377">
            <v>125908.8</v>
          </cell>
          <cell r="S4377" t="str">
            <v>2150-0032752-000-PKR</v>
          </cell>
          <cell r="T4377" t="str">
            <v>2150-0032752-000-PKR-LAHORE</v>
          </cell>
        </row>
        <row r="4378">
          <cell r="C4378">
            <v>0</v>
          </cell>
          <cell r="D4378">
            <v>1000</v>
          </cell>
          <cell r="S4378" t="str">
            <v>2150-0032753-000-PKR</v>
          </cell>
          <cell r="T4378" t="str">
            <v>2150-0032753-000-PKR-LAHORE</v>
          </cell>
        </row>
        <row r="4379">
          <cell r="C4379">
            <v>0</v>
          </cell>
          <cell r="D4379">
            <v>300</v>
          </cell>
          <cell r="S4379" t="str">
            <v>2150-0032754-000-PKR</v>
          </cell>
          <cell r="T4379" t="str">
            <v>2150-0032754-000-PKR-LAHORE</v>
          </cell>
        </row>
        <row r="4380">
          <cell r="C4380">
            <v>0</v>
          </cell>
          <cell r="D4380">
            <v>14915.96</v>
          </cell>
          <cell r="S4380" t="str">
            <v>2150-0032755-000-PKR</v>
          </cell>
          <cell r="T4380" t="str">
            <v>2150-0032755-000-PKR-LAHORE</v>
          </cell>
        </row>
        <row r="4381">
          <cell r="C4381">
            <v>0</v>
          </cell>
          <cell r="D4381">
            <v>500000</v>
          </cell>
          <cell r="S4381" t="str">
            <v>2150-0032759-000-PKR</v>
          </cell>
          <cell r="T4381" t="str">
            <v>2150-0032759-000-PKR-LAHORE</v>
          </cell>
        </row>
        <row r="4382">
          <cell r="C4382">
            <v>0</v>
          </cell>
          <cell r="D4382">
            <v>2782</v>
          </cell>
          <cell r="S4382" t="str">
            <v>2150-0032579-000-PKR</v>
          </cell>
          <cell r="T4382" t="str">
            <v>2150-0032579-000-PKR-LAHORE</v>
          </cell>
        </row>
        <row r="4383">
          <cell r="C4383">
            <v>0</v>
          </cell>
          <cell r="D4383">
            <v>85134.06</v>
          </cell>
          <cell r="S4383" t="str">
            <v>2150-0032761-000-PKR</v>
          </cell>
          <cell r="T4383" t="str">
            <v>2150-0032761-000-PKR-LAHORE</v>
          </cell>
        </row>
        <row r="4384">
          <cell r="C4384">
            <v>0</v>
          </cell>
          <cell r="D4384">
            <v>59.43</v>
          </cell>
          <cell r="S4384" t="str">
            <v>2150-0032743-230-USD</v>
          </cell>
          <cell r="T4384" t="str">
            <v>2150-0032743-230-USD-LAHORE</v>
          </cell>
        </row>
        <row r="4385">
          <cell r="C4385">
            <v>0</v>
          </cell>
          <cell r="D4385">
            <v>14934</v>
          </cell>
          <cell r="S4385" t="str">
            <v>2150-0032782-000-PKR</v>
          </cell>
          <cell r="T4385" t="str">
            <v>2150-0032782-000-PKR-LAHORE</v>
          </cell>
        </row>
        <row r="4386">
          <cell r="C4386">
            <v>0</v>
          </cell>
          <cell r="D4386">
            <v>602</v>
          </cell>
          <cell r="S4386" t="str">
            <v>2150-0032376-000-PKR</v>
          </cell>
          <cell r="T4386" t="str">
            <v>2150-0032376-000-PKR-LAHORE</v>
          </cell>
        </row>
        <row r="4387">
          <cell r="C4387">
            <v>0</v>
          </cell>
          <cell r="D4387">
            <v>1607.12</v>
          </cell>
          <cell r="S4387" t="str">
            <v>2150-0032794-000-PKR</v>
          </cell>
          <cell r="T4387" t="str">
            <v>2150-0032794-000-PKR-LAHORE</v>
          </cell>
        </row>
        <row r="4388">
          <cell r="C4388">
            <v>0</v>
          </cell>
          <cell r="D4388">
            <v>100</v>
          </cell>
          <cell r="S4388" t="str">
            <v>2150-0032793-000-PKR</v>
          </cell>
          <cell r="T4388" t="str">
            <v>2150-0032793-000-PKR-LAHORE</v>
          </cell>
        </row>
        <row r="4389">
          <cell r="C4389">
            <v>0</v>
          </cell>
          <cell r="D4389">
            <v>49945</v>
          </cell>
          <cell r="S4389" t="str">
            <v>2150-0032790-000-PKR</v>
          </cell>
          <cell r="T4389" t="str">
            <v>2150-0032790-000-PKR-LAHORE</v>
          </cell>
        </row>
        <row r="4390">
          <cell r="C4390">
            <v>0</v>
          </cell>
          <cell r="D4390">
            <v>8062</v>
          </cell>
          <cell r="S4390" t="str">
            <v>2150-0032788-000-PKR</v>
          </cell>
          <cell r="T4390" t="str">
            <v>2150-0032788-000-PKR-LAHORE</v>
          </cell>
        </row>
        <row r="4391">
          <cell r="C4391">
            <v>0</v>
          </cell>
          <cell r="D4391">
            <v>19505</v>
          </cell>
          <cell r="S4391" t="str">
            <v>2150-0032762-000-PKR</v>
          </cell>
          <cell r="T4391" t="str">
            <v>2150-0032762-000-PKR-LAHORE</v>
          </cell>
        </row>
        <row r="4392">
          <cell r="C4392">
            <v>0</v>
          </cell>
          <cell r="D4392">
            <v>52</v>
          </cell>
          <cell r="S4392" t="str">
            <v>2150-0032784-000-PKR</v>
          </cell>
          <cell r="T4392" t="str">
            <v>2150-0032784-000-PKR-LAHORE</v>
          </cell>
        </row>
        <row r="4393">
          <cell r="C4393">
            <v>0</v>
          </cell>
          <cell r="D4393">
            <v>5934</v>
          </cell>
          <cell r="S4393" t="str">
            <v>2150-0032764-000-PKR</v>
          </cell>
          <cell r="T4393" t="str">
            <v>2150-0032764-000-PKR-LAHORE</v>
          </cell>
        </row>
        <row r="4394">
          <cell r="C4394">
            <v>0</v>
          </cell>
          <cell r="D4394">
            <v>2100</v>
          </cell>
          <cell r="S4394" t="str">
            <v>2150-0032780-000-PKR</v>
          </cell>
          <cell r="T4394" t="str">
            <v>2150-0032780-000-PKR-LAHORE</v>
          </cell>
        </row>
        <row r="4395">
          <cell r="C4395">
            <v>0</v>
          </cell>
          <cell r="D4395">
            <v>1962950</v>
          </cell>
          <cell r="S4395" t="str">
            <v>2150-0032777-000-PKR</v>
          </cell>
          <cell r="T4395" t="str">
            <v>2150-0032777-000-PKR-LAHORE</v>
          </cell>
        </row>
        <row r="4396">
          <cell r="C4396">
            <v>0</v>
          </cell>
          <cell r="D4396">
            <v>59430</v>
          </cell>
          <cell r="S4396" t="str">
            <v>2150-0032776-230-USD</v>
          </cell>
          <cell r="T4396" t="str">
            <v>2150-0032776-230-USD-LAHORE</v>
          </cell>
        </row>
        <row r="4397">
          <cell r="C4397">
            <v>0</v>
          </cell>
          <cell r="D4397">
            <v>359306.65</v>
          </cell>
          <cell r="S4397" t="str">
            <v>2150-0032774-230-USD</v>
          </cell>
          <cell r="T4397" t="str">
            <v>2150-0032774-230-USD-LAHORE</v>
          </cell>
        </row>
        <row r="4398">
          <cell r="C4398">
            <v>0</v>
          </cell>
          <cell r="D4398">
            <v>39710</v>
          </cell>
          <cell r="S4398" t="str">
            <v>2150-0032769-000-PKR</v>
          </cell>
          <cell r="T4398" t="str">
            <v>2150-0032769-000-PKR-LAHORE</v>
          </cell>
        </row>
        <row r="4399">
          <cell r="C4399">
            <v>0</v>
          </cell>
          <cell r="D4399">
            <v>11894.91</v>
          </cell>
          <cell r="S4399" t="str">
            <v>2150-0032756-230-USD</v>
          </cell>
          <cell r="T4399" t="str">
            <v>2150-0032756-230-USD-LAHORE</v>
          </cell>
        </row>
        <row r="4400">
          <cell r="C4400">
            <v>0</v>
          </cell>
          <cell r="D4400">
            <v>861918.48</v>
          </cell>
          <cell r="S4400" t="str">
            <v>2150-0032785-000-PKR</v>
          </cell>
          <cell r="T4400" t="str">
            <v>2150-0032785-000-PKR-LAHORE</v>
          </cell>
        </row>
        <row r="4401">
          <cell r="C4401">
            <v>0</v>
          </cell>
          <cell r="D4401">
            <v>9475.52</v>
          </cell>
          <cell r="S4401" t="str">
            <v>2150-0032601-230-USD</v>
          </cell>
          <cell r="T4401" t="str">
            <v>2150-0032601-230-USD-LAHORE</v>
          </cell>
        </row>
        <row r="4402">
          <cell r="C4402">
            <v>0</v>
          </cell>
          <cell r="D4402">
            <v>46.95</v>
          </cell>
          <cell r="S4402" t="str">
            <v>2150-0032579-230-USD</v>
          </cell>
          <cell r="T4402" t="str">
            <v>2150-0032579-230-USD-LAHORE</v>
          </cell>
        </row>
        <row r="4403">
          <cell r="C4403">
            <v>0</v>
          </cell>
          <cell r="D4403">
            <v>414.51</v>
          </cell>
          <cell r="S4403" t="str">
            <v>2150-0032587-000-PKR</v>
          </cell>
          <cell r="T4403" t="str">
            <v>2150-0032587-000-PKR-LAHORE</v>
          </cell>
        </row>
        <row r="4404">
          <cell r="C4404">
            <v>0</v>
          </cell>
          <cell r="D4404">
            <v>388474.38</v>
          </cell>
          <cell r="S4404" t="str">
            <v>2150-0032760-000-PKR</v>
          </cell>
          <cell r="T4404" t="str">
            <v>2150-0032760-000-PKR-LAHORE</v>
          </cell>
        </row>
        <row r="4405">
          <cell r="C4405">
            <v>0</v>
          </cell>
          <cell r="D4405">
            <v>36</v>
          </cell>
          <cell r="S4405" t="str">
            <v>2150-0032599-000-PKR</v>
          </cell>
          <cell r="T4405" t="str">
            <v>2150-0032599-000-PKR-LAHORE</v>
          </cell>
        </row>
        <row r="4406">
          <cell r="C4406">
            <v>0</v>
          </cell>
          <cell r="D4406">
            <v>400327.02</v>
          </cell>
          <cell r="S4406" t="str">
            <v>2150-0032734-230-USD</v>
          </cell>
          <cell r="T4406" t="str">
            <v>2150-0032734-230-USD-LAHORE</v>
          </cell>
        </row>
        <row r="4407">
          <cell r="C4407">
            <v>0</v>
          </cell>
          <cell r="D4407">
            <v>5943</v>
          </cell>
          <cell r="S4407" t="str">
            <v>2150-0032794-230-USD</v>
          </cell>
          <cell r="T4407" t="str">
            <v>2150-0032794-230-USD-LAHORE</v>
          </cell>
        </row>
        <row r="4408">
          <cell r="C4408">
            <v>0</v>
          </cell>
          <cell r="D4408">
            <v>3631.77</v>
          </cell>
          <cell r="S4408" t="str">
            <v>2150-0032605-230-USD</v>
          </cell>
          <cell r="T4408" t="str">
            <v>2150-0032605-230-USD-LAHORE</v>
          </cell>
        </row>
        <row r="4409">
          <cell r="C4409">
            <v>0</v>
          </cell>
          <cell r="D4409">
            <v>593631.41</v>
          </cell>
          <cell r="S4409" t="str">
            <v>2150-0032619-230-USD</v>
          </cell>
          <cell r="T4409" t="str">
            <v>2150-0032619-230-USD-LAHORE</v>
          </cell>
        </row>
        <row r="4410">
          <cell r="C4410">
            <v>0</v>
          </cell>
          <cell r="D4410">
            <v>1229139.58</v>
          </cell>
          <cell r="S4410" t="str">
            <v>2150-0032634-230-USD</v>
          </cell>
          <cell r="T4410" t="str">
            <v>2150-0032634-230-USD-LAHORE</v>
          </cell>
        </row>
        <row r="4411">
          <cell r="C4411">
            <v>0</v>
          </cell>
          <cell r="D4411">
            <v>4518</v>
          </cell>
          <cell r="S4411" t="str">
            <v>2150-0032635-000-PKR</v>
          </cell>
          <cell r="T4411" t="str">
            <v>2150-0032635-000-PKR-LAHORE</v>
          </cell>
        </row>
        <row r="4412">
          <cell r="C4412">
            <v>0</v>
          </cell>
          <cell r="D4412">
            <v>230011.26</v>
          </cell>
          <cell r="S4412" t="str">
            <v>2150-0032639-000-PKR</v>
          </cell>
          <cell r="T4412" t="str">
            <v>2150-0032639-000-PKR-LAHORE</v>
          </cell>
        </row>
        <row r="4413">
          <cell r="C4413">
            <v>0</v>
          </cell>
          <cell r="D4413">
            <v>411</v>
          </cell>
          <cell r="S4413" t="str">
            <v>2150-0032640-000-PKR</v>
          </cell>
          <cell r="T4413" t="str">
            <v>2150-0032640-000-PKR-LAHORE</v>
          </cell>
        </row>
        <row r="4414">
          <cell r="C4414">
            <v>0</v>
          </cell>
          <cell r="D4414">
            <v>593113.18000000005</v>
          </cell>
          <cell r="S4414" t="str">
            <v>2150-0032643-230-USD</v>
          </cell>
          <cell r="T4414" t="str">
            <v>2150-0032643-230-USD-LAHORE</v>
          </cell>
        </row>
        <row r="4415">
          <cell r="C4415">
            <v>0</v>
          </cell>
          <cell r="D4415">
            <v>0.92</v>
          </cell>
          <cell r="S4415" t="str">
            <v>2150-0032650-000-PKR</v>
          </cell>
          <cell r="T4415" t="str">
            <v>2150-0032650-000-PKR-LAHORE</v>
          </cell>
        </row>
        <row r="4416">
          <cell r="C4416">
            <v>0</v>
          </cell>
          <cell r="D4416">
            <v>321.52</v>
          </cell>
          <cell r="S4416" t="str">
            <v>2150-0032720-230-USD</v>
          </cell>
          <cell r="T4416" t="str">
            <v>2150-0032720-230-USD-LAHORE</v>
          </cell>
        </row>
        <row r="4417">
          <cell r="C4417">
            <v>0</v>
          </cell>
          <cell r="D4417">
            <v>874499.94</v>
          </cell>
          <cell r="S4417" t="str">
            <v>2150-0032593-000-PKR</v>
          </cell>
          <cell r="T4417" t="str">
            <v>2150-0032593-000-PKR-LAHORE</v>
          </cell>
        </row>
        <row r="4418">
          <cell r="C4418">
            <v>0</v>
          </cell>
          <cell r="D4418">
            <v>153864.73000000001</v>
          </cell>
          <cell r="S4418" t="str">
            <v>2150-0032654-000-PKR</v>
          </cell>
          <cell r="T4418" t="str">
            <v>2150-0032654-000-PKR-LAHORE</v>
          </cell>
        </row>
        <row r="4419">
          <cell r="C4419">
            <v>0</v>
          </cell>
          <cell r="D4419">
            <v>28966</v>
          </cell>
          <cell r="S4419" t="str">
            <v>2150-0032721-000-PKR</v>
          </cell>
          <cell r="T4419" t="str">
            <v>2150-0032721-000-PKR-LAHORE</v>
          </cell>
        </row>
        <row r="4420">
          <cell r="C4420">
            <v>0</v>
          </cell>
          <cell r="D4420">
            <v>1500633.32</v>
          </cell>
          <cell r="S4420" t="str">
            <v>2150-0032716-000-PKR</v>
          </cell>
          <cell r="T4420" t="str">
            <v>2150-0032716-000-PKR-LAHORE</v>
          </cell>
        </row>
        <row r="4421">
          <cell r="C4421">
            <v>0</v>
          </cell>
          <cell r="D4421">
            <v>193</v>
          </cell>
          <cell r="S4421" t="str">
            <v>2150-0032712-000-PKR</v>
          </cell>
          <cell r="T4421" t="str">
            <v>2150-0032712-000-PKR-LAHORE</v>
          </cell>
        </row>
        <row r="4422">
          <cell r="C4422">
            <v>0</v>
          </cell>
          <cell r="D4422">
            <v>1974017</v>
          </cell>
          <cell r="S4422" t="str">
            <v>2150-0032692-000-PKR</v>
          </cell>
          <cell r="T4422" t="str">
            <v>2150-0032692-000-PKR-LAHORE</v>
          </cell>
        </row>
        <row r="4423">
          <cell r="C4423">
            <v>0</v>
          </cell>
          <cell r="D4423">
            <v>1985695.37</v>
          </cell>
          <cell r="S4423" t="str">
            <v>2150-0032683-230-USD</v>
          </cell>
          <cell r="T4423" t="str">
            <v>2150-0032683-230-USD-LAHORE</v>
          </cell>
        </row>
        <row r="4424">
          <cell r="C4424">
            <v>0</v>
          </cell>
          <cell r="D4424">
            <v>1003797</v>
          </cell>
          <cell r="S4424" t="str">
            <v>2150-0032682-000-PKR</v>
          </cell>
          <cell r="T4424" t="str">
            <v>2150-0032682-000-PKR-LAHORE</v>
          </cell>
        </row>
        <row r="4425">
          <cell r="C4425">
            <v>0</v>
          </cell>
          <cell r="D4425">
            <v>137996.46</v>
          </cell>
          <cell r="S4425" t="str">
            <v>2150-0032732-230-USD</v>
          </cell>
          <cell r="T4425" t="str">
            <v>2150-0032732-230-USD-LAHORE</v>
          </cell>
        </row>
        <row r="4426">
          <cell r="C4426">
            <v>0</v>
          </cell>
          <cell r="D4426">
            <v>11886</v>
          </cell>
          <cell r="S4426" t="str">
            <v>2150-0032669-230-USD</v>
          </cell>
          <cell r="T4426" t="str">
            <v>2150-0032669-230-USD-LAHORE</v>
          </cell>
        </row>
        <row r="4427">
          <cell r="C4427">
            <v>0</v>
          </cell>
          <cell r="D4427">
            <v>12500341.32</v>
          </cell>
          <cell r="S4427" t="str">
            <v>2150-0032691-000-PKR</v>
          </cell>
          <cell r="T4427" t="str">
            <v>2150-0032691-000-PKR-LAHORE</v>
          </cell>
        </row>
        <row r="4428">
          <cell r="C4428">
            <v>0</v>
          </cell>
          <cell r="D4428">
            <v>29046.41</v>
          </cell>
          <cell r="S4428" t="str">
            <v>2150-0032664-230-USD</v>
          </cell>
          <cell r="T4428" t="str">
            <v>2150-0032664-230-USD-LAHORE</v>
          </cell>
        </row>
        <row r="4429">
          <cell r="C4429">
            <v>0</v>
          </cell>
          <cell r="D4429">
            <v>9500</v>
          </cell>
          <cell r="S4429" t="str">
            <v>2150-0032722-000-PKR</v>
          </cell>
          <cell r="T4429" t="str">
            <v>2150-0032722-000-PKR-LAHORE</v>
          </cell>
        </row>
        <row r="4430">
          <cell r="C4430">
            <v>0</v>
          </cell>
          <cell r="D4430">
            <v>3440</v>
          </cell>
          <cell r="S4430" t="str">
            <v>2150-0032665-000-PKR</v>
          </cell>
          <cell r="T4430" t="str">
            <v>2150-0032665-000-PKR-LAHORE</v>
          </cell>
        </row>
        <row r="4431">
          <cell r="C4431">
            <v>0</v>
          </cell>
          <cell r="D4431">
            <v>153393</v>
          </cell>
          <cell r="S4431" t="str">
            <v>2160-0032621-200-PKR</v>
          </cell>
          <cell r="T4431" t="str">
            <v>2160-0032621-200-PKR-LAHORE</v>
          </cell>
        </row>
        <row r="4432">
          <cell r="C4432">
            <v>0</v>
          </cell>
          <cell r="D4432">
            <v>15324</v>
          </cell>
          <cell r="S4432" t="str">
            <v>2160-0016640-200-PKR</v>
          </cell>
          <cell r="T4432" t="str">
            <v>2160-0016640-200-PKR-KARACHI</v>
          </cell>
        </row>
        <row r="4433">
          <cell r="C4433">
            <v>0</v>
          </cell>
          <cell r="D4433">
            <v>2693000</v>
          </cell>
          <cell r="S4433" t="str">
            <v>2160-0017092-100-PKR</v>
          </cell>
          <cell r="T4433" t="str">
            <v>2160-0017092-100-PKR-KARACHI</v>
          </cell>
        </row>
        <row r="4434">
          <cell r="C4434">
            <v>0</v>
          </cell>
          <cell r="D4434">
            <v>392000</v>
          </cell>
          <cell r="S4434" t="str">
            <v>2160-0017256-100-PKR</v>
          </cell>
          <cell r="T4434" t="str">
            <v>2160-0017256-100-PKR-KARACHI</v>
          </cell>
        </row>
        <row r="4435">
          <cell r="C4435">
            <v>0</v>
          </cell>
          <cell r="D4435">
            <v>236841</v>
          </cell>
          <cell r="S4435" t="str">
            <v>2160-0050187-200-PKR</v>
          </cell>
          <cell r="T4435" t="str">
            <v>2160-0050187-200-PKR-KARACHI</v>
          </cell>
        </row>
        <row r="4436">
          <cell r="C4436">
            <v>0</v>
          </cell>
          <cell r="D4436">
            <v>50000</v>
          </cell>
          <cell r="S4436" t="str">
            <v>2160-0030575-300-PKR</v>
          </cell>
          <cell r="T4436" t="str">
            <v>2160-0030575-300-PKR-LAHORE</v>
          </cell>
        </row>
        <row r="4437">
          <cell r="C4437">
            <v>0</v>
          </cell>
          <cell r="D4437">
            <v>770000</v>
          </cell>
          <cell r="S4437" t="str">
            <v>2160-0032238-300-PKR</v>
          </cell>
          <cell r="T4437" t="str">
            <v>2160-0032238-300-PKR-LAHORE</v>
          </cell>
        </row>
        <row r="4438">
          <cell r="C4438">
            <v>0</v>
          </cell>
          <cell r="D4438">
            <v>4140000</v>
          </cell>
          <cell r="S4438" t="str">
            <v>2160-0032621-300-PKR</v>
          </cell>
          <cell r="T4438" t="str">
            <v>2160-0032621-300-PKR-LAHORE</v>
          </cell>
        </row>
        <row r="4439">
          <cell r="C4439">
            <v>0</v>
          </cell>
          <cell r="D4439">
            <v>4050100</v>
          </cell>
          <cell r="S4439" t="str">
            <v>2160-0016228-200-PKR</v>
          </cell>
          <cell r="T4439" t="str">
            <v>2160-0016228-200-PKR-KARACHI</v>
          </cell>
        </row>
        <row r="4440">
          <cell r="C4440">
            <v>0</v>
          </cell>
          <cell r="D4440">
            <v>8161</v>
          </cell>
          <cell r="S4440" t="str">
            <v>2160-0013205-200-PKR</v>
          </cell>
          <cell r="T4440" t="str">
            <v>2160-0013205-200-PKR-KARACHI</v>
          </cell>
        </row>
        <row r="4441">
          <cell r="C4441">
            <v>0</v>
          </cell>
          <cell r="D4441">
            <v>378000</v>
          </cell>
          <cell r="S4441" t="str">
            <v>2160-0032966-300-PKR</v>
          </cell>
          <cell r="T4441" t="str">
            <v>2160-0032966-300-PKR-LAHORE</v>
          </cell>
        </row>
        <row r="4442">
          <cell r="C4442">
            <v>0</v>
          </cell>
          <cell r="D4442">
            <v>1875000</v>
          </cell>
          <cell r="S4442" t="str">
            <v>2160-0031848-100-PKR</v>
          </cell>
          <cell r="T4442" t="str">
            <v>2160-0031848-100-PKR-LAHORE</v>
          </cell>
        </row>
        <row r="4443">
          <cell r="C4443">
            <v>0</v>
          </cell>
          <cell r="D4443">
            <v>1362000</v>
          </cell>
          <cell r="S4443" t="str">
            <v>2160-0015719-100-PKR</v>
          </cell>
          <cell r="T4443" t="str">
            <v>2160-0015719-100-PKR-KARACHI</v>
          </cell>
        </row>
        <row r="4444">
          <cell r="C4444">
            <v>0</v>
          </cell>
          <cell r="D4444">
            <v>171700</v>
          </cell>
          <cell r="S4444" t="str">
            <v>2160-0015708-200-PKR</v>
          </cell>
          <cell r="T4444" t="str">
            <v>2160-0015708-200-PKR-KARACHI</v>
          </cell>
        </row>
        <row r="4445">
          <cell r="C4445">
            <v>0</v>
          </cell>
          <cell r="D4445">
            <v>564563.12</v>
          </cell>
          <cell r="S4445" t="str">
            <v>2160-0015528-100-PKR</v>
          </cell>
          <cell r="T4445" t="str">
            <v>2160-0015528-100-PKR-KARACHI</v>
          </cell>
        </row>
        <row r="4446">
          <cell r="C4446">
            <v>0</v>
          </cell>
          <cell r="D4446">
            <v>6000</v>
          </cell>
          <cell r="S4446" t="str">
            <v>2160-0015408-200-PKR</v>
          </cell>
          <cell r="T4446" t="str">
            <v>2160-0015408-200-PKR-KARACHI</v>
          </cell>
        </row>
        <row r="4447">
          <cell r="C4447">
            <v>0</v>
          </cell>
          <cell r="D4447">
            <v>25000</v>
          </cell>
          <cell r="S4447" t="str">
            <v>2160-0015329-200-PKR</v>
          </cell>
          <cell r="T4447" t="str">
            <v>2160-0015329-200-PKR-KARACHI</v>
          </cell>
        </row>
        <row r="4448">
          <cell r="C4448">
            <v>0</v>
          </cell>
          <cell r="D4448">
            <v>95000</v>
          </cell>
          <cell r="S4448" t="str">
            <v>2160-0015054-100-PKR</v>
          </cell>
          <cell r="T4448" t="str">
            <v>2160-0015054-100-PKR-KARACHI</v>
          </cell>
        </row>
        <row r="4449">
          <cell r="C4449">
            <v>0</v>
          </cell>
          <cell r="D4449">
            <v>6000</v>
          </cell>
          <cell r="S4449" t="str">
            <v>2160-0012220-200-PKR</v>
          </cell>
          <cell r="T4449" t="str">
            <v>2160-0012220-200-PKR-KARACHI</v>
          </cell>
        </row>
        <row r="4450">
          <cell r="C4450">
            <v>0</v>
          </cell>
          <cell r="D4450">
            <v>17200</v>
          </cell>
          <cell r="S4450" t="str">
            <v>2160-0011127-200-PKR</v>
          </cell>
          <cell r="T4450" t="str">
            <v>2160-0011127-200-PKR-KARACHI</v>
          </cell>
        </row>
        <row r="4451">
          <cell r="C4451">
            <v>0</v>
          </cell>
          <cell r="D4451">
            <v>14500</v>
          </cell>
          <cell r="S4451" t="str">
            <v>2160-0010710-200-PKR</v>
          </cell>
          <cell r="T4451" t="str">
            <v>2160-0010710-200-PKR-KARACHI</v>
          </cell>
        </row>
        <row r="4452">
          <cell r="C4452">
            <v>0</v>
          </cell>
          <cell r="D4452">
            <v>250</v>
          </cell>
          <cell r="S4452" t="str">
            <v>2160-0010125-200-PKR</v>
          </cell>
          <cell r="T4452" t="str">
            <v>2160-0010125-200-PKR-KARACHI</v>
          </cell>
        </row>
        <row r="4453">
          <cell r="C4453">
            <v>0</v>
          </cell>
          <cell r="D4453">
            <v>6325</v>
          </cell>
          <cell r="S4453" t="str">
            <v>2160-0015062-200-PKR</v>
          </cell>
          <cell r="T4453" t="str">
            <v>2160-0015062-200-PKR-KARACHI</v>
          </cell>
        </row>
        <row r="4454">
          <cell r="C4454">
            <v>0</v>
          </cell>
          <cell r="D4454">
            <v>101654.08</v>
          </cell>
          <cell r="S4454" t="str">
            <v>2150-0089012-000-PKR</v>
          </cell>
          <cell r="T4454" t="str">
            <v>2150-0089012-000-PKR-KARACHI</v>
          </cell>
        </row>
        <row r="4455">
          <cell r="C4455">
            <v>0</v>
          </cell>
          <cell r="D4455">
            <v>15565.2</v>
          </cell>
          <cell r="S4455" t="str">
            <v>2150-0089000-000-PKR</v>
          </cell>
          <cell r="T4455" t="str">
            <v>2150-0089000-000-PKR-KARACHI</v>
          </cell>
        </row>
        <row r="4456">
          <cell r="C4456">
            <v>0</v>
          </cell>
          <cell r="D4456">
            <v>342149.74</v>
          </cell>
          <cell r="S4456" t="str">
            <v>2150-0089001-000-PKR</v>
          </cell>
          <cell r="T4456" t="str">
            <v>2150-0089001-000-PKR-KARACHI</v>
          </cell>
        </row>
        <row r="4457">
          <cell r="C4457">
            <v>0</v>
          </cell>
          <cell r="D4457">
            <v>1012440.51</v>
          </cell>
          <cell r="S4457" t="str">
            <v>2150-0089030-000-PKR</v>
          </cell>
          <cell r="T4457" t="str">
            <v>2150-0089030-000-PKR-CLIFTON-KHI</v>
          </cell>
        </row>
        <row r="4458">
          <cell r="C4458">
            <v>0</v>
          </cell>
          <cell r="D4458">
            <v>300000</v>
          </cell>
          <cell r="S4458" t="str">
            <v>2150-0089002-000-PKR</v>
          </cell>
          <cell r="T4458" t="str">
            <v>2150-0089002-000-PKR-KARACHI</v>
          </cell>
        </row>
        <row r="4459">
          <cell r="C4459">
            <v>0</v>
          </cell>
          <cell r="D4459">
            <v>2000</v>
          </cell>
          <cell r="S4459" t="str">
            <v>2190-0032236-000-PKR</v>
          </cell>
          <cell r="T4459" t="str">
            <v>2190-0032236-000-PKR-LAHORE</v>
          </cell>
        </row>
        <row r="4460">
          <cell r="C4460">
            <v>0</v>
          </cell>
          <cell r="D4460">
            <v>1500</v>
          </cell>
          <cell r="S4460" t="str">
            <v>2190-0032140-000-PKR</v>
          </cell>
          <cell r="T4460" t="str">
            <v>2190-0032140-000-PKR-LAHORE</v>
          </cell>
        </row>
        <row r="4461">
          <cell r="C4461">
            <v>0</v>
          </cell>
          <cell r="D4461">
            <v>2000</v>
          </cell>
          <cell r="S4461" t="str">
            <v>2190-0032025-000-PKR</v>
          </cell>
          <cell r="T4461" t="str">
            <v>2190-0032025-000-PKR-LAHORE</v>
          </cell>
        </row>
        <row r="4462">
          <cell r="C4462">
            <v>0</v>
          </cell>
          <cell r="D4462">
            <v>2000</v>
          </cell>
          <cell r="S4462" t="str">
            <v>2190-0031988-000-PKR</v>
          </cell>
          <cell r="T4462" t="str">
            <v>2190-0031988-000-PKR-LAHORE</v>
          </cell>
        </row>
        <row r="4463">
          <cell r="C4463">
            <v>0</v>
          </cell>
          <cell r="D4463">
            <v>1500</v>
          </cell>
          <cell r="S4463" t="str">
            <v>2190-0031687-000-PKR</v>
          </cell>
          <cell r="T4463" t="str">
            <v>2190-0031687-000-PKR-LAHORE</v>
          </cell>
        </row>
        <row r="4464">
          <cell r="C4464">
            <v>0</v>
          </cell>
          <cell r="D4464">
            <v>2000</v>
          </cell>
          <cell r="S4464" t="str">
            <v>2190-0015533-000-PKR</v>
          </cell>
          <cell r="T4464" t="str">
            <v>2190-0015533-000-PKR-KARACHI</v>
          </cell>
        </row>
        <row r="4465">
          <cell r="C4465">
            <v>0</v>
          </cell>
          <cell r="D4465">
            <v>2000</v>
          </cell>
          <cell r="S4465" t="str">
            <v>2190-0031438-000-PKR</v>
          </cell>
          <cell r="T4465" t="str">
            <v>2190-0031438-000-PKR-LAHORE</v>
          </cell>
        </row>
        <row r="4466">
          <cell r="C4466">
            <v>0</v>
          </cell>
          <cell r="D4466">
            <v>2000</v>
          </cell>
          <cell r="S4466" t="str">
            <v>2190-0032479-000-PKR</v>
          </cell>
          <cell r="T4466" t="str">
            <v>2190-0032479-000-PKR-LAHORE</v>
          </cell>
        </row>
        <row r="4467">
          <cell r="C4467">
            <v>0</v>
          </cell>
          <cell r="D4467">
            <v>2000</v>
          </cell>
          <cell r="S4467" t="str">
            <v>2190-0031139-000-PKR</v>
          </cell>
          <cell r="T4467" t="str">
            <v>2190-0031139-000-PKR-LAHORE</v>
          </cell>
        </row>
        <row r="4468">
          <cell r="C4468">
            <v>0</v>
          </cell>
          <cell r="D4468">
            <v>2000</v>
          </cell>
          <cell r="S4468" t="str">
            <v>2190-0030813-000-PKR</v>
          </cell>
          <cell r="T4468" t="str">
            <v>2190-0030813-000-PKR-LAHORE</v>
          </cell>
        </row>
        <row r="4469">
          <cell r="C4469">
            <v>0</v>
          </cell>
          <cell r="D4469">
            <v>2000</v>
          </cell>
          <cell r="S4469" t="str">
            <v>2190-0030369-000-PKR</v>
          </cell>
          <cell r="T4469" t="str">
            <v>2190-0030369-000-PKR-LAHORE</v>
          </cell>
        </row>
        <row r="4470">
          <cell r="C4470">
            <v>0</v>
          </cell>
          <cell r="D4470">
            <v>2000</v>
          </cell>
          <cell r="S4470" t="str">
            <v>2190-0017640-000-PKR</v>
          </cell>
          <cell r="T4470" t="str">
            <v>2190-0017640-000-PKR-LAHORE</v>
          </cell>
        </row>
        <row r="4471">
          <cell r="C4471">
            <v>0</v>
          </cell>
          <cell r="D4471">
            <v>2000</v>
          </cell>
          <cell r="S4471" t="str">
            <v>2190-0060984-000-PKR</v>
          </cell>
          <cell r="T4471" t="str">
            <v>2190-0060984-000-PKR-KARACHI</v>
          </cell>
        </row>
        <row r="4472">
          <cell r="C4472">
            <v>0</v>
          </cell>
          <cell r="D4472">
            <v>1500</v>
          </cell>
          <cell r="S4472" t="str">
            <v>2190-0031487-000-PKR</v>
          </cell>
          <cell r="T4472" t="str">
            <v>2190-0031487-000-PKR-LAHORE</v>
          </cell>
        </row>
        <row r="4473">
          <cell r="C4473">
            <v>0</v>
          </cell>
          <cell r="D4473">
            <v>1500</v>
          </cell>
          <cell r="S4473" t="str">
            <v>2190-0032768-000-PKR</v>
          </cell>
          <cell r="T4473" t="str">
            <v>2190-0032768-000-PKR-LAHORE</v>
          </cell>
        </row>
        <row r="4474">
          <cell r="C4474">
            <v>0</v>
          </cell>
          <cell r="D4474">
            <v>1500</v>
          </cell>
          <cell r="S4474" t="str">
            <v>2190-0033044-000-PKR</v>
          </cell>
          <cell r="T4474" t="str">
            <v>2190-0033044-000-PKR-LAHORE</v>
          </cell>
        </row>
        <row r="4475">
          <cell r="C4475">
            <v>0</v>
          </cell>
          <cell r="D4475">
            <v>1500</v>
          </cell>
          <cell r="S4475" t="str">
            <v>2190-0032932-000-PKR</v>
          </cell>
          <cell r="T4475" t="str">
            <v>2190-0032932-000-PKR-LAHORE</v>
          </cell>
        </row>
        <row r="4476">
          <cell r="C4476">
            <v>0</v>
          </cell>
          <cell r="D4476">
            <v>1500</v>
          </cell>
          <cell r="S4476" t="str">
            <v>2190-0032912-000-PKR</v>
          </cell>
          <cell r="T4476" t="str">
            <v>2190-0032912-000-PKR-LAHORE</v>
          </cell>
        </row>
        <row r="4477">
          <cell r="C4477">
            <v>0</v>
          </cell>
          <cell r="D4477">
            <v>1500</v>
          </cell>
          <cell r="S4477" t="str">
            <v>2190-0032900-000-PKR</v>
          </cell>
          <cell r="T4477" t="str">
            <v>2190-0032900-000-PKR-LAHORE</v>
          </cell>
        </row>
        <row r="4478">
          <cell r="C4478">
            <v>0</v>
          </cell>
          <cell r="D4478">
            <v>1500</v>
          </cell>
          <cell r="S4478" t="str">
            <v>2190-0032802-000-PKR</v>
          </cell>
          <cell r="T4478" t="str">
            <v>2190-0032802-000-PKR-LAHORE</v>
          </cell>
        </row>
        <row r="4479">
          <cell r="C4479">
            <v>0</v>
          </cell>
          <cell r="D4479">
            <v>4000</v>
          </cell>
          <cell r="S4479" t="str">
            <v>2190-0032332-000-PKR</v>
          </cell>
          <cell r="T4479" t="str">
            <v>2190-0032332-000-PKR-LAHORE</v>
          </cell>
        </row>
        <row r="4480">
          <cell r="C4480">
            <v>0</v>
          </cell>
          <cell r="D4480">
            <v>1500</v>
          </cell>
          <cell r="S4480" t="str">
            <v>2190-0032773-000-PKR</v>
          </cell>
          <cell r="T4480" t="str">
            <v>2190-0032773-000-PKR-LAHORE</v>
          </cell>
        </row>
        <row r="4481">
          <cell r="C4481">
            <v>0</v>
          </cell>
          <cell r="D4481">
            <v>2000</v>
          </cell>
          <cell r="S4481" t="str">
            <v>2190-0032356-000-PKR</v>
          </cell>
          <cell r="T4481" t="str">
            <v>2190-0032356-000-PKR-LAHORE</v>
          </cell>
        </row>
        <row r="4482">
          <cell r="C4482">
            <v>0</v>
          </cell>
          <cell r="D4482">
            <v>1500</v>
          </cell>
          <cell r="S4482" t="str">
            <v>2190-0032729-000-PKR</v>
          </cell>
          <cell r="T4482" t="str">
            <v>2190-0032729-000-PKR-LAHORE</v>
          </cell>
        </row>
        <row r="4483">
          <cell r="C4483">
            <v>0</v>
          </cell>
          <cell r="D4483">
            <v>2000</v>
          </cell>
          <cell r="S4483" t="str">
            <v>2190-0032660-000-PKR</v>
          </cell>
          <cell r="T4483" t="str">
            <v>2190-0032660-000-PKR-LAHORE</v>
          </cell>
        </row>
        <row r="4484">
          <cell r="C4484">
            <v>0</v>
          </cell>
          <cell r="D4484">
            <v>3000</v>
          </cell>
          <cell r="S4484" t="str">
            <v>2190-0032641-000-PKR</v>
          </cell>
          <cell r="T4484" t="str">
            <v>2190-0032641-000-PKR-LAHORE</v>
          </cell>
        </row>
        <row r="4485">
          <cell r="C4485">
            <v>0</v>
          </cell>
          <cell r="D4485">
            <v>2000</v>
          </cell>
          <cell r="S4485" t="str">
            <v>2190-0032594-000-PKR</v>
          </cell>
          <cell r="T4485" t="str">
            <v>2190-0032594-000-PKR-LAHORE</v>
          </cell>
        </row>
        <row r="4486">
          <cell r="C4486">
            <v>0</v>
          </cell>
          <cell r="D4486">
            <v>1500</v>
          </cell>
          <cell r="S4486" t="str">
            <v>2190-0032532-000-PKR</v>
          </cell>
          <cell r="T4486" t="str">
            <v>2190-0032532-000-PKR-LAHORE</v>
          </cell>
        </row>
        <row r="4487">
          <cell r="C4487">
            <v>0</v>
          </cell>
          <cell r="D4487">
            <v>1500</v>
          </cell>
          <cell r="S4487" t="str">
            <v>2190-0031505-000-PKR</v>
          </cell>
          <cell r="T4487" t="str">
            <v>2190-0031505-000-PKR-LAHORE</v>
          </cell>
        </row>
        <row r="4488">
          <cell r="C4488">
            <v>0</v>
          </cell>
          <cell r="D4488">
            <v>1500</v>
          </cell>
          <cell r="S4488" t="str">
            <v>2190-0032774-000-PKR</v>
          </cell>
          <cell r="T4488" t="str">
            <v>2190-0032774-000-PKR-LAHORE</v>
          </cell>
        </row>
        <row r="4489">
          <cell r="C4489">
            <v>0</v>
          </cell>
          <cell r="D4489">
            <v>2000</v>
          </cell>
          <cell r="S4489" t="str">
            <v>2190-0020095-000-PKR</v>
          </cell>
          <cell r="T4489" t="str">
            <v>2190-0020095-000-PKR-CLIFTON-KHI</v>
          </cell>
        </row>
        <row r="4490">
          <cell r="C4490">
            <v>0</v>
          </cell>
          <cell r="D4490">
            <v>2000</v>
          </cell>
          <cell r="S4490" t="str">
            <v>2190-0020207-000-PKR</v>
          </cell>
          <cell r="T4490" t="str">
            <v>2190-0020207-000-PKR-CLIFTON-KHI</v>
          </cell>
        </row>
        <row r="4491">
          <cell r="C4491">
            <v>0</v>
          </cell>
          <cell r="D4491">
            <v>2000</v>
          </cell>
          <cell r="S4491" t="str">
            <v>2190-0020166-000-PKR</v>
          </cell>
          <cell r="T4491" t="str">
            <v>2190-0020166-000-PKR-CLIFTON-KHI</v>
          </cell>
        </row>
        <row r="4492">
          <cell r="C4492">
            <v>0</v>
          </cell>
          <cell r="D4492">
            <v>1500</v>
          </cell>
          <cell r="S4492" t="str">
            <v>2190-0020152-000-PKR</v>
          </cell>
          <cell r="T4492" t="str">
            <v>2190-0020152-000-PKR-CLIFTON-KHI</v>
          </cell>
        </row>
        <row r="4493">
          <cell r="C4493">
            <v>0</v>
          </cell>
          <cell r="D4493">
            <v>2000</v>
          </cell>
          <cell r="S4493" t="str">
            <v>2190-0020123-000-PKR</v>
          </cell>
          <cell r="T4493" t="str">
            <v>2190-0020123-000-PKR-CLIFTON-KHI</v>
          </cell>
        </row>
        <row r="4494">
          <cell r="C4494">
            <v>0</v>
          </cell>
          <cell r="D4494">
            <v>2000</v>
          </cell>
          <cell r="S4494" t="str">
            <v>2190-0020121-000-PKR</v>
          </cell>
          <cell r="T4494" t="str">
            <v>2190-0020121-000-PKR-CLIFTON-KHI</v>
          </cell>
        </row>
        <row r="4495">
          <cell r="C4495">
            <v>0</v>
          </cell>
          <cell r="D4495">
            <v>2000</v>
          </cell>
          <cell r="S4495" t="str">
            <v>2190-0020246-000-PKR</v>
          </cell>
          <cell r="T4495" t="str">
            <v>2190-0020246-000-PKR-CLIFTON-KHI</v>
          </cell>
        </row>
        <row r="4496">
          <cell r="C4496">
            <v>0</v>
          </cell>
          <cell r="D4496">
            <v>2000</v>
          </cell>
          <cell r="S4496" t="str">
            <v>2190-0020102-000-PKR</v>
          </cell>
          <cell r="T4496" t="str">
            <v>2190-0020102-000-PKR-CLIFTON-KHI</v>
          </cell>
        </row>
        <row r="4497">
          <cell r="C4497">
            <v>0</v>
          </cell>
          <cell r="D4497">
            <v>1500.34</v>
          </cell>
          <cell r="S4497" t="str">
            <v>2190-0020086-000-PKR</v>
          </cell>
          <cell r="T4497" t="str">
            <v>2190-0020086-000-PKR-CLIFTON-KHI</v>
          </cell>
        </row>
        <row r="4498">
          <cell r="C4498">
            <v>0</v>
          </cell>
          <cell r="D4498">
            <v>1500</v>
          </cell>
          <cell r="S4498" t="str">
            <v>2190-0020491-000-PKR</v>
          </cell>
          <cell r="T4498" t="str">
            <v>2190-0020491-000-PKR-CLIFTON-KHI</v>
          </cell>
        </row>
        <row r="4499">
          <cell r="C4499">
            <v>0</v>
          </cell>
          <cell r="D4499">
            <v>2000</v>
          </cell>
          <cell r="S4499" t="str">
            <v>2190-0020016-000-PKR</v>
          </cell>
          <cell r="T4499" t="str">
            <v>2190-0020016-000-PKR-CLIFTON-KHI</v>
          </cell>
        </row>
        <row r="4500">
          <cell r="C4500">
            <v>0</v>
          </cell>
          <cell r="D4500">
            <v>2000</v>
          </cell>
          <cell r="S4500" t="str">
            <v>2190-0031745-000-PKR</v>
          </cell>
          <cell r="T4500" t="str">
            <v>2190-0031745-000-PKR-LAHORE</v>
          </cell>
        </row>
        <row r="4501">
          <cell r="C4501">
            <v>0</v>
          </cell>
          <cell r="D4501">
            <v>2000</v>
          </cell>
          <cell r="S4501" t="str">
            <v>2190-0020007-000-PKR</v>
          </cell>
          <cell r="T4501" t="str">
            <v>2190-0020007-000-PKR-CLIFTON-KHI</v>
          </cell>
        </row>
        <row r="4502">
          <cell r="C4502">
            <v>0</v>
          </cell>
          <cell r="D4502">
            <v>2000</v>
          </cell>
          <cell r="S4502" t="str">
            <v>2190-0020004-000-PKR</v>
          </cell>
          <cell r="T4502" t="str">
            <v>2190-0020004-000-PKR-CLIFTON-KHI</v>
          </cell>
        </row>
        <row r="4503">
          <cell r="C4503">
            <v>0</v>
          </cell>
          <cell r="D4503">
            <v>2000</v>
          </cell>
          <cell r="S4503" t="str">
            <v>2190-0011721-000-PKR</v>
          </cell>
          <cell r="T4503" t="str">
            <v>2190-0011721-000-PKR-CLIFTON-KHI</v>
          </cell>
        </row>
        <row r="4504">
          <cell r="C4504">
            <v>0</v>
          </cell>
          <cell r="D4504">
            <v>2000</v>
          </cell>
          <cell r="S4504" t="str">
            <v>2190-0020114-000-PKR</v>
          </cell>
          <cell r="T4504" t="str">
            <v>2190-0020114-000-PKR-CLIFTON-KHI</v>
          </cell>
        </row>
        <row r="4505">
          <cell r="C4505">
            <v>0</v>
          </cell>
          <cell r="D4505">
            <v>1500</v>
          </cell>
          <cell r="S4505" t="str">
            <v>2190-0020369-000-PKR</v>
          </cell>
          <cell r="T4505" t="str">
            <v>2190-0020369-000-PKR-CLIFTON-KHI</v>
          </cell>
        </row>
        <row r="4506">
          <cell r="C4506">
            <v>0</v>
          </cell>
          <cell r="D4506">
            <v>2000</v>
          </cell>
          <cell r="S4506" t="str">
            <v>2190-0020011-000-PKR</v>
          </cell>
          <cell r="T4506" t="str">
            <v>2190-0020011-000-PKR-CLIFTON-KHI</v>
          </cell>
        </row>
        <row r="4507">
          <cell r="C4507">
            <v>0</v>
          </cell>
          <cell r="D4507">
            <v>1500</v>
          </cell>
          <cell r="S4507" t="str">
            <v>2190-0020444-000-PKR</v>
          </cell>
          <cell r="T4507" t="str">
            <v>2190-0020444-000-PKR-CLIFTON-KHI</v>
          </cell>
        </row>
        <row r="4508">
          <cell r="C4508">
            <v>0</v>
          </cell>
          <cell r="D4508">
            <v>1500</v>
          </cell>
          <cell r="S4508" t="str">
            <v>2190-0020436-000-PKR</v>
          </cell>
          <cell r="T4508" t="str">
            <v>2190-0020436-000-PKR-CLIFTON-KHI</v>
          </cell>
        </row>
        <row r="4509">
          <cell r="C4509">
            <v>0</v>
          </cell>
          <cell r="D4509">
            <v>1500</v>
          </cell>
          <cell r="S4509" t="str">
            <v>2190-0020432-000-PKR</v>
          </cell>
          <cell r="T4509" t="str">
            <v>2190-0020432-000-PKR-CLIFTON-KHI</v>
          </cell>
        </row>
        <row r="4510">
          <cell r="C4510">
            <v>0</v>
          </cell>
          <cell r="D4510">
            <v>1500</v>
          </cell>
          <cell r="S4510" t="str">
            <v>2190-0020417-000-PKR</v>
          </cell>
          <cell r="T4510" t="str">
            <v>2190-0020417-000-PKR-CLIFTON-KHI</v>
          </cell>
        </row>
        <row r="4511">
          <cell r="C4511">
            <v>0</v>
          </cell>
          <cell r="D4511">
            <v>1500</v>
          </cell>
          <cell r="S4511" t="str">
            <v>2190-0020247-000-PKR</v>
          </cell>
          <cell r="T4511" t="str">
            <v>2190-0020247-000-PKR-CLIFTON-KHI</v>
          </cell>
        </row>
        <row r="4512">
          <cell r="C4512">
            <v>0</v>
          </cell>
          <cell r="D4512">
            <v>1500</v>
          </cell>
          <cell r="S4512" t="str">
            <v>2190-0020373-000-PKR</v>
          </cell>
          <cell r="T4512" t="str">
            <v>2190-0020373-000-PKR-CLIFTON-KHI</v>
          </cell>
        </row>
        <row r="4513">
          <cell r="C4513">
            <v>0</v>
          </cell>
          <cell r="D4513">
            <v>1500</v>
          </cell>
          <cell r="S4513" t="str">
            <v>2190-0020361-000-PKR</v>
          </cell>
          <cell r="T4513" t="str">
            <v>2190-0020361-000-PKR-CLIFTON-KHI</v>
          </cell>
        </row>
        <row r="4514">
          <cell r="C4514">
            <v>0</v>
          </cell>
          <cell r="D4514">
            <v>1500</v>
          </cell>
          <cell r="S4514" t="str">
            <v>2190-0020349-000-PKR</v>
          </cell>
          <cell r="T4514" t="str">
            <v>2190-0020349-000-PKR-CLIFTON-KHI</v>
          </cell>
        </row>
        <row r="4515">
          <cell r="C4515">
            <v>0</v>
          </cell>
          <cell r="D4515">
            <v>1500</v>
          </cell>
          <cell r="S4515" t="str">
            <v>2190-0020345-000-PKR</v>
          </cell>
          <cell r="T4515" t="str">
            <v>2190-0020345-000-PKR-CLIFTON-KHI</v>
          </cell>
        </row>
        <row r="4516">
          <cell r="C4516">
            <v>0</v>
          </cell>
          <cell r="D4516">
            <v>1500</v>
          </cell>
          <cell r="S4516" t="str">
            <v>2190-0020336-000-PKR</v>
          </cell>
          <cell r="T4516" t="str">
            <v>2190-0020336-000-PKR-CLIFTON-KHI</v>
          </cell>
        </row>
        <row r="4517">
          <cell r="C4517">
            <v>0</v>
          </cell>
          <cell r="D4517">
            <v>1500</v>
          </cell>
          <cell r="S4517" t="str">
            <v>2190-0020304-000-PKR</v>
          </cell>
          <cell r="T4517" t="str">
            <v>2190-0020304-000-PKR-CLIFTON-KHI</v>
          </cell>
        </row>
        <row r="4518">
          <cell r="C4518">
            <v>0</v>
          </cell>
          <cell r="D4518">
            <v>2000</v>
          </cell>
          <cell r="S4518" t="str">
            <v>2190-0020255-000-PKR</v>
          </cell>
          <cell r="T4518" t="str">
            <v>2190-0020255-000-PKR-CLIFTON-KHI</v>
          </cell>
        </row>
        <row r="4519">
          <cell r="C4519">
            <v>0</v>
          </cell>
          <cell r="D4519">
            <v>1500</v>
          </cell>
          <cell r="S4519" t="str">
            <v>2190-0020252-000-PKR</v>
          </cell>
          <cell r="T4519" t="str">
            <v>2190-0020252-000-PKR-CLIFTON-KHI</v>
          </cell>
        </row>
        <row r="4520">
          <cell r="C4520">
            <v>0</v>
          </cell>
          <cell r="D4520">
            <v>1500</v>
          </cell>
          <cell r="S4520" t="str">
            <v>2190-0020404-000-PKR</v>
          </cell>
          <cell r="T4520" t="str">
            <v>2190-0020404-000-PKR-CLIFTON-KHI</v>
          </cell>
        </row>
        <row r="4521">
          <cell r="C4521">
            <v>0</v>
          </cell>
          <cell r="D4521">
            <v>150000000</v>
          </cell>
          <cell r="S4521" t="str">
            <v>2050-0083200-000-PKR</v>
          </cell>
          <cell r="T4521" t="str">
            <v>2050-0083200-000-PKR-KARACHI</v>
          </cell>
        </row>
        <row r="4522">
          <cell r="C4522">
            <v>0</v>
          </cell>
          <cell r="D4522">
            <v>100000000</v>
          </cell>
          <cell r="S4522" t="str">
            <v>2050-0085300-000-PKR</v>
          </cell>
          <cell r="T4522" t="str">
            <v>2050-0085300-000-PKR-KARACHI</v>
          </cell>
        </row>
        <row r="4523">
          <cell r="C4523">
            <v>0</v>
          </cell>
          <cell r="D4523">
            <v>450000000</v>
          </cell>
          <cell r="S4523" t="str">
            <v>2050-0081400-000-PKR</v>
          </cell>
          <cell r="T4523" t="str">
            <v>2050-0081400-000-PKR-KARACHI</v>
          </cell>
        </row>
        <row r="4524">
          <cell r="C4524">
            <v>0</v>
          </cell>
          <cell r="D4524">
            <v>200000000</v>
          </cell>
          <cell r="S4524" t="str">
            <v>2050-0090558-000-PKR</v>
          </cell>
          <cell r="T4524" t="str">
            <v>2050-0090558-000-PKR-KARACHI</v>
          </cell>
        </row>
        <row r="4525">
          <cell r="C4525">
            <v>0</v>
          </cell>
          <cell r="D4525">
            <v>1000000000</v>
          </cell>
          <cell r="S4525" t="str">
            <v>2050-0080200-000-PKR</v>
          </cell>
          <cell r="T4525" t="str">
            <v>2050-0080200-000-PKR-KARACHI</v>
          </cell>
        </row>
        <row r="4526">
          <cell r="C4526">
            <v>0</v>
          </cell>
          <cell r="D4526">
            <v>503000000</v>
          </cell>
          <cell r="S4526" t="str">
            <v>2441-0080000-000-PKR</v>
          </cell>
          <cell r="T4526" t="str">
            <v>2441-0080000-000-PKR-KARACHI</v>
          </cell>
        </row>
        <row r="4527">
          <cell r="C4527">
            <v>0</v>
          </cell>
          <cell r="D4527">
            <v>178945000</v>
          </cell>
          <cell r="S4527" t="str">
            <v>2441-0080000-000-PKR</v>
          </cell>
          <cell r="T4527" t="str">
            <v>2441-0080000-000-PKR-LAHORE</v>
          </cell>
        </row>
        <row r="4528">
          <cell r="C4528">
            <v>0</v>
          </cell>
          <cell r="D4528">
            <v>228491249.61000001</v>
          </cell>
          <cell r="S4528" t="str">
            <v>0100-0090211-000-USD</v>
          </cell>
          <cell r="T4528" t="str">
            <v>0100-0090211-000-USD-KARACHI</v>
          </cell>
        </row>
        <row r="4529">
          <cell r="C4529">
            <v>0</v>
          </cell>
          <cell r="D4529">
            <v>1000865550.21</v>
          </cell>
          <cell r="S4529" t="str">
            <v>0100-0080501-000-USD</v>
          </cell>
          <cell r="T4529" t="str">
            <v>0100-0080501-000-USD-KARACHI</v>
          </cell>
        </row>
        <row r="4530">
          <cell r="C4530">
            <v>0</v>
          </cell>
          <cell r="D4530">
            <v>308346542.81</v>
          </cell>
          <cell r="S4530" t="str">
            <v>0100-0080502-000-GBP</v>
          </cell>
          <cell r="T4530" t="str">
            <v>0100-0080502-000-GBP-KARACHI</v>
          </cell>
        </row>
        <row r="4531">
          <cell r="C4531">
            <v>0</v>
          </cell>
          <cell r="D4531">
            <v>894374379.13999999</v>
          </cell>
          <cell r="S4531" t="str">
            <v>0100-0089302-000-USD</v>
          </cell>
          <cell r="T4531" t="str">
            <v>0100-0089302-000-USD-KARACHI</v>
          </cell>
        </row>
        <row r="4532">
          <cell r="C4532">
            <v>0</v>
          </cell>
          <cell r="D4532">
            <v>5223495.8499999996</v>
          </cell>
          <cell r="S4532" t="str">
            <v>2000-8000008-000-USD</v>
          </cell>
          <cell r="T4532" t="str">
            <v>2000-8000008-000-USD-KARACHI</v>
          </cell>
        </row>
        <row r="4533">
          <cell r="C4533">
            <v>0</v>
          </cell>
          <cell r="D4533">
            <v>5460.98</v>
          </cell>
          <cell r="S4533" t="str">
            <v>2000-8000008-000-SGD</v>
          </cell>
          <cell r="T4533" t="str">
            <v>2000-8000008-000-SGD-KARACHI</v>
          </cell>
        </row>
        <row r="4534">
          <cell r="C4534">
            <v>0</v>
          </cell>
          <cell r="D4534">
            <v>1563.9</v>
          </cell>
          <cell r="S4534" t="str">
            <v>2000-8000008-000-MYR</v>
          </cell>
          <cell r="T4534" t="str">
            <v>2000-8000008-000-MYR-KARACHI</v>
          </cell>
        </row>
        <row r="4535">
          <cell r="C4535">
            <v>0</v>
          </cell>
          <cell r="D4535">
            <v>107670.61</v>
          </cell>
          <cell r="S4535" t="str">
            <v>2000-8000008-000-GBP</v>
          </cell>
          <cell r="T4535" t="str">
            <v>2000-8000008-000-GBP-KARACHI</v>
          </cell>
        </row>
        <row r="4536">
          <cell r="C4536">
            <v>0</v>
          </cell>
          <cell r="D4536">
            <v>160188.75</v>
          </cell>
          <cell r="S4536" t="str">
            <v>2000-8000008-000-CHF</v>
          </cell>
          <cell r="T4536" t="str">
            <v>2000-8000008-000-CHF-KARACHI</v>
          </cell>
        </row>
        <row r="4537">
          <cell r="C4537">
            <v>0</v>
          </cell>
          <cell r="D4537">
            <v>325941.06</v>
          </cell>
          <cell r="S4537" t="str">
            <v>2000-8000008-000-EUR</v>
          </cell>
          <cell r="T4537" t="str">
            <v>2000-8000008-000-EUR-KARACHI</v>
          </cell>
        </row>
        <row r="4538">
          <cell r="C4538">
            <v>0</v>
          </cell>
          <cell r="D4538">
            <v>100000</v>
          </cell>
          <cell r="S4538" t="str">
            <v>2000-8000007-000-PKR</v>
          </cell>
          <cell r="T4538" t="str">
            <v>2000-8000007-000-PKR-LAHORE</v>
          </cell>
        </row>
        <row r="4539">
          <cell r="C4539">
            <v>0</v>
          </cell>
          <cell r="D4539">
            <v>920</v>
          </cell>
          <cell r="S4539" t="str">
            <v>2000-8000013-000-PKR</v>
          </cell>
          <cell r="T4539" t="str">
            <v>2000-8000013-000-PKR-KARACHI</v>
          </cell>
        </row>
        <row r="4540">
          <cell r="C4540">
            <v>0</v>
          </cell>
          <cell r="D4540">
            <v>169140</v>
          </cell>
          <cell r="S4540" t="str">
            <v>2000-8000008-000-PKR</v>
          </cell>
          <cell r="T4540" t="str">
            <v>2000-8000008-000-PKR-LAHORE</v>
          </cell>
        </row>
        <row r="4541">
          <cell r="C4541">
            <v>0</v>
          </cell>
          <cell r="D4541">
            <v>1058826.5</v>
          </cell>
          <cell r="S4541" t="str">
            <v>2000-8000005-000-PKR</v>
          </cell>
          <cell r="T4541" t="str">
            <v>2000-8000005-000-PKR-LAHORE</v>
          </cell>
        </row>
        <row r="4542">
          <cell r="C4542">
            <v>0</v>
          </cell>
          <cell r="D4542">
            <v>344990.64</v>
          </cell>
          <cell r="S4542" t="str">
            <v>2000-8000007-000-PKR</v>
          </cell>
          <cell r="T4542" t="str">
            <v>2000-8000007-000-PKR-KARACHI</v>
          </cell>
        </row>
        <row r="4543">
          <cell r="C4543">
            <v>0</v>
          </cell>
          <cell r="D4543">
            <v>108745.5</v>
          </cell>
          <cell r="S4543" t="str">
            <v>2000-8000005-000-PKR</v>
          </cell>
          <cell r="T4543" t="str">
            <v>2000-8000005-000-PKR-KARACHI</v>
          </cell>
        </row>
        <row r="4544">
          <cell r="C4544">
            <v>0</v>
          </cell>
          <cell r="D4544">
            <v>2710445.22</v>
          </cell>
          <cell r="S4544" t="str">
            <v>2000-8000005-000-PKR</v>
          </cell>
          <cell r="T4544" t="str">
            <v>2000-8000005-000-PKR-CLIFTON-KHI</v>
          </cell>
        </row>
        <row r="4545">
          <cell r="C4545">
            <v>0</v>
          </cell>
          <cell r="D4545">
            <v>48000</v>
          </cell>
          <cell r="S4545" t="str">
            <v>2000-8000008-000-PKR</v>
          </cell>
          <cell r="T4545" t="str">
            <v>2000-8000008-000-PKR-CLIFTON-KHI</v>
          </cell>
        </row>
        <row r="4546">
          <cell r="C4546">
            <v>0</v>
          </cell>
          <cell r="D4546">
            <v>1091992.3700000001</v>
          </cell>
          <cell r="S4546" t="str">
            <v>2000-8000013-000-PKR</v>
          </cell>
          <cell r="T4546" t="str">
            <v>2000-8000013-000-PKR-LAHORE</v>
          </cell>
        </row>
        <row r="4547">
          <cell r="C4547">
            <v>0</v>
          </cell>
          <cell r="D4547">
            <v>837379.75</v>
          </cell>
          <cell r="S4547" t="str">
            <v>2000-8000008-000-PKR</v>
          </cell>
          <cell r="T4547" t="str">
            <v>2000-8000008-000-PKR-KARACHI</v>
          </cell>
        </row>
        <row r="4548">
          <cell r="C4548">
            <v>0</v>
          </cell>
          <cell r="D4548">
            <v>4600955.34</v>
          </cell>
          <cell r="S4548" t="str">
            <v>8461-8461000-LOC-PKR</v>
          </cell>
          <cell r="T4548" t="str">
            <v>8461-8461000-LOC-PKR-LAHORE</v>
          </cell>
        </row>
        <row r="4549">
          <cell r="C4549">
            <v>0</v>
          </cell>
          <cell r="D4549">
            <v>2025274.36</v>
          </cell>
          <cell r="S4549" t="str">
            <v>8461-8461000-LOC-PKR</v>
          </cell>
          <cell r="T4549" t="str">
            <v>8461-8461000-LOC-PKR-KARACHI</v>
          </cell>
        </row>
        <row r="4550">
          <cell r="C4550">
            <v>0</v>
          </cell>
          <cell r="D4550">
            <v>2892109.05</v>
          </cell>
          <cell r="S4550" t="str">
            <v>8461-8461000-SBP-PKR</v>
          </cell>
          <cell r="T4550" t="str">
            <v>8461-8461000-SBP-PKR-KARACHI</v>
          </cell>
        </row>
        <row r="4551">
          <cell r="C4551">
            <v>0</v>
          </cell>
          <cell r="D4551">
            <v>1598.42</v>
          </cell>
          <cell r="S4551" t="str">
            <v>8926-8926000-000-PKR</v>
          </cell>
          <cell r="T4551" t="str">
            <v>8926-8926000-000-PKR-KARACHI</v>
          </cell>
        </row>
        <row r="4552">
          <cell r="C4552">
            <v>0</v>
          </cell>
          <cell r="D4552">
            <v>1413999.74</v>
          </cell>
          <cell r="S4552" t="str">
            <v>8927-8927000-000-PKR</v>
          </cell>
          <cell r="T4552" t="str">
            <v>8927-8927000-000-PKR-KARACHI</v>
          </cell>
        </row>
        <row r="4553">
          <cell r="C4553">
            <v>0</v>
          </cell>
          <cell r="D4553">
            <v>19169.150000000001</v>
          </cell>
          <cell r="S4553" t="str">
            <v>2151-0030560-000-PKR</v>
          </cell>
          <cell r="T4553" t="str">
            <v>2151-0030560-000-PKR-LAHORE</v>
          </cell>
        </row>
        <row r="4554">
          <cell r="C4554">
            <v>0</v>
          </cell>
          <cell r="D4554">
            <v>12.46</v>
          </cell>
          <cell r="S4554" t="str">
            <v>2151-0032637-100-PKR</v>
          </cell>
          <cell r="T4554" t="str">
            <v>2151-0032637-100-PKR-LAHORE</v>
          </cell>
        </row>
        <row r="4555">
          <cell r="C4555">
            <v>0</v>
          </cell>
          <cell r="D4555">
            <v>404380.68</v>
          </cell>
          <cell r="S4555" t="str">
            <v>8461-8461000-FGN-PKR</v>
          </cell>
          <cell r="T4555" t="str">
            <v>8461-8461000-FGN-PKR-KARACHI</v>
          </cell>
        </row>
        <row r="4556">
          <cell r="C4556">
            <v>3081204.04</v>
          </cell>
          <cell r="D4556">
            <v>0</v>
          </cell>
          <cell r="S4556" t="str">
            <v>8441-8441000-LOC-PKR</v>
          </cell>
          <cell r="T4556" t="str">
            <v>8441-8441000-LOC-PKR-LAHORE</v>
          </cell>
        </row>
        <row r="4557">
          <cell r="C4557">
            <v>0</v>
          </cell>
          <cell r="D4557">
            <v>1114160.07</v>
          </cell>
          <cell r="S4557" t="str">
            <v>8461-8461000-SBP-PKR</v>
          </cell>
          <cell r="T4557" t="str">
            <v>8461-8461000-SBP-PKR-LAHORE</v>
          </cell>
        </row>
        <row r="4558">
          <cell r="C4558">
            <v>0</v>
          </cell>
          <cell r="D4558">
            <v>996257.26</v>
          </cell>
          <cell r="S4558" t="str">
            <v>8927-8927000-000-PKR</v>
          </cell>
          <cell r="T4558" t="str">
            <v>8927-8927000-000-PKR-LAHORE</v>
          </cell>
        </row>
        <row r="4559">
          <cell r="C4559">
            <v>0</v>
          </cell>
          <cell r="D4559">
            <v>1021826.86</v>
          </cell>
          <cell r="S4559" t="str">
            <v>2151-0032834-001-PKR</v>
          </cell>
          <cell r="T4559" t="str">
            <v>2151-0032834-001-PKR-LAHORE</v>
          </cell>
        </row>
        <row r="4560">
          <cell r="C4560">
            <v>0</v>
          </cell>
          <cell r="D4560">
            <v>1197835.48</v>
          </cell>
          <cell r="S4560" t="str">
            <v>8927-8927000-001-PKR</v>
          </cell>
          <cell r="T4560" t="str">
            <v>8927-8927000-001-PKR-CLIFTON-KHI</v>
          </cell>
        </row>
        <row r="4561">
          <cell r="C4561">
            <v>0</v>
          </cell>
          <cell r="D4561">
            <v>2105031.5299999998</v>
          </cell>
          <cell r="S4561" t="str">
            <v>8927-8927000-001-PKR</v>
          </cell>
          <cell r="T4561" t="str">
            <v>8927-8927000-001-PKR-LAHORE</v>
          </cell>
        </row>
        <row r="4562">
          <cell r="C4562">
            <v>0</v>
          </cell>
          <cell r="D4562">
            <v>5120234.47</v>
          </cell>
          <cell r="S4562" t="str">
            <v>8461-8461000-LOC-PKR</v>
          </cell>
          <cell r="T4562" t="str">
            <v>8461-8461000-LOC-PKR-CLIFTON-KHI</v>
          </cell>
        </row>
        <row r="4563">
          <cell r="C4563">
            <v>0</v>
          </cell>
          <cell r="D4563">
            <v>3082191.78</v>
          </cell>
          <cell r="S4563" t="str">
            <v>8051-8461000-LOC-PKR</v>
          </cell>
          <cell r="T4563" t="str">
            <v>8051-8461000-LOC-PKR-KARACHI</v>
          </cell>
        </row>
        <row r="4564">
          <cell r="C4564">
            <v>0</v>
          </cell>
          <cell r="D4564">
            <v>174063.58</v>
          </cell>
          <cell r="S4564" t="str">
            <v>8927-8927000-000-PKR</v>
          </cell>
          <cell r="T4564" t="str">
            <v>8927-8927000-000-PKR-CLIFTON-KHI</v>
          </cell>
        </row>
        <row r="4565">
          <cell r="C4565">
            <v>0</v>
          </cell>
          <cell r="D4565">
            <v>9648.34</v>
          </cell>
          <cell r="S4565" t="str">
            <v>2151-0015554-000-PKR</v>
          </cell>
          <cell r="T4565" t="str">
            <v>2151-0015554-000-PKR-KARACHI</v>
          </cell>
        </row>
        <row r="4566">
          <cell r="C4566">
            <v>0</v>
          </cell>
          <cell r="D4566">
            <v>26.91</v>
          </cell>
          <cell r="S4566" t="str">
            <v>2151-0017849-000-PKR</v>
          </cell>
          <cell r="T4566" t="str">
            <v>2151-0017849-000-PKR-KARACHI</v>
          </cell>
        </row>
        <row r="4567">
          <cell r="C4567">
            <v>8047944.9299999997</v>
          </cell>
          <cell r="D4567">
            <v>0</v>
          </cell>
          <cell r="S4567" t="str">
            <v>8050-8441000-BKL-PKR</v>
          </cell>
          <cell r="T4567" t="str">
            <v>8050-8441000-BKL-PKR-KARACHI</v>
          </cell>
        </row>
        <row r="4568">
          <cell r="C4568">
            <v>2089041</v>
          </cell>
          <cell r="D4568">
            <v>0</v>
          </cell>
          <cell r="S4568" t="str">
            <v>8050-8441000-LOC-PKR</v>
          </cell>
          <cell r="T4568" t="str">
            <v>8050-8441000-LOC-PKR-KARACHI</v>
          </cell>
        </row>
        <row r="4569">
          <cell r="C4569">
            <v>250422.87</v>
          </cell>
          <cell r="D4569">
            <v>0</v>
          </cell>
          <cell r="S4569" t="str">
            <v>8441-8441000-FGN-PKR</v>
          </cell>
          <cell r="T4569" t="str">
            <v>8441-8441000-FGN-PKR-KARACHI</v>
          </cell>
        </row>
        <row r="4570">
          <cell r="C4570">
            <v>1148505.55</v>
          </cell>
          <cell r="D4570">
            <v>0.26</v>
          </cell>
          <cell r="S4570" t="str">
            <v>8441-8441000-LOC-PKR</v>
          </cell>
          <cell r="T4570" t="str">
            <v>8441-8441000-LOC-PKR-KARACHI</v>
          </cell>
        </row>
        <row r="4571">
          <cell r="C4571">
            <v>0</v>
          </cell>
          <cell r="D4571">
            <v>20186849.309999999</v>
          </cell>
          <cell r="S4571" t="str">
            <v>8051-8461000-BKL-PKR</v>
          </cell>
          <cell r="T4571" t="str">
            <v>8051-8461000-BKL-PKR-KARACHI</v>
          </cell>
        </row>
        <row r="4572">
          <cell r="C4572">
            <v>3503435.88</v>
          </cell>
          <cell r="D4572">
            <v>0</v>
          </cell>
          <cell r="S4572" t="str">
            <v>8441-8441000-LOC-PKR</v>
          </cell>
          <cell r="T4572" t="str">
            <v>8441-8441000-LOC-PKR-CLIFTON-KHI</v>
          </cell>
        </row>
        <row r="4573">
          <cell r="C4573">
            <v>80267.34</v>
          </cell>
          <cell r="D4573">
            <v>0</v>
          </cell>
          <cell r="S4573" t="str">
            <v>8441-8441000-LOC-USD</v>
          </cell>
          <cell r="T4573" t="str">
            <v>8441-8441000-LOC-USD-KARACHI</v>
          </cell>
        </row>
        <row r="4574">
          <cell r="C4574">
            <v>0</v>
          </cell>
          <cell r="D4574">
            <v>555886.23</v>
          </cell>
          <cell r="S4574" t="str">
            <v>8461-8461000-LOC-USD</v>
          </cell>
          <cell r="T4574" t="str">
            <v>8461-8461000-LOC-USD-LAHORE</v>
          </cell>
        </row>
        <row r="4575">
          <cell r="C4575">
            <v>0</v>
          </cell>
          <cell r="D4575">
            <v>92089.16</v>
          </cell>
          <cell r="S4575" t="str">
            <v>8461-8461000-FGN-USD</v>
          </cell>
          <cell r="T4575" t="str">
            <v>8461-8461000-FGN-USD-LAHORE</v>
          </cell>
        </row>
        <row r="4576">
          <cell r="C4576">
            <v>321849.11</v>
          </cell>
          <cell r="D4576">
            <v>34.47</v>
          </cell>
          <cell r="S4576" t="str">
            <v>8441-8441000-LOC-USD</v>
          </cell>
          <cell r="T4576" t="str">
            <v>8441-8441000-LOC-USD-LAHORE</v>
          </cell>
        </row>
        <row r="4577">
          <cell r="C4577">
            <v>66586.559999999998</v>
          </cell>
          <cell r="D4577">
            <v>0</v>
          </cell>
          <cell r="S4577" t="str">
            <v>8441-8441000-FGN-USD</v>
          </cell>
          <cell r="T4577" t="str">
            <v>8441-8441000-FGN-USD-LAHORE</v>
          </cell>
        </row>
        <row r="4578">
          <cell r="C4578">
            <v>0</v>
          </cell>
          <cell r="D4578">
            <v>3947.93</v>
          </cell>
          <cell r="S4578" t="str">
            <v>8461-8461000-FGN-USD</v>
          </cell>
          <cell r="T4578" t="str">
            <v>8461-8461000-FGN-USD-KARACHI</v>
          </cell>
        </row>
        <row r="4579">
          <cell r="C4579">
            <v>858.76</v>
          </cell>
          <cell r="D4579">
            <v>0</v>
          </cell>
          <cell r="S4579" t="str">
            <v>8441-8441000-FGN-USD</v>
          </cell>
          <cell r="T4579" t="str">
            <v>8441-8441000-FGN-USD-KARACHI</v>
          </cell>
        </row>
        <row r="4580">
          <cell r="C4580">
            <v>0</v>
          </cell>
          <cell r="D4580">
            <v>55009</v>
          </cell>
          <cell r="S4580" t="str">
            <v>8461-8461000-LOC-USD</v>
          </cell>
          <cell r="T4580" t="str">
            <v>8461-8461000-LOC-USD-CLIFTON-KHI</v>
          </cell>
        </row>
        <row r="4581">
          <cell r="C4581">
            <v>0</v>
          </cell>
          <cell r="D4581">
            <v>21583.82</v>
          </cell>
          <cell r="S4581" t="str">
            <v>8461-8461000-LOC-GBP</v>
          </cell>
          <cell r="T4581" t="str">
            <v>8461-8461000-LOC-GBP-CLIFTON-KHI</v>
          </cell>
        </row>
        <row r="4582">
          <cell r="C4582">
            <v>28931.71</v>
          </cell>
          <cell r="D4582">
            <v>4.16</v>
          </cell>
          <cell r="S4582" t="str">
            <v>8441-8441000-LOC-USD</v>
          </cell>
          <cell r="T4582" t="str">
            <v>8441-8441000-LOC-USD-CLIFTON-KHI</v>
          </cell>
        </row>
        <row r="4583">
          <cell r="C4583">
            <v>17273.919999999998</v>
          </cell>
          <cell r="D4583">
            <v>0</v>
          </cell>
          <cell r="S4583" t="str">
            <v>8441-8441000-LOC-GBP</v>
          </cell>
          <cell r="T4583" t="str">
            <v>8441-8441000-LOC-GBP-CLIFTON-KHI</v>
          </cell>
        </row>
        <row r="4584">
          <cell r="C4584">
            <v>0</v>
          </cell>
          <cell r="D4584">
            <v>350115.8</v>
          </cell>
          <cell r="S4584" t="str">
            <v>8461-8461000-LOC-USD</v>
          </cell>
          <cell r="T4584" t="str">
            <v>8461-8461000-LOC-USD-KARACHI</v>
          </cell>
        </row>
        <row r="4585">
          <cell r="C4585">
            <v>0</v>
          </cell>
          <cell r="D4585">
            <v>1.62</v>
          </cell>
          <cell r="S4585" t="str">
            <v>8441-8441000-LOC-EUR</v>
          </cell>
          <cell r="T4585" t="str">
            <v>8441-8441000-LOC-EUR-KARACHI</v>
          </cell>
        </row>
        <row r="4586">
          <cell r="C4586">
            <v>0</v>
          </cell>
          <cell r="D4586">
            <v>10285</v>
          </cell>
          <cell r="S4586" t="str">
            <v>2508-8002117-000-PKR</v>
          </cell>
          <cell r="T4586" t="str">
            <v>2508-8002117-000-PKR-KARACHI</v>
          </cell>
        </row>
        <row r="4587">
          <cell r="C4587">
            <v>0</v>
          </cell>
          <cell r="D4587">
            <v>630</v>
          </cell>
          <cell r="S4587" t="str">
            <v>2508-8002110-000-PKR</v>
          </cell>
          <cell r="T4587" t="str">
            <v>2508-8002110-000-PKR-LAHORE</v>
          </cell>
        </row>
        <row r="4588">
          <cell r="C4588">
            <v>0</v>
          </cell>
          <cell r="D4588">
            <v>8812.52</v>
          </cell>
          <cell r="S4588" t="str">
            <v>2508-8002103-000-PKR</v>
          </cell>
          <cell r="T4588" t="str">
            <v>2508-8002103-000-PKR-LAHORE</v>
          </cell>
        </row>
        <row r="4589">
          <cell r="C4589">
            <v>0</v>
          </cell>
          <cell r="D4589">
            <v>393955</v>
          </cell>
          <cell r="S4589" t="str">
            <v>2508-8002120-000-PKR</v>
          </cell>
          <cell r="T4589" t="str">
            <v>2508-8002120-000-PKR-KARACHI</v>
          </cell>
        </row>
        <row r="4590">
          <cell r="C4590">
            <v>0</v>
          </cell>
          <cell r="D4590">
            <v>500000</v>
          </cell>
          <cell r="S4590" t="str">
            <v>2508-8002113-000-PKR</v>
          </cell>
          <cell r="T4590" t="str">
            <v>2508-8002113-000-PKR-KARACHI</v>
          </cell>
        </row>
        <row r="4591">
          <cell r="C4591">
            <v>0</v>
          </cell>
          <cell r="D4591">
            <v>24420</v>
          </cell>
          <cell r="S4591" t="str">
            <v>2508-8002106-000-PKR</v>
          </cell>
          <cell r="T4591" t="str">
            <v>2508-8002106-000-PKR-KARACHI</v>
          </cell>
        </row>
        <row r="4592">
          <cell r="C4592">
            <v>0</v>
          </cell>
          <cell r="D4592">
            <v>3015331.79</v>
          </cell>
          <cell r="S4592" t="str">
            <v>2508-8002101-000-PKR</v>
          </cell>
          <cell r="T4592" t="str">
            <v>2508-8002101-000-PKR-KARACHI</v>
          </cell>
        </row>
        <row r="4593">
          <cell r="C4593">
            <v>0</v>
          </cell>
          <cell r="D4593">
            <v>319912</v>
          </cell>
          <cell r="S4593" t="str">
            <v>2508-8002123-000-PKR</v>
          </cell>
          <cell r="T4593" t="str">
            <v>2508-8002123-000-PKR-KARACHI</v>
          </cell>
        </row>
        <row r="4594">
          <cell r="C4594">
            <v>0</v>
          </cell>
          <cell r="D4594">
            <v>221725.2</v>
          </cell>
          <cell r="S4594" t="str">
            <v>2509-8004911-000-PKR</v>
          </cell>
          <cell r="T4594" t="str">
            <v>2509-8004911-000-PKR-KARACHI</v>
          </cell>
        </row>
        <row r="4595">
          <cell r="C4595">
            <v>0</v>
          </cell>
          <cell r="D4595">
            <v>0.95</v>
          </cell>
          <cell r="S4595" t="str">
            <v>2190-8002116-000-PKR</v>
          </cell>
          <cell r="T4595" t="str">
            <v>2190-8002116-000-PKR-KARACHI</v>
          </cell>
        </row>
        <row r="4596">
          <cell r="C4596">
            <v>0</v>
          </cell>
          <cell r="D4596">
            <v>154504</v>
          </cell>
          <cell r="S4596" t="str">
            <v>2509-8004925-000-PKR</v>
          </cell>
          <cell r="T4596" t="str">
            <v>2509-8004925-000-PKR-LAHORE</v>
          </cell>
        </row>
        <row r="4597">
          <cell r="C4597">
            <v>0</v>
          </cell>
          <cell r="D4597">
            <v>13858.01</v>
          </cell>
          <cell r="S4597" t="str">
            <v>2509-8004910-000-PKR</v>
          </cell>
          <cell r="T4597" t="str">
            <v>2509-8004910-000-PKR-LAHORE</v>
          </cell>
        </row>
        <row r="4598">
          <cell r="C4598">
            <v>0</v>
          </cell>
          <cell r="D4598">
            <v>122872</v>
          </cell>
          <cell r="S4598" t="str">
            <v>2509-8004906-000-PKR</v>
          </cell>
          <cell r="T4598" t="str">
            <v>2509-8004906-000-PKR-LAHORE</v>
          </cell>
        </row>
        <row r="4599">
          <cell r="C4599">
            <v>0</v>
          </cell>
          <cell r="D4599">
            <v>625000</v>
          </cell>
          <cell r="S4599" t="str">
            <v>2190-8002032-000-PKR</v>
          </cell>
          <cell r="T4599" t="str">
            <v>2190-8002032-000-PKR-LAHORE</v>
          </cell>
        </row>
        <row r="4600">
          <cell r="C4600">
            <v>0</v>
          </cell>
          <cell r="D4600">
            <v>0.28000000000000003</v>
          </cell>
          <cell r="S4600" t="str">
            <v>2509-8004915-000-PKR</v>
          </cell>
          <cell r="T4600" t="str">
            <v>2509-8004915-000-PKR-KARACHI</v>
          </cell>
        </row>
        <row r="4601">
          <cell r="C4601">
            <v>0</v>
          </cell>
          <cell r="D4601">
            <v>406.28</v>
          </cell>
          <cell r="S4601" t="str">
            <v>2509-8004908-000-PKR</v>
          </cell>
          <cell r="T4601" t="str">
            <v>2509-8004908-000-PKR-KARACHI</v>
          </cell>
        </row>
        <row r="4602">
          <cell r="C4602">
            <v>0</v>
          </cell>
          <cell r="D4602">
            <v>586098</v>
          </cell>
          <cell r="S4602" t="str">
            <v>2509-8004906-000-PKR</v>
          </cell>
          <cell r="T4602" t="str">
            <v>2509-8004906-000-PKR-KARACHI</v>
          </cell>
        </row>
        <row r="4603">
          <cell r="C4603">
            <v>0</v>
          </cell>
          <cell r="D4603">
            <v>0.48</v>
          </cell>
          <cell r="S4603" t="str">
            <v>2509-8004905-000-PKR</v>
          </cell>
          <cell r="T4603" t="str">
            <v>2509-8004905-000-PKR-KARACHI</v>
          </cell>
        </row>
        <row r="4604">
          <cell r="C4604">
            <v>0</v>
          </cell>
          <cell r="D4604">
            <v>299600.34999999998</v>
          </cell>
          <cell r="S4604" t="str">
            <v>2509-8004910-000-PKR</v>
          </cell>
          <cell r="T4604" t="str">
            <v>2509-8004910-000-PKR-KARACHI</v>
          </cell>
        </row>
        <row r="4605">
          <cell r="C4605">
            <v>0</v>
          </cell>
          <cell r="D4605">
            <v>1274</v>
          </cell>
          <cell r="S4605" t="str">
            <v>2509-8004912-000-PKR</v>
          </cell>
          <cell r="T4605" t="str">
            <v>2509-8004912-000-PKR-CLIFTON-KHI</v>
          </cell>
        </row>
        <row r="4606">
          <cell r="C4606">
            <v>0</v>
          </cell>
          <cell r="D4606">
            <v>21500</v>
          </cell>
          <cell r="S4606" t="str">
            <v>2190-8002400-000-PKR</v>
          </cell>
          <cell r="T4606" t="str">
            <v>2190-8002400-000-PKR-CLIFTON-KHI</v>
          </cell>
        </row>
        <row r="4607">
          <cell r="C4607">
            <v>0</v>
          </cell>
          <cell r="D4607">
            <v>241727520.88</v>
          </cell>
          <cell r="S4607" t="str">
            <v>2102-8000700-002-PKR</v>
          </cell>
          <cell r="T4607" t="str">
            <v>2102-8000700-002-PKR-KARACHI</v>
          </cell>
        </row>
        <row r="4608">
          <cell r="C4608">
            <v>0</v>
          </cell>
          <cell r="D4608">
            <v>157268827.16</v>
          </cell>
          <cell r="S4608" t="str">
            <v>2102-8000700-000-PKR</v>
          </cell>
          <cell r="T4608" t="str">
            <v>2102-8000700-000-PKR-LAHORE</v>
          </cell>
        </row>
        <row r="4609">
          <cell r="C4609">
            <v>0</v>
          </cell>
          <cell r="D4609">
            <v>354150.83</v>
          </cell>
          <cell r="S4609" t="str">
            <v>2102-8000760-000-PKR</v>
          </cell>
          <cell r="T4609" t="str">
            <v>2102-8000760-000-PKR-KARACHI</v>
          </cell>
        </row>
        <row r="4610">
          <cell r="C4610">
            <v>0</v>
          </cell>
          <cell r="D4610">
            <v>2377200</v>
          </cell>
          <cell r="S4610" t="str">
            <v>2102-8000752-000-USD</v>
          </cell>
          <cell r="T4610" t="str">
            <v>2102-8000752-000-USD-KARACHI</v>
          </cell>
        </row>
        <row r="4611">
          <cell r="C4611">
            <v>0</v>
          </cell>
          <cell r="D4611">
            <v>29694628.300000001</v>
          </cell>
          <cell r="S4611" t="str">
            <v>2102-8000752-000-PKR</v>
          </cell>
          <cell r="T4611" t="str">
            <v>2102-8000752-000-PKR-KARACHI</v>
          </cell>
        </row>
        <row r="4612">
          <cell r="C4612">
            <v>0</v>
          </cell>
          <cell r="D4612">
            <v>313426.09000000003</v>
          </cell>
          <cell r="S4612" t="str">
            <v>2102-8000750-000-USD</v>
          </cell>
          <cell r="T4612" t="str">
            <v>2102-8000750-000-USD-KARACHI</v>
          </cell>
        </row>
        <row r="4613">
          <cell r="C4613">
            <v>0</v>
          </cell>
          <cell r="D4613">
            <v>438790950.32999998</v>
          </cell>
          <cell r="S4613" t="str">
            <v>2102-8000750-000-PKR</v>
          </cell>
          <cell r="T4613" t="str">
            <v>2102-8000750-000-PKR-KARACHI</v>
          </cell>
        </row>
        <row r="4614">
          <cell r="C4614">
            <v>0</v>
          </cell>
          <cell r="D4614">
            <v>1051029.69</v>
          </cell>
          <cell r="S4614" t="str">
            <v>2102-8000711-000-PKR</v>
          </cell>
          <cell r="T4614" t="str">
            <v>2102-8000711-000-PKR-KARACHI</v>
          </cell>
        </row>
        <row r="4615">
          <cell r="C4615">
            <v>0</v>
          </cell>
          <cell r="D4615">
            <v>8257315.7999999998</v>
          </cell>
          <cell r="S4615" t="str">
            <v>2102-8000710-000-PKR</v>
          </cell>
          <cell r="T4615" t="str">
            <v>2102-8000710-000-PKR-KARACHI</v>
          </cell>
        </row>
        <row r="4616">
          <cell r="C4616">
            <v>0</v>
          </cell>
          <cell r="D4616">
            <v>794145175.41999996</v>
          </cell>
          <cell r="S4616" t="str">
            <v>2102-8000700-001-USD</v>
          </cell>
          <cell r="T4616" t="str">
            <v>2102-8000700-001-USD-KARACHI</v>
          </cell>
        </row>
        <row r="4617">
          <cell r="C4617">
            <v>0</v>
          </cell>
          <cell r="D4617">
            <v>1990552.21</v>
          </cell>
          <cell r="S4617" t="str">
            <v>2102-8000700-001-JPY</v>
          </cell>
          <cell r="T4617" t="str">
            <v>2102-8000700-001-JPY-KARACHI</v>
          </cell>
        </row>
        <row r="4618">
          <cell r="C4618">
            <v>0</v>
          </cell>
          <cell r="D4618">
            <v>2709140.98</v>
          </cell>
          <cell r="S4618" t="str">
            <v>2102-8000700-001-GBP</v>
          </cell>
          <cell r="T4618" t="str">
            <v>2102-8000700-001-GBP-KARACHI</v>
          </cell>
        </row>
        <row r="4619">
          <cell r="C4619">
            <v>0</v>
          </cell>
          <cell r="D4619">
            <v>5204731</v>
          </cell>
          <cell r="S4619" t="str">
            <v>2102-8000900-001-PKR</v>
          </cell>
          <cell r="T4619" t="str">
            <v>2102-8000900-001-PKR-CLIFTON-KHI</v>
          </cell>
        </row>
        <row r="4620">
          <cell r="C4620">
            <v>0</v>
          </cell>
          <cell r="D4620">
            <v>4722771.3499999996</v>
          </cell>
          <cell r="S4620" t="str">
            <v>2102-8000710-000-USD</v>
          </cell>
          <cell r="T4620" t="str">
            <v>2102-8000710-000-USD-KARACHI</v>
          </cell>
        </row>
        <row r="4621">
          <cell r="C4621">
            <v>0</v>
          </cell>
          <cell r="D4621">
            <v>0.04</v>
          </cell>
          <cell r="S4621" t="str">
            <v>8830-8830000-BKF-PKR</v>
          </cell>
          <cell r="T4621" t="str">
            <v>8830-8830000-BKF-PKR-LAHORE</v>
          </cell>
        </row>
        <row r="4622">
          <cell r="C4622">
            <v>0</v>
          </cell>
          <cell r="D4622">
            <v>195879.78</v>
          </cell>
          <cell r="S4622" t="str">
            <v>8831-8831000-LOC-PKR</v>
          </cell>
          <cell r="T4622" t="str">
            <v>8831-8831000-LOC-PKR-LAHORE</v>
          </cell>
        </row>
        <row r="4623">
          <cell r="C4623">
            <v>0</v>
          </cell>
          <cell r="D4623">
            <v>0.16</v>
          </cell>
          <cell r="S4623" t="str">
            <v>8830-8830000-LOC-PKR</v>
          </cell>
          <cell r="T4623" t="str">
            <v>8830-8830000-LOC-PKR-LAHORE</v>
          </cell>
        </row>
        <row r="4624">
          <cell r="C4624">
            <v>0</v>
          </cell>
          <cell r="D4624">
            <v>3676329.22</v>
          </cell>
          <cell r="S4624" t="str">
            <v>8831-8831000-BKL-PKR</v>
          </cell>
          <cell r="T4624" t="str">
            <v>8831-8831000-BKL-PKR-KARACHI</v>
          </cell>
        </row>
        <row r="4625">
          <cell r="C4625">
            <v>0</v>
          </cell>
          <cell r="D4625">
            <v>148884.63</v>
          </cell>
          <cell r="S4625" t="str">
            <v>8823-8823000-LOC-USD</v>
          </cell>
          <cell r="T4625" t="str">
            <v>8823-8823000-LOC-USD-KARACHI</v>
          </cell>
        </row>
        <row r="4626">
          <cell r="C4626">
            <v>0</v>
          </cell>
          <cell r="D4626">
            <v>279283.7</v>
          </cell>
          <cell r="S4626" t="str">
            <v>8823-8823000-LOC-PKR</v>
          </cell>
          <cell r="T4626" t="str">
            <v>8823-8823000-LOC-PKR-LAHORE</v>
          </cell>
        </row>
        <row r="4627">
          <cell r="C4627">
            <v>0</v>
          </cell>
          <cell r="D4627">
            <v>1413028.77</v>
          </cell>
          <cell r="S4627" t="str">
            <v>6923-6923040-000-PKR</v>
          </cell>
          <cell r="T4627" t="str">
            <v>6923-6923040-000-PKR-KARACHI</v>
          </cell>
        </row>
        <row r="4628">
          <cell r="C4628">
            <v>232438.47</v>
          </cell>
          <cell r="D4628">
            <v>0</v>
          </cell>
          <cell r="S4628" t="str">
            <v>6440-6440000-LOC-PKR</v>
          </cell>
          <cell r="T4628" t="str">
            <v>6440-6440000-LOC-PKR-LAHORE</v>
          </cell>
        </row>
        <row r="4629">
          <cell r="C4629">
            <v>0</v>
          </cell>
          <cell r="D4629">
            <v>5202823.49</v>
          </cell>
          <cell r="S4629" t="str">
            <v>6171-6171000-LOC-PKR</v>
          </cell>
          <cell r="T4629" t="str">
            <v>6171-6171000-LOC-PKR-LAHORE</v>
          </cell>
        </row>
        <row r="4630">
          <cell r="C4630">
            <v>0</v>
          </cell>
          <cell r="D4630">
            <v>1229271.27</v>
          </cell>
          <cell r="S4630" t="str">
            <v>6170-6170000-LOC-PKR</v>
          </cell>
          <cell r="T4630" t="str">
            <v>6170-6170000-LOC-PKR-LAHORE</v>
          </cell>
        </row>
        <row r="4631">
          <cell r="C4631">
            <v>0</v>
          </cell>
          <cell r="D4631">
            <v>4507979.58</v>
          </cell>
          <cell r="S4631" t="str">
            <v>6484-6948015-000-PKR</v>
          </cell>
          <cell r="T4631" t="str">
            <v>6484-6948015-000-PKR-KARACHI</v>
          </cell>
        </row>
        <row r="4632">
          <cell r="C4632">
            <v>0</v>
          </cell>
          <cell r="D4632">
            <v>1866917.9</v>
          </cell>
          <cell r="S4632" t="str">
            <v>6460-6460000-LOC-PKR</v>
          </cell>
          <cell r="T4632" t="str">
            <v>6460-6460000-LOC-PKR-LAHORE</v>
          </cell>
        </row>
        <row r="4633">
          <cell r="C4633">
            <v>1815.72</v>
          </cell>
          <cell r="D4633">
            <v>1227818.17</v>
          </cell>
          <cell r="S4633" t="str">
            <v>6926-6926000-000-PKR</v>
          </cell>
          <cell r="T4633" t="str">
            <v>6926-6926000-000-PKR-KARACHI</v>
          </cell>
        </row>
        <row r="4634">
          <cell r="C4634">
            <v>0</v>
          </cell>
          <cell r="D4634">
            <v>144770.72</v>
          </cell>
          <cell r="S4634" t="str">
            <v>6821-6821000-LOC-PKR</v>
          </cell>
          <cell r="T4634" t="str">
            <v>6821-6821000-LOC-PKR-LAHORE</v>
          </cell>
        </row>
        <row r="4635">
          <cell r="C4635">
            <v>0</v>
          </cell>
          <cell r="D4635">
            <v>4875857.49</v>
          </cell>
          <cell r="S4635" t="str">
            <v>6923-6923002-000-PKR</v>
          </cell>
          <cell r="T4635" t="str">
            <v>6923-6923002-000-PKR-KARACHI</v>
          </cell>
        </row>
        <row r="4636">
          <cell r="C4636">
            <v>0</v>
          </cell>
          <cell r="D4636">
            <v>6222058.6600000001</v>
          </cell>
          <cell r="S4636" t="str">
            <v>6923-6923000-000-PKR</v>
          </cell>
          <cell r="T4636" t="str">
            <v>6923-6923000-000-PKR-KARACHI</v>
          </cell>
        </row>
        <row r="4637">
          <cell r="C4637">
            <v>0</v>
          </cell>
          <cell r="D4637">
            <v>138104.37</v>
          </cell>
          <cell r="S4637" t="str">
            <v>6831-6831000-LOC-PKR</v>
          </cell>
          <cell r="T4637" t="str">
            <v>6831-6831000-LOC-PKR-KARACHI</v>
          </cell>
        </row>
        <row r="4638">
          <cell r="C4638">
            <v>0</v>
          </cell>
          <cell r="D4638">
            <v>3989572.46</v>
          </cell>
          <cell r="S4638" t="str">
            <v>6831-6831000-BKL-PKR</v>
          </cell>
          <cell r="T4638" t="str">
            <v>6831-6831000-BKL-PKR-KARACHI</v>
          </cell>
        </row>
        <row r="4639">
          <cell r="C4639">
            <v>0</v>
          </cell>
          <cell r="D4639">
            <v>6978669.7200000007</v>
          </cell>
          <cell r="S4639" t="str">
            <v>6931-6931000-000-PKR</v>
          </cell>
          <cell r="T4639" t="str">
            <v>6931-6931000-000-PKR-KARACHI</v>
          </cell>
        </row>
        <row r="4640">
          <cell r="C4640">
            <v>0</v>
          </cell>
          <cell r="D4640">
            <v>10071283.59</v>
          </cell>
          <cell r="S4640" t="str">
            <v>6931-6931000-000-PKR</v>
          </cell>
          <cell r="T4640" t="str">
            <v>6931-6931000-000-PKR-LAHORE</v>
          </cell>
        </row>
        <row r="4641">
          <cell r="C4641">
            <v>0</v>
          </cell>
          <cell r="D4641">
            <v>30563</v>
          </cell>
          <cell r="S4641" t="str">
            <v>6821-6821000-000-PKR</v>
          </cell>
          <cell r="T4641" t="str">
            <v>6821-6821000-000-PKR-LAHORE</v>
          </cell>
        </row>
        <row r="4642">
          <cell r="C4642">
            <v>0</v>
          </cell>
          <cell r="D4642">
            <v>90356.45</v>
          </cell>
          <cell r="S4642" t="str">
            <v>6822-6822000-LOC-PKR</v>
          </cell>
          <cell r="T4642" t="str">
            <v>6822-6822000-LOC-PKR-LAHORE</v>
          </cell>
        </row>
        <row r="4643">
          <cell r="C4643">
            <v>0</v>
          </cell>
          <cell r="D4643">
            <v>294323.33</v>
          </cell>
          <cell r="S4643" t="str">
            <v>6830-6830000-LOC-PKR</v>
          </cell>
          <cell r="T4643" t="str">
            <v>6830-6830000-LOC-PKR-LAHORE</v>
          </cell>
        </row>
        <row r="4644">
          <cell r="C4644">
            <v>0</v>
          </cell>
          <cell r="D4644">
            <v>59817</v>
          </cell>
          <cell r="S4644" t="str">
            <v>6831-6831000-000-PKR</v>
          </cell>
          <cell r="T4644" t="str">
            <v>6831-6831000-000-PKR-LAHORE</v>
          </cell>
        </row>
        <row r="4645">
          <cell r="C4645">
            <v>0</v>
          </cell>
          <cell r="D4645">
            <v>394814.87</v>
          </cell>
          <cell r="S4645" t="str">
            <v>6831-6831000-LOC-PKR</v>
          </cell>
          <cell r="T4645" t="str">
            <v>6831-6831000-LOC-PKR-LAHORE</v>
          </cell>
        </row>
        <row r="4646">
          <cell r="C4646">
            <v>0</v>
          </cell>
          <cell r="D4646">
            <v>425509.94</v>
          </cell>
          <cell r="S4646" t="str">
            <v>6832-6832000-LOC-PKR</v>
          </cell>
          <cell r="T4646" t="str">
            <v>6832-6832000-LOC-PKR-LAHORE</v>
          </cell>
        </row>
        <row r="4647">
          <cell r="C4647">
            <v>0</v>
          </cell>
          <cell r="D4647">
            <v>5931681.54</v>
          </cell>
          <cell r="S4647" t="str">
            <v>6833-6833000-LOC-PKR</v>
          </cell>
          <cell r="T4647" t="str">
            <v>6833-6833000-LOC-PKR-LAHORE</v>
          </cell>
        </row>
        <row r="4648">
          <cell r="C4648">
            <v>0</v>
          </cell>
          <cell r="D4648">
            <v>143.13999999999999</v>
          </cell>
          <cell r="S4648" t="str">
            <v>6923-6923000-000-PKR</v>
          </cell>
          <cell r="T4648" t="str">
            <v>6923-6923000-000-PKR-LAHORE</v>
          </cell>
        </row>
        <row r="4649">
          <cell r="C4649">
            <v>0</v>
          </cell>
          <cell r="D4649">
            <v>3242635.12</v>
          </cell>
          <cell r="S4649" t="str">
            <v>6926-6926000-000-PKR</v>
          </cell>
          <cell r="T4649" t="str">
            <v>6926-6926000-000-PKR-LAHORE</v>
          </cell>
        </row>
        <row r="4650">
          <cell r="C4650">
            <v>0</v>
          </cell>
          <cell r="D4650">
            <v>9457</v>
          </cell>
          <cell r="S4650" t="str">
            <v>6830-6830000-LOC-PKR</v>
          </cell>
          <cell r="T4650" t="str">
            <v>6830-6830000-LOC-PKR-KARACHI</v>
          </cell>
        </row>
        <row r="4651">
          <cell r="C4651">
            <v>5182258.38</v>
          </cell>
          <cell r="D4651">
            <v>0</v>
          </cell>
          <cell r="S4651" t="str">
            <v>6440-6440000-LOC-PKR</v>
          </cell>
          <cell r="T4651" t="str">
            <v>6440-6440000-LOC-PKR-KARACHI</v>
          </cell>
        </row>
        <row r="4652">
          <cell r="C4652">
            <v>0</v>
          </cell>
          <cell r="D4652">
            <v>56758.25</v>
          </cell>
          <cell r="S4652" t="str">
            <v>6820-6820000-LOC-PKR</v>
          </cell>
          <cell r="T4652" t="str">
            <v>6820-6820000-LOC-PKR-LAHORE</v>
          </cell>
        </row>
        <row r="4653">
          <cell r="C4653">
            <v>0</v>
          </cell>
          <cell r="D4653">
            <v>1896500</v>
          </cell>
          <cell r="S4653" t="str">
            <v>6240-6240000-000-PKR</v>
          </cell>
          <cell r="T4653" t="str">
            <v>6240-6240000-000-PKR-KARACHI</v>
          </cell>
        </row>
        <row r="4654">
          <cell r="C4654">
            <v>0</v>
          </cell>
          <cell r="D4654">
            <v>43600</v>
          </cell>
          <cell r="S4654" t="str">
            <v>6442-6440000-LOC-PKR</v>
          </cell>
          <cell r="T4654" t="str">
            <v>6442-6440000-LOC-PKR-KARACHI</v>
          </cell>
        </row>
        <row r="4655">
          <cell r="C4655">
            <v>0</v>
          </cell>
          <cell r="D4655">
            <v>3398735.9</v>
          </cell>
          <cell r="S4655" t="str">
            <v>6170-6170000-LOC-PKR</v>
          </cell>
          <cell r="T4655" t="str">
            <v>6170-6170000-LOC-PKR-KARACHI</v>
          </cell>
        </row>
        <row r="4656">
          <cell r="C4656">
            <v>0</v>
          </cell>
          <cell r="D4656">
            <v>2672623</v>
          </cell>
          <cell r="S4656" t="str">
            <v>6171-6171000-LOC-PKR</v>
          </cell>
          <cell r="T4656" t="str">
            <v>6171-6171000-LOC-PKR-KARACHI</v>
          </cell>
        </row>
        <row r="4657">
          <cell r="C4657">
            <v>4402588.84</v>
          </cell>
          <cell r="D4657">
            <v>0</v>
          </cell>
          <cell r="S4657" t="str">
            <v>6200-6200000-000-PKR</v>
          </cell>
          <cell r="T4657" t="str">
            <v>6200-6200000-000-PKR-KARACHI</v>
          </cell>
        </row>
        <row r="4658">
          <cell r="C4658">
            <v>3621317.62</v>
          </cell>
          <cell r="D4658">
            <v>0</v>
          </cell>
          <cell r="S4658" t="str">
            <v>6830-6830000-BKL-PKR</v>
          </cell>
          <cell r="T4658" t="str">
            <v>6830-6830000-BKL-PKR-KARACHI</v>
          </cell>
        </row>
        <row r="4659">
          <cell r="C4659">
            <v>0</v>
          </cell>
          <cell r="D4659">
            <v>139003.68</v>
          </cell>
          <cell r="S4659" t="str">
            <v>6222-6220000-000-PKR</v>
          </cell>
          <cell r="T4659" t="str">
            <v>6222-6220000-000-PKR-KARACHI</v>
          </cell>
        </row>
        <row r="4660">
          <cell r="C4660">
            <v>0</v>
          </cell>
          <cell r="D4660">
            <v>28173715.609999999</v>
          </cell>
          <cell r="S4660" t="str">
            <v>6242-6240000-000-PKR</v>
          </cell>
          <cell r="T4660" t="str">
            <v>6242-6240000-000-PKR-KARACHI</v>
          </cell>
        </row>
        <row r="4661">
          <cell r="C4661">
            <v>4629880</v>
          </cell>
          <cell r="D4661">
            <v>0</v>
          </cell>
          <cell r="S4661" t="str">
            <v>6262-6260000-000-PKR</v>
          </cell>
          <cell r="T4661" t="str">
            <v>6262-6260000-000-PKR-KARACHI</v>
          </cell>
        </row>
        <row r="4662">
          <cell r="C4662">
            <v>4465826.3499999996</v>
          </cell>
          <cell r="D4662">
            <v>0</v>
          </cell>
          <cell r="S4662" t="str">
            <v>6282-6280000-000-PKR</v>
          </cell>
          <cell r="T4662" t="str">
            <v>6282-6280000-000-PKR-KARACHI</v>
          </cell>
        </row>
        <row r="4663">
          <cell r="C4663">
            <v>0</v>
          </cell>
          <cell r="D4663">
            <v>2814000</v>
          </cell>
          <cell r="S4663" t="str">
            <v>6380-6380000-000-PKR</v>
          </cell>
          <cell r="T4663" t="str">
            <v>6380-6380000-000-PKR-KARACHI</v>
          </cell>
        </row>
        <row r="4664">
          <cell r="C4664">
            <v>0</v>
          </cell>
          <cell r="D4664">
            <v>7528</v>
          </cell>
          <cell r="S4664" t="str">
            <v>6440-6440000-BKF-PKR</v>
          </cell>
          <cell r="T4664" t="str">
            <v>6440-6440000-BKF-PKR-KARACHI</v>
          </cell>
        </row>
        <row r="4665">
          <cell r="C4665">
            <v>0</v>
          </cell>
          <cell r="D4665">
            <v>452534.16</v>
          </cell>
          <cell r="S4665" t="str">
            <v>6440-6440000-BKL-PKR</v>
          </cell>
          <cell r="T4665" t="str">
            <v>6440-6440000-BKL-PKR-KARACHI</v>
          </cell>
        </row>
        <row r="4666">
          <cell r="C4666">
            <v>0</v>
          </cell>
          <cell r="D4666">
            <v>9180943.0299999993</v>
          </cell>
          <cell r="S4666" t="str">
            <v>6462-6460000-BKL-PKR</v>
          </cell>
          <cell r="T4666" t="str">
            <v>6462-6460000-BKL-PKR-KARACHI</v>
          </cell>
        </row>
        <row r="4667">
          <cell r="C4667">
            <v>0</v>
          </cell>
          <cell r="D4667">
            <v>7448018.6799999997</v>
          </cell>
          <cell r="S4667" t="str">
            <v>6202-6200000-000-PKR</v>
          </cell>
          <cell r="T4667" t="str">
            <v>6202-6200000-000-PKR-KARACHI</v>
          </cell>
        </row>
        <row r="4668">
          <cell r="C4668">
            <v>0</v>
          </cell>
          <cell r="D4668">
            <v>3900.92</v>
          </cell>
          <cell r="S4668" t="str">
            <v>6821-6821000-LOC-PKR</v>
          </cell>
          <cell r="T4668" t="str">
            <v>6821-6821000-LOC-PKR-KARACHI</v>
          </cell>
        </row>
        <row r="4669">
          <cell r="C4669">
            <v>0</v>
          </cell>
          <cell r="D4669">
            <v>1663441.11</v>
          </cell>
          <cell r="S4669" t="str">
            <v>6462-6460000-LOC-PKR</v>
          </cell>
          <cell r="T4669" t="str">
            <v>6462-6460000-LOC-PKR-KARACHI</v>
          </cell>
        </row>
        <row r="4670">
          <cell r="C4670">
            <v>0</v>
          </cell>
          <cell r="D4670">
            <v>604772</v>
          </cell>
          <cell r="S4670" t="str">
            <v>6462-6460000-BKF-PKR</v>
          </cell>
          <cell r="T4670" t="str">
            <v>6462-6460000-BKF-PKR-KARACHI</v>
          </cell>
        </row>
        <row r="4671">
          <cell r="C4671">
            <v>0</v>
          </cell>
          <cell r="D4671">
            <v>161118.1</v>
          </cell>
          <cell r="S4671" t="str">
            <v>6822-6822000-LOC-PKR</v>
          </cell>
          <cell r="T4671" t="str">
            <v>6822-6822000-LOC-PKR-KARACHI</v>
          </cell>
        </row>
        <row r="4672">
          <cell r="C4672">
            <v>4400</v>
          </cell>
          <cell r="D4672">
            <v>18994244.789999999</v>
          </cell>
          <cell r="S4672" t="str">
            <v>6460-6460000-LOC-PKR</v>
          </cell>
          <cell r="T4672" t="str">
            <v>6460-6460000-LOC-PKR-KARACHI</v>
          </cell>
        </row>
        <row r="4673">
          <cell r="C4673">
            <v>0</v>
          </cell>
          <cell r="D4673">
            <v>3324605.12</v>
          </cell>
          <cell r="S4673" t="str">
            <v>6460-6460000-BKL-PKR</v>
          </cell>
          <cell r="T4673" t="str">
            <v>6460-6460000-BKL-PKR-KARACHI</v>
          </cell>
        </row>
        <row r="4674">
          <cell r="C4674">
            <v>0</v>
          </cell>
          <cell r="D4674">
            <v>670200.48</v>
          </cell>
          <cell r="S4674" t="str">
            <v>6460-6460000-BKF-PKR</v>
          </cell>
          <cell r="T4674" t="str">
            <v>6460-6460000-BKF-PKR-KARACHI</v>
          </cell>
        </row>
        <row r="4675">
          <cell r="C4675">
            <v>0</v>
          </cell>
          <cell r="D4675">
            <v>16038</v>
          </cell>
          <cell r="S4675" t="str">
            <v>6440-6460000-BKF-PKR</v>
          </cell>
          <cell r="T4675" t="str">
            <v>6440-6460000-BKF-PKR-KARACHI</v>
          </cell>
        </row>
        <row r="4676">
          <cell r="C4676">
            <v>0</v>
          </cell>
          <cell r="D4676">
            <v>1.01</v>
          </cell>
          <cell r="S4676" t="str">
            <v>6923-6923000-000-PKR</v>
          </cell>
          <cell r="T4676" t="str">
            <v>6923-6923000-000-PKR-CLIFTON-KHI</v>
          </cell>
        </row>
        <row r="4677">
          <cell r="C4677">
            <v>0</v>
          </cell>
          <cell r="D4677">
            <v>714198.73</v>
          </cell>
          <cell r="S4677" t="str">
            <v>6442-6440000-BKL-PKR</v>
          </cell>
          <cell r="T4677" t="str">
            <v>6442-6440000-BKL-PKR-KARACHI</v>
          </cell>
        </row>
        <row r="4678">
          <cell r="C4678">
            <v>0</v>
          </cell>
          <cell r="D4678">
            <v>505400</v>
          </cell>
          <cell r="S4678" t="str">
            <v>6462-6460000-SBP-PKR</v>
          </cell>
          <cell r="T4678" t="str">
            <v>6462-6460000-SBP-PKR-KARACHI</v>
          </cell>
        </row>
        <row r="4679">
          <cell r="C4679">
            <v>24051.62</v>
          </cell>
          <cell r="D4679">
            <v>0</v>
          </cell>
          <cell r="S4679" t="str">
            <v>6929-6929000-000-PKR</v>
          </cell>
          <cell r="T4679" t="str">
            <v>6929-6929000-000-PKR-LAHORE</v>
          </cell>
        </row>
        <row r="4680">
          <cell r="C4680">
            <v>1329987.8899999999</v>
          </cell>
          <cell r="D4680">
            <v>0</v>
          </cell>
          <cell r="S4680" t="str">
            <v>6441-6441000-LOC-PKR</v>
          </cell>
          <cell r="T4680" t="str">
            <v>6441-6441000-LOC-PKR-LAHORE</v>
          </cell>
        </row>
        <row r="4681">
          <cell r="C4681">
            <v>15300</v>
          </cell>
          <cell r="D4681">
            <v>0</v>
          </cell>
          <cell r="S4681" t="str">
            <v>6463-6461000-SBP-PKR</v>
          </cell>
          <cell r="T4681" t="str">
            <v>6463-6461000-SBP-PKR-KARACHI</v>
          </cell>
        </row>
        <row r="4682">
          <cell r="C4682">
            <v>89755.44</v>
          </cell>
          <cell r="D4682">
            <v>0</v>
          </cell>
          <cell r="S4682" t="str">
            <v>6923-6923001-000-PKR</v>
          </cell>
          <cell r="T4682" t="str">
            <v>6923-6923001-000-PKR-KARACHI</v>
          </cell>
        </row>
        <row r="4683">
          <cell r="C4683">
            <v>952998.78</v>
          </cell>
          <cell r="D4683">
            <v>0</v>
          </cell>
          <cell r="S4683" t="str">
            <v>6927-6927000-000-PKR</v>
          </cell>
          <cell r="T4683" t="str">
            <v>6927-6927000-000-PKR-KARACHI</v>
          </cell>
        </row>
        <row r="4684">
          <cell r="C4684">
            <v>2115479.5299999998</v>
          </cell>
          <cell r="D4684">
            <v>0</v>
          </cell>
          <cell r="S4684" t="str">
            <v>6932-6932000-000-PKR</v>
          </cell>
          <cell r="T4684" t="str">
            <v>6932-6932000-000-PKR-KARACHI</v>
          </cell>
        </row>
        <row r="4685">
          <cell r="C4685">
            <v>29759.43</v>
          </cell>
          <cell r="D4685">
            <v>0</v>
          </cell>
          <cell r="S4685" t="str">
            <v>6167-6167000-000-PKR</v>
          </cell>
          <cell r="T4685" t="str">
            <v>6167-6167000-000-PKR-LAHORE</v>
          </cell>
        </row>
        <row r="4686">
          <cell r="C4686">
            <v>11433.71</v>
          </cell>
          <cell r="D4686">
            <v>0</v>
          </cell>
          <cell r="S4686" t="str">
            <v>6441-6441000-FGN-PKR</v>
          </cell>
          <cell r="T4686" t="str">
            <v>6441-6441000-FGN-PKR-LAHORE</v>
          </cell>
        </row>
        <row r="4687">
          <cell r="C4687">
            <v>910735.57</v>
          </cell>
          <cell r="D4687">
            <v>0</v>
          </cell>
          <cell r="S4687" t="str">
            <v>6441-6441000-SBP-PKR</v>
          </cell>
          <cell r="T4687" t="str">
            <v>6441-6441000-SBP-PKR-LAHORE</v>
          </cell>
        </row>
        <row r="4688">
          <cell r="C4688">
            <v>0</v>
          </cell>
          <cell r="D4688">
            <v>5330.99</v>
          </cell>
          <cell r="S4688" t="str">
            <v>6461-6461000-000-PKR</v>
          </cell>
          <cell r="T4688" t="str">
            <v>6461-6461000-000-PKR-LAHORE</v>
          </cell>
        </row>
        <row r="4689">
          <cell r="C4689">
            <v>81988.960000000006</v>
          </cell>
          <cell r="D4689">
            <v>0</v>
          </cell>
          <cell r="S4689" t="str">
            <v>6461-6461000-FGN-PKR</v>
          </cell>
          <cell r="T4689" t="str">
            <v>6461-6461000-FGN-PKR-LAHORE</v>
          </cell>
        </row>
        <row r="4690">
          <cell r="C4690">
            <v>8792313.2200000007</v>
          </cell>
          <cell r="D4690">
            <v>0</v>
          </cell>
          <cell r="S4690" t="str">
            <v>6461-6461000-LOC-PKR</v>
          </cell>
          <cell r="T4690" t="str">
            <v>6461-6461000-LOC-PKR-LAHORE</v>
          </cell>
        </row>
        <row r="4691">
          <cell r="C4691">
            <v>811611.08</v>
          </cell>
          <cell r="D4691">
            <v>0</v>
          </cell>
          <cell r="S4691" t="str">
            <v>6927-6927000-000-PKR</v>
          </cell>
          <cell r="T4691" t="str">
            <v>6927-6927000-000-PKR-LAHORE</v>
          </cell>
        </row>
        <row r="4692">
          <cell r="C4692">
            <v>2105031.5299999998</v>
          </cell>
          <cell r="D4692">
            <v>0</v>
          </cell>
          <cell r="S4692" t="str">
            <v>6932-6932000-001-PKR</v>
          </cell>
          <cell r="T4692" t="str">
            <v>6932-6932000-001-PKR-LAHORE</v>
          </cell>
        </row>
        <row r="4693">
          <cell r="C4693">
            <v>2739064.91</v>
          </cell>
          <cell r="D4693">
            <v>0</v>
          </cell>
          <cell r="S4693" t="str">
            <v>6932-6932000-000-PKR</v>
          </cell>
          <cell r="T4693" t="str">
            <v>6932-6932000-000-PKR-LAHORE</v>
          </cell>
        </row>
        <row r="4694">
          <cell r="C4694">
            <v>1944728</v>
          </cell>
          <cell r="D4694">
            <v>0</v>
          </cell>
          <cell r="S4694" t="str">
            <v>6461-6461000-SBP-PKR</v>
          </cell>
          <cell r="T4694" t="str">
            <v>6461-6461000-SBP-PKR-KARACHI</v>
          </cell>
        </row>
        <row r="4695">
          <cell r="C4695">
            <v>3613439.92</v>
          </cell>
          <cell r="D4695">
            <v>0</v>
          </cell>
          <cell r="S4695" t="str">
            <v>6461-6461000-SBP-PKR</v>
          </cell>
          <cell r="T4695" t="str">
            <v>6461-6461000-SBP-PKR-LAHORE</v>
          </cell>
        </row>
        <row r="4696">
          <cell r="C4696">
            <v>52971.53</v>
          </cell>
          <cell r="D4696">
            <v>0</v>
          </cell>
          <cell r="S4696" t="str">
            <v>6927-6927000-000-PKR</v>
          </cell>
          <cell r="T4696" t="str">
            <v>6927-6927000-000-PKR-CLIFTON-KHI</v>
          </cell>
        </row>
        <row r="4697">
          <cell r="C4697">
            <v>20200</v>
          </cell>
          <cell r="D4697">
            <v>0</v>
          </cell>
          <cell r="S4697" t="str">
            <v>6463-6461000-LOC-PKR</v>
          </cell>
          <cell r="T4697" t="str">
            <v>6463-6461000-LOC-PKR-KARACHI</v>
          </cell>
        </row>
        <row r="4698">
          <cell r="C4698">
            <v>1091805.43</v>
          </cell>
          <cell r="D4698">
            <v>0</v>
          </cell>
          <cell r="S4698" t="str">
            <v>6463-6461000-BKL-PKR</v>
          </cell>
          <cell r="T4698" t="str">
            <v>6463-6461000-BKL-PKR-KARACHI</v>
          </cell>
        </row>
        <row r="4699">
          <cell r="C4699">
            <v>936079.66</v>
          </cell>
          <cell r="D4699">
            <v>0</v>
          </cell>
          <cell r="S4699" t="str">
            <v>6461-6461000-LOC-PKR</v>
          </cell>
          <cell r="T4699" t="str">
            <v>6461-6461000-LOC-PKR-CLIFTON-KHI</v>
          </cell>
        </row>
        <row r="4700">
          <cell r="C4700">
            <v>949679.54</v>
          </cell>
          <cell r="D4700">
            <v>0</v>
          </cell>
          <cell r="S4700" t="str">
            <v>6932-6932000-000-PKR</v>
          </cell>
          <cell r="T4700" t="str">
            <v>6932-6932000-000-PKR-CLIFTON-KHI</v>
          </cell>
        </row>
        <row r="4701">
          <cell r="C4701">
            <v>1197835.48</v>
          </cell>
          <cell r="D4701">
            <v>0</v>
          </cell>
          <cell r="S4701" t="str">
            <v>6932-6932000-001-PKR</v>
          </cell>
          <cell r="T4701" t="str">
            <v>6932-6932000-001-PKR-CLIFTON-KHI</v>
          </cell>
        </row>
        <row r="4702">
          <cell r="C4702">
            <v>1748857.34</v>
          </cell>
          <cell r="D4702">
            <v>0</v>
          </cell>
          <cell r="S4702" t="str">
            <v>6167-6167000-000-PKR</v>
          </cell>
          <cell r="T4702" t="str">
            <v>6167-6167000-000-PKR-KARACHI</v>
          </cell>
        </row>
        <row r="4703">
          <cell r="C4703">
            <v>0</v>
          </cell>
          <cell r="D4703">
            <v>7520410.75</v>
          </cell>
          <cell r="S4703" t="str">
            <v>6050-6441000-BKL-PKR</v>
          </cell>
          <cell r="T4703" t="str">
            <v>6050-6441000-BKL-PKR-KARACHI</v>
          </cell>
        </row>
        <row r="4704">
          <cell r="C4704">
            <v>993150.78</v>
          </cell>
          <cell r="D4704">
            <v>0</v>
          </cell>
          <cell r="S4704" t="str">
            <v>6050-6441000-LOC-PKR</v>
          </cell>
          <cell r="T4704" t="str">
            <v>6050-6441000-LOC-PKR-KARACHI</v>
          </cell>
        </row>
        <row r="4705">
          <cell r="C4705">
            <v>769677.95</v>
          </cell>
          <cell r="D4705">
            <v>0</v>
          </cell>
          <cell r="S4705" t="str">
            <v>6461-6461000-FGN-PKR</v>
          </cell>
          <cell r="T4705" t="str">
            <v>6461-6461000-FGN-PKR-KARACHI</v>
          </cell>
        </row>
        <row r="4706">
          <cell r="C4706">
            <v>589313.43000000005</v>
          </cell>
          <cell r="D4706">
            <v>6232.35</v>
          </cell>
          <cell r="S4706" t="str">
            <v>6441-6441000-LOC-PKR</v>
          </cell>
          <cell r="T4706" t="str">
            <v>6441-6441000-LOC-PKR-KARACHI</v>
          </cell>
        </row>
        <row r="4707">
          <cell r="C4707">
            <v>2860300.45</v>
          </cell>
          <cell r="D4707">
            <v>0</v>
          </cell>
          <cell r="S4707" t="str">
            <v>6441-6441000-SBP-PKR</v>
          </cell>
          <cell r="T4707" t="str">
            <v>6441-6441000-SBP-PKR-KARACHI</v>
          </cell>
        </row>
        <row r="4708">
          <cell r="C4708">
            <v>191369.85</v>
          </cell>
          <cell r="D4708">
            <v>0</v>
          </cell>
          <cell r="S4708" t="str">
            <v>6051-6461000-BKF-PKR</v>
          </cell>
          <cell r="T4708" t="str">
            <v>6051-6461000-BKF-PKR-KARACHI</v>
          </cell>
        </row>
        <row r="4709">
          <cell r="C4709">
            <v>56993357.700000003</v>
          </cell>
          <cell r="D4709">
            <v>0</v>
          </cell>
          <cell r="S4709" t="str">
            <v>6051-6461000-BKL-PKR</v>
          </cell>
          <cell r="T4709" t="str">
            <v>6051-6461000-BKL-PKR-KARACHI</v>
          </cell>
        </row>
        <row r="4710">
          <cell r="C4710">
            <v>6182602.7300000004</v>
          </cell>
          <cell r="D4710">
            <v>0</v>
          </cell>
          <cell r="S4710" t="str">
            <v>6051-6461000-LOC-PKR</v>
          </cell>
          <cell r="T4710" t="str">
            <v>6051-6461000-LOC-PKR-KARACHI</v>
          </cell>
        </row>
        <row r="4711">
          <cell r="C4711">
            <v>0</v>
          </cell>
          <cell r="D4711">
            <v>328661.99</v>
          </cell>
          <cell r="S4711" t="str">
            <v>6441-6441000-FGN-PKR</v>
          </cell>
          <cell r="T4711" t="str">
            <v>6441-6441000-FGN-PKR-KARACHI</v>
          </cell>
        </row>
        <row r="4712">
          <cell r="C4712">
            <v>1139394.4099999999</v>
          </cell>
          <cell r="D4712">
            <v>0</v>
          </cell>
          <cell r="S4712" t="str">
            <v>6441-6441000-LOC-PKR</v>
          </cell>
          <cell r="T4712" t="str">
            <v>6441-6441000-LOC-PKR-CLIFTON-KHI</v>
          </cell>
        </row>
        <row r="4713">
          <cell r="C4713">
            <v>2792511.07</v>
          </cell>
          <cell r="D4713">
            <v>0</v>
          </cell>
          <cell r="S4713" t="str">
            <v>6461-6461000-LOC-PKR</v>
          </cell>
          <cell r="T4713" t="str">
            <v>6461-6461000-LOC-PKR-KARACHI</v>
          </cell>
        </row>
        <row r="4714">
          <cell r="C4714">
            <v>0</v>
          </cell>
          <cell r="D4714">
            <v>36560</v>
          </cell>
          <cell r="S4714" t="str">
            <v>6145-6145039-LOC-PKR</v>
          </cell>
          <cell r="T4714" t="str">
            <v>6145-6145039-LOC-PKR-LAHORE</v>
          </cell>
        </row>
        <row r="4715">
          <cell r="C4715">
            <v>0</v>
          </cell>
          <cell r="D4715">
            <v>18060</v>
          </cell>
          <cell r="S4715" t="str">
            <v>6145-6145039-000-PKR</v>
          </cell>
          <cell r="T4715" t="str">
            <v>6145-6145039-000-PKR-LAHORE</v>
          </cell>
        </row>
        <row r="4716">
          <cell r="C4716">
            <v>0</v>
          </cell>
          <cell r="D4716">
            <v>160041</v>
          </cell>
          <cell r="S4716" t="str">
            <v>6145-6145032-LOC-PKR</v>
          </cell>
          <cell r="T4716" t="str">
            <v>6145-6145032-LOC-PKR-LAHORE</v>
          </cell>
        </row>
        <row r="4717">
          <cell r="C4717">
            <v>0</v>
          </cell>
          <cell r="D4717">
            <v>2302990.89</v>
          </cell>
          <cell r="S4717" t="str">
            <v>6145-6145031-LOC-PKR</v>
          </cell>
          <cell r="T4717" t="str">
            <v>6145-6145031-LOC-PKR-LAHORE</v>
          </cell>
        </row>
        <row r="4718">
          <cell r="C4718">
            <v>0</v>
          </cell>
          <cell r="D4718">
            <v>2712</v>
          </cell>
          <cell r="S4718" t="str">
            <v>6145-6145031-000-PKR</v>
          </cell>
          <cell r="T4718" t="str">
            <v>6145-6145031-000-PKR-LAHORE</v>
          </cell>
        </row>
        <row r="4719">
          <cell r="C4719">
            <v>0</v>
          </cell>
          <cell r="D4719">
            <v>128250</v>
          </cell>
          <cell r="S4719" t="str">
            <v>6145-6145030-LOC-PKR</v>
          </cell>
          <cell r="T4719" t="str">
            <v>6145-6145030-LOC-PKR-LAHORE</v>
          </cell>
        </row>
        <row r="4720">
          <cell r="C4720">
            <v>0</v>
          </cell>
          <cell r="D4720">
            <v>35200</v>
          </cell>
          <cell r="S4720" t="str">
            <v>6143-6143020-LOC-PKR</v>
          </cell>
          <cell r="T4720" t="str">
            <v>6143-6143020-LOC-PKR-LAHORE</v>
          </cell>
        </row>
        <row r="4721">
          <cell r="C4721">
            <v>0</v>
          </cell>
          <cell r="D4721">
            <v>332079</v>
          </cell>
          <cell r="S4721" t="str">
            <v>6141-6141090-LOC-PKR</v>
          </cell>
          <cell r="T4721" t="str">
            <v>6141-6141090-LOC-PKR-LAHORE</v>
          </cell>
        </row>
        <row r="4722">
          <cell r="C4722">
            <v>0</v>
          </cell>
          <cell r="D4722">
            <v>189239</v>
          </cell>
          <cell r="S4722" t="str">
            <v>6141-6141040-LOC-PKR</v>
          </cell>
          <cell r="T4722" t="str">
            <v>6141-6141040-LOC-PKR-LAHORE</v>
          </cell>
        </row>
        <row r="4723">
          <cell r="C4723">
            <v>0</v>
          </cell>
          <cell r="D4723">
            <v>1698397</v>
          </cell>
          <cell r="S4723" t="str">
            <v>6141-6141010-LOC-PKR</v>
          </cell>
          <cell r="T4723" t="str">
            <v>6141-6141010-LOC-PKR-LAHORE</v>
          </cell>
        </row>
        <row r="4724">
          <cell r="C4724">
            <v>0</v>
          </cell>
          <cell r="D4724">
            <v>27187.919999999998</v>
          </cell>
          <cell r="S4724" t="str">
            <v>6149-6149202-LOC-PKR</v>
          </cell>
          <cell r="T4724" t="str">
            <v>6149-6149202-LOC-PKR-LAHORE</v>
          </cell>
        </row>
        <row r="4725">
          <cell r="C4725">
            <v>0</v>
          </cell>
          <cell r="D4725">
            <v>1000</v>
          </cell>
          <cell r="S4725" t="str">
            <v>6930-6930503-LOC-PKR</v>
          </cell>
          <cell r="T4725" t="str">
            <v>6930-6930503-LOC-PKR-LAHORE</v>
          </cell>
        </row>
        <row r="4726">
          <cell r="C4726">
            <v>0</v>
          </cell>
          <cell r="D4726">
            <v>500</v>
          </cell>
          <cell r="S4726" t="str">
            <v>6143-6143020-000-PKR</v>
          </cell>
          <cell r="T4726" t="str">
            <v>6143-6143020-000-PKR-LAHORE</v>
          </cell>
        </row>
        <row r="4727">
          <cell r="C4727">
            <v>0</v>
          </cell>
          <cell r="D4727">
            <v>307872.39</v>
          </cell>
          <cell r="S4727" t="str">
            <v>6941-6941090-LOC-PKR</v>
          </cell>
          <cell r="T4727" t="str">
            <v>6941-6941090-LOC-PKR-LAHORE</v>
          </cell>
        </row>
        <row r="4728">
          <cell r="C4728">
            <v>0</v>
          </cell>
          <cell r="D4728">
            <v>4541</v>
          </cell>
          <cell r="S4728" t="str">
            <v>6930-6930000-LOC-PKR</v>
          </cell>
          <cell r="T4728" t="str">
            <v>6930-6930000-LOC-PKR-LAHORE</v>
          </cell>
        </row>
        <row r="4729">
          <cell r="C4729">
            <v>0</v>
          </cell>
          <cell r="D4729">
            <v>1304</v>
          </cell>
          <cell r="S4729" t="str">
            <v>6941-6941090-SBP-PKR</v>
          </cell>
          <cell r="T4729" t="str">
            <v>6941-6941090-SBP-PKR-KARACHI</v>
          </cell>
        </row>
        <row r="4730">
          <cell r="C4730">
            <v>0</v>
          </cell>
          <cell r="D4730">
            <v>300</v>
          </cell>
          <cell r="S4730" t="str">
            <v>6930-6930200-BKF-PKR</v>
          </cell>
          <cell r="T4730" t="str">
            <v>6930-6930200-BKF-PKR-LAHORE</v>
          </cell>
        </row>
        <row r="4731">
          <cell r="C4731">
            <v>0</v>
          </cell>
          <cell r="D4731">
            <v>114657</v>
          </cell>
          <cell r="S4731" t="str">
            <v>6930-6930200-LOC-PKR</v>
          </cell>
          <cell r="T4731" t="str">
            <v>6930-6930200-LOC-PKR-LAHORE</v>
          </cell>
        </row>
        <row r="4732">
          <cell r="C4732">
            <v>0</v>
          </cell>
          <cell r="D4732">
            <v>143650</v>
          </cell>
          <cell r="S4732" t="str">
            <v>6930-6930500-000-PKR</v>
          </cell>
          <cell r="T4732" t="str">
            <v>6930-6930500-000-PKR-LAHORE</v>
          </cell>
        </row>
        <row r="4733">
          <cell r="C4733">
            <v>0</v>
          </cell>
          <cell r="D4733">
            <v>477795</v>
          </cell>
          <cell r="S4733" t="str">
            <v>6930-6930500-LOC-PKR</v>
          </cell>
          <cell r="T4733" t="str">
            <v>6930-6930500-LOC-PKR-LAHORE</v>
          </cell>
        </row>
        <row r="4734">
          <cell r="C4734">
            <v>0</v>
          </cell>
          <cell r="D4734">
            <v>17500</v>
          </cell>
          <cell r="S4734" t="str">
            <v>6930-6930501-LOC-PKR</v>
          </cell>
          <cell r="T4734" t="str">
            <v>6930-6930501-LOC-PKR-LAHORE</v>
          </cell>
        </row>
        <row r="4735">
          <cell r="C4735">
            <v>0</v>
          </cell>
          <cell r="D4735">
            <v>280229</v>
          </cell>
          <cell r="S4735" t="str">
            <v>6941-6941000-000-PKR</v>
          </cell>
          <cell r="T4735" t="str">
            <v>6941-6941000-000-PKR-LAHORE</v>
          </cell>
        </row>
        <row r="4736">
          <cell r="C4736">
            <v>0</v>
          </cell>
          <cell r="D4736">
            <v>157430.20000000001</v>
          </cell>
          <cell r="S4736" t="str">
            <v>6941-6941003-000-PKR</v>
          </cell>
          <cell r="T4736" t="str">
            <v>6941-6941003-000-PKR-LAHORE</v>
          </cell>
        </row>
        <row r="4737">
          <cell r="C4737">
            <v>0</v>
          </cell>
          <cell r="D4737">
            <v>50</v>
          </cell>
          <cell r="S4737" t="str">
            <v>6941-6941090-FGN-PKR</v>
          </cell>
          <cell r="T4737" t="str">
            <v>6941-6941090-FGN-PKR-LAHORE</v>
          </cell>
        </row>
        <row r="4738">
          <cell r="C4738">
            <v>0</v>
          </cell>
          <cell r="D4738">
            <v>5369</v>
          </cell>
          <cell r="S4738" t="str">
            <v>6145-6145031-BKL-PKR</v>
          </cell>
          <cell r="T4738" t="str">
            <v>6145-6145031-BKL-PKR-KARACHI</v>
          </cell>
        </row>
        <row r="4739">
          <cell r="C4739">
            <v>0</v>
          </cell>
          <cell r="D4739">
            <v>5800</v>
          </cell>
          <cell r="S4739" t="str">
            <v>6930-6930501-000-PKR</v>
          </cell>
          <cell r="T4739" t="str">
            <v>6930-6930501-000-PKR-LAHORE</v>
          </cell>
        </row>
        <row r="4740">
          <cell r="C4740">
            <v>0</v>
          </cell>
          <cell r="D4740">
            <v>605574</v>
          </cell>
          <cell r="S4740" t="str">
            <v>6141-6141040-LOC-PKR</v>
          </cell>
          <cell r="T4740" t="str">
            <v>6141-6141040-LOC-PKR-KARACHI</v>
          </cell>
        </row>
        <row r="4741">
          <cell r="C4741">
            <v>0</v>
          </cell>
          <cell r="D4741">
            <v>53062.62</v>
          </cell>
          <cell r="S4741" t="str">
            <v>6941-6941090-LOC-PKR</v>
          </cell>
          <cell r="T4741" t="str">
            <v>6941-6941090-LOC-PKR-KARACHI</v>
          </cell>
        </row>
        <row r="4742">
          <cell r="C4742">
            <v>0</v>
          </cell>
          <cell r="D4742">
            <v>458610</v>
          </cell>
          <cell r="S4742" t="str">
            <v>6145-6145032-LOC-PKR</v>
          </cell>
          <cell r="T4742" t="str">
            <v>6145-6145032-LOC-PKR-KARACHI</v>
          </cell>
        </row>
        <row r="4743">
          <cell r="C4743">
            <v>0</v>
          </cell>
          <cell r="D4743">
            <v>196394.83</v>
          </cell>
          <cell r="S4743" t="str">
            <v>6941-6941003-000-PKR</v>
          </cell>
          <cell r="T4743" t="str">
            <v>6941-6941003-000-PKR-CLIFTON-KHI</v>
          </cell>
        </row>
        <row r="4744">
          <cell r="C4744">
            <v>0</v>
          </cell>
          <cell r="D4744">
            <v>50</v>
          </cell>
          <cell r="S4744" t="str">
            <v>6941-6941090-FGN-PKR</v>
          </cell>
          <cell r="T4744" t="str">
            <v>6941-6941090-FGN-PKR-CLIFTON-KHI</v>
          </cell>
        </row>
        <row r="4745">
          <cell r="C4745">
            <v>0</v>
          </cell>
          <cell r="D4745">
            <v>3111855.62</v>
          </cell>
          <cell r="S4745" t="str">
            <v>6141-6141010-LOC-PKR</v>
          </cell>
          <cell r="T4745" t="str">
            <v>6141-6141010-LOC-PKR-KARACHI</v>
          </cell>
        </row>
        <row r="4746">
          <cell r="C4746">
            <v>0</v>
          </cell>
          <cell r="D4746">
            <v>46917</v>
          </cell>
          <cell r="S4746" t="str">
            <v>6141-6141090-LOC-PKR</v>
          </cell>
          <cell r="T4746" t="str">
            <v>6141-6141090-LOC-PKR-KARACHI</v>
          </cell>
        </row>
        <row r="4747">
          <cell r="C4747">
            <v>0</v>
          </cell>
          <cell r="D4747">
            <v>22500</v>
          </cell>
          <cell r="S4747" t="str">
            <v>6143-6143020-LOC-PKR</v>
          </cell>
          <cell r="T4747" t="str">
            <v>6143-6143020-LOC-PKR-KARACHI</v>
          </cell>
        </row>
        <row r="4748">
          <cell r="C4748">
            <v>767</v>
          </cell>
          <cell r="D4748">
            <v>0</v>
          </cell>
          <cell r="S4748" t="str">
            <v>6145-6145030-000-PKR</v>
          </cell>
          <cell r="T4748" t="str">
            <v>6145-6145030-000-PKR-KARACHI</v>
          </cell>
        </row>
        <row r="4749">
          <cell r="C4749">
            <v>0</v>
          </cell>
          <cell r="D4749">
            <v>767</v>
          </cell>
          <cell r="S4749" t="str">
            <v>6145-6145030-BKL-PKR</v>
          </cell>
          <cell r="T4749" t="str">
            <v>6145-6145030-BKL-PKR-KARACHI</v>
          </cell>
        </row>
        <row r="4750">
          <cell r="C4750">
            <v>0</v>
          </cell>
          <cell r="D4750">
            <v>1803022</v>
          </cell>
          <cell r="S4750" t="str">
            <v>6145-6145030-LOC-PKR</v>
          </cell>
          <cell r="T4750" t="str">
            <v>6145-6145030-LOC-PKR-KARACHI</v>
          </cell>
        </row>
        <row r="4751">
          <cell r="C4751">
            <v>0</v>
          </cell>
          <cell r="D4751">
            <v>1356952.14</v>
          </cell>
          <cell r="S4751" t="str">
            <v>6145-6145031-LOC-PKR</v>
          </cell>
          <cell r="T4751" t="str">
            <v>6145-6145031-LOC-PKR-KARACHI</v>
          </cell>
        </row>
        <row r="4752">
          <cell r="C4752">
            <v>0</v>
          </cell>
          <cell r="D4752">
            <v>19600</v>
          </cell>
          <cell r="S4752" t="str">
            <v>6145-6145039-LOC-PKR</v>
          </cell>
          <cell r="T4752" t="str">
            <v>6145-6145039-LOC-PKR-KARACHI</v>
          </cell>
        </row>
        <row r="4753">
          <cell r="C4753">
            <v>0</v>
          </cell>
          <cell r="D4753">
            <v>348136.8</v>
          </cell>
          <cell r="S4753" t="str">
            <v>6941-6941000-000-PKR</v>
          </cell>
          <cell r="T4753" t="str">
            <v>6941-6941000-000-PKR-KARACHI</v>
          </cell>
        </row>
        <row r="4754">
          <cell r="C4754">
            <v>0</v>
          </cell>
          <cell r="D4754">
            <v>2265.5</v>
          </cell>
          <cell r="S4754" t="str">
            <v>6941-6941090-BKF-PKR</v>
          </cell>
          <cell r="T4754" t="str">
            <v>6941-6941090-BKF-PKR-KARACHI</v>
          </cell>
        </row>
        <row r="4755">
          <cell r="C4755">
            <v>0</v>
          </cell>
          <cell r="D4755">
            <v>13395.2</v>
          </cell>
          <cell r="S4755" t="str">
            <v>6941-6941090-LOC-PKR</v>
          </cell>
          <cell r="T4755" t="str">
            <v>6941-6941090-LOC-PKR-CLIFTON-KHI</v>
          </cell>
        </row>
        <row r="4756">
          <cell r="C4756">
            <v>0</v>
          </cell>
          <cell r="D4756">
            <v>1969.72</v>
          </cell>
          <cell r="S4756" t="str">
            <v>6941-6941090-FGN-PKR</v>
          </cell>
          <cell r="T4756" t="str">
            <v>6941-6941090-FGN-PKR-KARACHI</v>
          </cell>
        </row>
        <row r="4757">
          <cell r="C4757">
            <v>0</v>
          </cell>
          <cell r="D4757">
            <v>505852.74</v>
          </cell>
          <cell r="S4757" t="str">
            <v>6149-6149202-000-PKR</v>
          </cell>
          <cell r="T4757" t="str">
            <v>6149-6149202-000-PKR-KARACHI</v>
          </cell>
        </row>
        <row r="4758">
          <cell r="C4758">
            <v>0</v>
          </cell>
          <cell r="D4758">
            <v>386515.8</v>
          </cell>
          <cell r="S4758" t="str">
            <v>6941-6941003-000-PKR</v>
          </cell>
          <cell r="T4758" t="str">
            <v>6941-6941003-000-PKR-KARACHI</v>
          </cell>
        </row>
        <row r="4759">
          <cell r="C4759">
            <v>0</v>
          </cell>
          <cell r="D4759">
            <v>258841</v>
          </cell>
          <cell r="S4759" t="str">
            <v>6930-6930501-LOC-PKR</v>
          </cell>
          <cell r="T4759" t="str">
            <v>6930-6930501-LOC-PKR-KARACHI</v>
          </cell>
        </row>
        <row r="4760">
          <cell r="C4760">
            <v>0</v>
          </cell>
          <cell r="D4760">
            <v>1600</v>
          </cell>
          <cell r="S4760" t="str">
            <v>6930-6930501-BKL-PKR</v>
          </cell>
          <cell r="T4760" t="str">
            <v>6930-6930501-BKL-PKR-KARACHI</v>
          </cell>
        </row>
        <row r="4761">
          <cell r="C4761">
            <v>0</v>
          </cell>
          <cell r="D4761">
            <v>473818</v>
          </cell>
          <cell r="S4761" t="str">
            <v>6930-6930500-LOC-PKR</v>
          </cell>
          <cell r="T4761" t="str">
            <v>6930-6930500-LOC-PKR-KARACHI</v>
          </cell>
        </row>
        <row r="4762">
          <cell r="C4762">
            <v>0</v>
          </cell>
          <cell r="D4762">
            <v>3000</v>
          </cell>
          <cell r="S4762" t="str">
            <v>6930-6930500-000-PKR</v>
          </cell>
          <cell r="T4762" t="str">
            <v>6930-6930500-000-PKR-KARACHI</v>
          </cell>
        </row>
        <row r="4763">
          <cell r="C4763">
            <v>0</v>
          </cell>
          <cell r="D4763">
            <v>1267.6400000000001</v>
          </cell>
          <cell r="S4763" t="str">
            <v>6930-6930000-FGN-PKR</v>
          </cell>
          <cell r="T4763" t="str">
            <v>6930-6930000-FGN-PKR-KARACHI</v>
          </cell>
        </row>
        <row r="4764">
          <cell r="C4764">
            <v>0</v>
          </cell>
          <cell r="D4764">
            <v>100</v>
          </cell>
          <cell r="S4764" t="str">
            <v>6930-6930000-BKF-PKR</v>
          </cell>
          <cell r="T4764" t="str">
            <v>6930-6930000-BKF-PKR-KARACHI</v>
          </cell>
        </row>
        <row r="4765">
          <cell r="C4765">
            <v>0</v>
          </cell>
          <cell r="D4765">
            <v>72305.539999999994</v>
          </cell>
          <cell r="S4765" t="str">
            <v>6149-6149202-LOC-PKR</v>
          </cell>
          <cell r="T4765" t="str">
            <v>6149-6149202-LOC-PKR-KARACHI</v>
          </cell>
        </row>
        <row r="4766">
          <cell r="C4766">
            <v>522586.6</v>
          </cell>
          <cell r="D4766">
            <v>0</v>
          </cell>
          <cell r="S4766" t="str">
            <v>6551-6551000-SEK-PKR</v>
          </cell>
          <cell r="T4766" t="str">
            <v>6551-6551000-SEK-PKR-LAHORE</v>
          </cell>
        </row>
        <row r="4767">
          <cell r="C4767">
            <v>42745600.990000002</v>
          </cell>
          <cell r="D4767">
            <v>0</v>
          </cell>
          <cell r="S4767" t="str">
            <v>6551-6551000-JPY-PKR</v>
          </cell>
          <cell r="T4767" t="str">
            <v>6551-6551000-JPY-PKR-LAHORE</v>
          </cell>
        </row>
        <row r="4768">
          <cell r="C4768">
            <v>0</v>
          </cell>
          <cell r="D4768">
            <v>38326588.43</v>
          </cell>
          <cell r="S4768" t="str">
            <v>6551-6551000-PKR-GBP</v>
          </cell>
          <cell r="T4768" t="str">
            <v>6551-6551000-PKR-GBP-LAHORE</v>
          </cell>
        </row>
        <row r="4769">
          <cell r="C4769">
            <v>0</v>
          </cell>
          <cell r="D4769">
            <v>14022687.609999999</v>
          </cell>
          <cell r="S4769" t="str">
            <v>6551-6551000-PKR-SGD</v>
          </cell>
          <cell r="T4769" t="str">
            <v>6551-6551000-PKR-SGD-LAHORE</v>
          </cell>
        </row>
        <row r="4770">
          <cell r="C4770">
            <v>0</v>
          </cell>
          <cell r="D4770">
            <v>522586.6</v>
          </cell>
          <cell r="S4770" t="str">
            <v>6551-6551000-PKR-SEK</v>
          </cell>
          <cell r="T4770" t="str">
            <v>6551-6551000-PKR-SEK-LAHORE</v>
          </cell>
        </row>
        <row r="4771">
          <cell r="C4771">
            <v>0</v>
          </cell>
          <cell r="D4771">
            <v>42007096.909999996</v>
          </cell>
          <cell r="S4771" t="str">
            <v>6551-6551000-PKR-JPY</v>
          </cell>
          <cell r="T4771" t="str">
            <v>6551-6551000-PKR-JPY-LAHORE</v>
          </cell>
        </row>
        <row r="4772">
          <cell r="C4772">
            <v>4449888842.1100006</v>
          </cell>
          <cell r="D4772">
            <v>0</v>
          </cell>
          <cell r="S4772" t="str">
            <v>6551-6551000-PKR-USD</v>
          </cell>
          <cell r="T4772" t="str">
            <v>6551-6551000-PKR-USD-LAHORE</v>
          </cell>
        </row>
        <row r="4773">
          <cell r="C4773">
            <v>192210.72</v>
          </cell>
          <cell r="D4773">
            <v>467138812.27999997</v>
          </cell>
          <cell r="S4773" t="str">
            <v>6551-6551000-PKR-EUR</v>
          </cell>
          <cell r="T4773" t="str">
            <v>6551-6551000-PKR-EUR-LAHORE</v>
          </cell>
        </row>
        <row r="4774">
          <cell r="C4774">
            <v>0</v>
          </cell>
          <cell r="D4774">
            <v>7859398.6399999997</v>
          </cell>
          <cell r="S4774" t="str">
            <v>6551-6551000-PKR-DKK</v>
          </cell>
          <cell r="T4774" t="str">
            <v>6551-6551000-PKR-DKK-LAHORE</v>
          </cell>
        </row>
        <row r="4775">
          <cell r="C4775">
            <v>0</v>
          </cell>
          <cell r="D4775">
            <v>138251405.30000001</v>
          </cell>
          <cell r="S4775" t="str">
            <v>6551-6551000-PKR-CHF</v>
          </cell>
          <cell r="T4775" t="str">
            <v>6551-6551000-PKR-CHF-LAHORE</v>
          </cell>
        </row>
        <row r="4776">
          <cell r="C4776">
            <v>0</v>
          </cell>
          <cell r="D4776">
            <v>3751041.78</v>
          </cell>
          <cell r="S4776" t="str">
            <v>6554-6554000-PKR-AUD</v>
          </cell>
          <cell r="T4776" t="str">
            <v>6554-6554000-PKR-AUD-KARACHI</v>
          </cell>
        </row>
        <row r="4777">
          <cell r="C4777">
            <v>0</v>
          </cell>
          <cell r="D4777">
            <v>0.24</v>
          </cell>
          <cell r="S4777" t="str">
            <v>6578-6578000-EUR-PKR</v>
          </cell>
          <cell r="T4777" t="str">
            <v>6578-6578000-EUR-PKR-LAHORE</v>
          </cell>
        </row>
        <row r="4778">
          <cell r="C4778">
            <v>0</v>
          </cell>
          <cell r="D4778">
            <v>635027.97</v>
          </cell>
          <cell r="S4778" t="str">
            <v>6551-6551000-GBP-USD</v>
          </cell>
          <cell r="T4778" t="str">
            <v>6551-6551000-GBP-USD-LAHORE</v>
          </cell>
        </row>
        <row r="4779">
          <cell r="C4779">
            <v>37939236.579999998</v>
          </cell>
          <cell r="D4779">
            <v>0</v>
          </cell>
          <cell r="S4779" t="str">
            <v>6551-6551000-GBP-PKR</v>
          </cell>
          <cell r="T4779" t="str">
            <v>6551-6551000-GBP-PKR-LAHORE</v>
          </cell>
        </row>
        <row r="4780">
          <cell r="C4780">
            <v>14140681.069999998</v>
          </cell>
          <cell r="D4780">
            <v>0</v>
          </cell>
          <cell r="S4780" t="str">
            <v>6551-6551000-SGD-PKR</v>
          </cell>
          <cell r="T4780" t="str">
            <v>6551-6551000-SGD-PKR-LAHORE</v>
          </cell>
        </row>
        <row r="4781">
          <cell r="C4781">
            <v>4284.8100000000004</v>
          </cell>
          <cell r="D4781">
            <v>0</v>
          </cell>
          <cell r="S4781" t="str">
            <v>6553-6553000-PKR-EUR</v>
          </cell>
          <cell r="T4781" t="str">
            <v>6553-6553000-PKR-EUR-LAHORE</v>
          </cell>
        </row>
        <row r="4782">
          <cell r="C4782">
            <v>621348.38</v>
          </cell>
          <cell r="D4782">
            <v>0</v>
          </cell>
          <cell r="S4782" t="str">
            <v>6551-6551000-JPY-USD</v>
          </cell>
          <cell r="T4782" t="str">
            <v>6551-6551000-JPY-USD-LAHORE</v>
          </cell>
        </row>
        <row r="4783">
          <cell r="C4783">
            <v>0</v>
          </cell>
          <cell r="D4783">
            <v>117993.47</v>
          </cell>
          <cell r="S4783" t="str">
            <v>6551-6551000-USD-SGD</v>
          </cell>
          <cell r="T4783" t="str">
            <v>6551-6551000-USD-SGD-LAHORE</v>
          </cell>
        </row>
        <row r="4784">
          <cell r="C4784">
            <v>0</v>
          </cell>
          <cell r="D4784">
            <v>620572.17000000004</v>
          </cell>
          <cell r="S4784" t="str">
            <v>6554-6554000-AUD-PKR</v>
          </cell>
          <cell r="T4784" t="str">
            <v>6554-6554000-AUD-PKR-LAHORE</v>
          </cell>
        </row>
        <row r="4785">
          <cell r="C4785">
            <v>0</v>
          </cell>
          <cell r="D4785">
            <v>861234.01</v>
          </cell>
          <cell r="S4785" t="str">
            <v>6553-6553000-USD-PKR</v>
          </cell>
          <cell r="T4785" t="str">
            <v>6553-6553000-USD-PKR-LAHORE</v>
          </cell>
        </row>
        <row r="4786">
          <cell r="C4786">
            <v>861234.01</v>
          </cell>
          <cell r="D4786">
            <v>0</v>
          </cell>
          <cell r="S4786" t="str">
            <v>6553-6553000-PKR-USD</v>
          </cell>
          <cell r="T4786" t="str">
            <v>6553-6553000-PKR-USD-LAHORE</v>
          </cell>
        </row>
        <row r="4787">
          <cell r="C4787">
            <v>461591.36</v>
          </cell>
          <cell r="D4787">
            <v>0</v>
          </cell>
          <cell r="S4787" t="str">
            <v>6553-6553000-PKR-GBP</v>
          </cell>
          <cell r="T4787" t="str">
            <v>6553-6553000-PKR-GBP-LAHORE</v>
          </cell>
        </row>
        <row r="4788">
          <cell r="C4788">
            <v>9537805.2599999998</v>
          </cell>
          <cell r="D4788">
            <v>0</v>
          </cell>
          <cell r="S4788" t="str">
            <v>6572-6572000-SGD-PKR</v>
          </cell>
          <cell r="T4788" t="str">
            <v>6572-6572000-SGD-PKR-KARACHI</v>
          </cell>
        </row>
        <row r="4789">
          <cell r="C4789">
            <v>0</v>
          </cell>
          <cell r="D4789">
            <v>461591.37</v>
          </cell>
          <cell r="S4789" t="str">
            <v>6553-6553000-GBP-PKR</v>
          </cell>
          <cell r="T4789" t="str">
            <v>6553-6553000-GBP-PKR-LAHORE</v>
          </cell>
        </row>
        <row r="4790">
          <cell r="C4790">
            <v>0</v>
          </cell>
          <cell r="D4790">
            <v>4284.8100000000004</v>
          </cell>
          <cell r="S4790" t="str">
            <v>6553-6553000-EUR-PKR</v>
          </cell>
          <cell r="T4790" t="str">
            <v>6553-6553000-EUR-PKR-LAHORE</v>
          </cell>
        </row>
        <row r="4791">
          <cell r="C4791">
            <v>0.01</v>
          </cell>
          <cell r="D4791">
            <v>0</v>
          </cell>
          <cell r="S4791" t="str">
            <v>6552-6552000-GBP-PKR</v>
          </cell>
          <cell r="T4791" t="str">
            <v>6552-6552000-GBP-PKR-LAHORE</v>
          </cell>
        </row>
        <row r="4792">
          <cell r="C4792">
            <v>112777.34</v>
          </cell>
          <cell r="D4792">
            <v>0</v>
          </cell>
          <cell r="S4792" t="str">
            <v>6551-6551000-SGD-USD</v>
          </cell>
          <cell r="T4792" t="str">
            <v>6551-6551000-SGD-USD-LAHORE</v>
          </cell>
        </row>
        <row r="4793">
          <cell r="C4793">
            <v>0</v>
          </cell>
          <cell r="D4793">
            <v>4450883107.6800003</v>
          </cell>
          <cell r="S4793" t="str">
            <v>6551-6551000-USD-PKR</v>
          </cell>
          <cell r="T4793" t="str">
            <v>6551-6551000-USD-PKR-LAHORE</v>
          </cell>
        </row>
        <row r="4794">
          <cell r="C4794">
            <v>0</v>
          </cell>
          <cell r="D4794">
            <v>738504.08</v>
          </cell>
          <cell r="S4794" t="str">
            <v>6551-6551000-USD-JPY</v>
          </cell>
          <cell r="T4794" t="str">
            <v>6551-6551000-USD-JPY-LAHORE</v>
          </cell>
        </row>
        <row r="4795">
          <cell r="C4795">
            <v>680377.97</v>
          </cell>
          <cell r="D4795">
            <v>0</v>
          </cell>
          <cell r="S4795" t="str">
            <v>6551-6551000-USD-GBP</v>
          </cell>
          <cell r="T4795" t="str">
            <v>6551-6551000-USD-GBP-LAHORE</v>
          </cell>
        </row>
        <row r="4796">
          <cell r="C4796">
            <v>5550564.6600000001</v>
          </cell>
          <cell r="D4796">
            <v>0</v>
          </cell>
          <cell r="S4796" t="str">
            <v>6551-6551000-USD-EUR</v>
          </cell>
          <cell r="T4796" t="str">
            <v>6551-6551000-USD-EUR-LAHORE</v>
          </cell>
        </row>
        <row r="4797">
          <cell r="C4797">
            <v>0</v>
          </cell>
          <cell r="D4797">
            <v>6373506.2800000003</v>
          </cell>
          <cell r="S4797" t="str">
            <v>6551-6551000-USD-CHF</v>
          </cell>
          <cell r="T4797" t="str">
            <v>6551-6551000-USD-CHF-LAHORE</v>
          </cell>
        </row>
        <row r="4798">
          <cell r="C4798">
            <v>0</v>
          </cell>
          <cell r="D4798">
            <v>541246.74</v>
          </cell>
          <cell r="S4798" t="str">
            <v>6551-6551000-USD-AUD</v>
          </cell>
          <cell r="T4798" t="str">
            <v>6551-6551000-USD-AUD-LAHORE</v>
          </cell>
        </row>
        <row r="4799">
          <cell r="C4799">
            <v>0</v>
          </cell>
          <cell r="D4799">
            <v>5686404.4400000004</v>
          </cell>
          <cell r="S4799" t="str">
            <v>6551-6551000-EUR-USD</v>
          </cell>
          <cell r="T4799" t="str">
            <v>6551-6551000-EUR-USD-LAHORE</v>
          </cell>
        </row>
        <row r="4800">
          <cell r="C4800">
            <v>84768073.530000001</v>
          </cell>
          <cell r="D4800">
            <v>221386325.41999999</v>
          </cell>
          <cell r="S4800" t="str">
            <v>6570-6570000-JPY-PKR</v>
          </cell>
          <cell r="T4800" t="str">
            <v>6570-6570000-JPY-PKR-KARACHI</v>
          </cell>
        </row>
        <row r="4801">
          <cell r="C4801">
            <v>0</v>
          </cell>
          <cell r="D4801">
            <v>288886.52</v>
          </cell>
          <cell r="S4801" t="str">
            <v>6572-6572000-AUD-PKR</v>
          </cell>
          <cell r="T4801" t="str">
            <v>6572-6572000-AUD-PKR-KARACHI</v>
          </cell>
        </row>
        <row r="4802">
          <cell r="C4802">
            <v>825211.16</v>
          </cell>
          <cell r="D4802">
            <v>0</v>
          </cell>
          <cell r="S4802" t="str">
            <v>6571-6571000-USD-PKR</v>
          </cell>
          <cell r="T4802" t="str">
            <v>6571-6571000-USD-PKR-KARACHI</v>
          </cell>
        </row>
        <row r="4803">
          <cell r="C4803">
            <v>45322.98</v>
          </cell>
          <cell r="D4803">
            <v>0</v>
          </cell>
          <cell r="S4803" t="str">
            <v>6571-6571000-GBP-PKR</v>
          </cell>
          <cell r="T4803" t="str">
            <v>6571-6571000-GBP-PKR-KARACHI</v>
          </cell>
        </row>
        <row r="4804">
          <cell r="C4804">
            <v>1755974.7</v>
          </cell>
          <cell r="D4804">
            <v>0</v>
          </cell>
          <cell r="S4804" t="str">
            <v>6571-6571000-EUR-PKR</v>
          </cell>
          <cell r="T4804" t="str">
            <v>6571-6571000-EUR-PKR-KARACHI</v>
          </cell>
        </row>
        <row r="4805">
          <cell r="C4805">
            <v>29632624.259999998</v>
          </cell>
          <cell r="D4805">
            <v>41153701.560000002</v>
          </cell>
          <cell r="S4805" t="str">
            <v>6570-6570000-USD-PKR</v>
          </cell>
          <cell r="T4805" t="str">
            <v>6570-6570000-USD-PKR-KARACHI</v>
          </cell>
        </row>
        <row r="4806">
          <cell r="C4806">
            <v>221872.09</v>
          </cell>
          <cell r="D4806">
            <v>43380159.270000003</v>
          </cell>
          <cell r="S4806" t="str">
            <v>6570-6570000-SGD-PKR</v>
          </cell>
          <cell r="T4806" t="str">
            <v>6570-6570000-SGD-PKR-KARACHI</v>
          </cell>
        </row>
        <row r="4807">
          <cell r="C4807">
            <v>0.12</v>
          </cell>
          <cell r="D4807">
            <v>0</v>
          </cell>
          <cell r="S4807" t="str">
            <v>6578-6578000-EUR-PKR</v>
          </cell>
          <cell r="T4807" t="str">
            <v>6578-6578000-EUR-PKR-KARACHI</v>
          </cell>
        </row>
        <row r="4808">
          <cell r="C4808">
            <v>51.4</v>
          </cell>
          <cell r="D4808">
            <v>0</v>
          </cell>
          <cell r="S4808" t="str">
            <v>6570-6570000-MYR-PKR</v>
          </cell>
          <cell r="T4808" t="str">
            <v>6570-6570000-MYR-PKR-KARACHI</v>
          </cell>
        </row>
        <row r="4809">
          <cell r="C4809">
            <v>161333166.69</v>
          </cell>
          <cell r="D4809">
            <v>0</v>
          </cell>
          <cell r="S4809" t="str">
            <v>6572-6572000-EUR-PKR</v>
          </cell>
          <cell r="T4809" t="str">
            <v>6572-6572000-EUR-PKR-KARACHI</v>
          </cell>
        </row>
        <row r="4810">
          <cell r="C4810">
            <v>311548974.00999999</v>
          </cell>
          <cell r="D4810">
            <v>0</v>
          </cell>
          <cell r="S4810" t="str">
            <v>6570-6570000-GBP-PKR</v>
          </cell>
          <cell r="T4810" t="str">
            <v>6570-6570000-GBP-PKR-KARACHI</v>
          </cell>
        </row>
        <row r="4811">
          <cell r="C4811">
            <v>184694990.81999999</v>
          </cell>
          <cell r="D4811">
            <v>369656505.81</v>
          </cell>
          <cell r="S4811" t="str">
            <v>6570-6570000-EUR-PKR</v>
          </cell>
          <cell r="T4811" t="str">
            <v>6570-6570000-EUR-PKR-KARACHI</v>
          </cell>
        </row>
        <row r="4812">
          <cell r="C4812">
            <v>3347737.15</v>
          </cell>
          <cell r="D4812">
            <v>6177051.8099999996</v>
          </cell>
          <cell r="S4812" t="str">
            <v>6570-6570000-DKK-PKR</v>
          </cell>
          <cell r="T4812" t="str">
            <v>6570-6570000-DKK-PKR-KARACHI</v>
          </cell>
        </row>
        <row r="4813">
          <cell r="C4813">
            <v>12615452.42</v>
          </cell>
          <cell r="D4813">
            <v>67229097.560000002</v>
          </cell>
          <cell r="S4813" t="str">
            <v>6570-6570000-CHF-PKR</v>
          </cell>
          <cell r="T4813" t="str">
            <v>6570-6570000-CHF-PKR-KARACHI</v>
          </cell>
        </row>
        <row r="4814">
          <cell r="C4814">
            <v>54873.83</v>
          </cell>
          <cell r="D4814">
            <v>0</v>
          </cell>
          <cell r="S4814" t="str">
            <v>6570-6570000-AUD-PKR</v>
          </cell>
          <cell r="T4814" t="str">
            <v>6570-6570000-AUD-PKR-KARACHI</v>
          </cell>
        </row>
        <row r="4815">
          <cell r="C4815">
            <v>0</v>
          </cell>
          <cell r="D4815">
            <v>2740572408.1799998</v>
          </cell>
          <cell r="S4815" t="str">
            <v>6567-6567000-USD-PKR</v>
          </cell>
          <cell r="T4815" t="str">
            <v>6567-6567000-USD-PKR-KARACHI</v>
          </cell>
        </row>
        <row r="4816">
          <cell r="C4816">
            <v>0</v>
          </cell>
          <cell r="D4816">
            <v>1252773.96</v>
          </cell>
          <cell r="S4816" t="str">
            <v>6567-6567000-SGD-PKR</v>
          </cell>
          <cell r="T4816" t="str">
            <v>6567-6567000-SGD-PKR-KARACHI</v>
          </cell>
        </row>
        <row r="4817">
          <cell r="C4817">
            <v>44099</v>
          </cell>
          <cell r="D4817">
            <v>712530.3</v>
          </cell>
          <cell r="S4817" t="str">
            <v>6570-6570000-SEK-PKR</v>
          </cell>
          <cell r="T4817" t="str">
            <v>6570-6570000-SEK-PKR-KARACHI</v>
          </cell>
        </row>
        <row r="4818">
          <cell r="C4818">
            <v>53682.19</v>
          </cell>
          <cell r="D4818">
            <v>0</v>
          </cell>
          <cell r="S4818" t="str">
            <v>6550-6550000-EUR-PKR</v>
          </cell>
          <cell r="T4818" t="str">
            <v>6550-6550000-EUR-PKR-LAHORE</v>
          </cell>
        </row>
        <row r="4819">
          <cell r="C4819">
            <v>7859398.6399999997</v>
          </cell>
          <cell r="D4819">
            <v>0</v>
          </cell>
          <cell r="S4819" t="str">
            <v>6551-6551000-DKK-PKR</v>
          </cell>
          <cell r="T4819" t="str">
            <v>6551-6551000-DKK-PKR-LAHORE</v>
          </cell>
        </row>
        <row r="4820">
          <cell r="C4820">
            <v>5166234.45</v>
          </cell>
          <cell r="D4820">
            <v>0</v>
          </cell>
          <cell r="S4820" t="str">
            <v>6551-6551000-CHF-USD</v>
          </cell>
          <cell r="T4820" t="str">
            <v>6551-6551000-CHF-USD-LAHORE</v>
          </cell>
        </row>
        <row r="4821">
          <cell r="C4821">
            <v>144624911.58000001</v>
          </cell>
          <cell r="D4821">
            <v>0</v>
          </cell>
          <cell r="S4821" t="str">
            <v>6551-6551000-CHF-PKR</v>
          </cell>
          <cell r="T4821" t="str">
            <v>6551-6551000-CHF-PKR-LAHORE</v>
          </cell>
        </row>
        <row r="4822">
          <cell r="C4822">
            <v>464277.26</v>
          </cell>
          <cell r="D4822">
            <v>0</v>
          </cell>
          <cell r="S4822" t="str">
            <v>6551-6551000-AUD-USD</v>
          </cell>
          <cell r="T4822" t="str">
            <v>6551-6551000-AUD-USD-LAHORE</v>
          </cell>
        </row>
        <row r="4823">
          <cell r="C4823">
            <v>541246.74</v>
          </cell>
          <cell r="D4823">
            <v>0</v>
          </cell>
          <cell r="S4823" t="str">
            <v>6551-6551000-AUD-PKR</v>
          </cell>
          <cell r="T4823" t="str">
            <v>6551-6551000-AUD-PKR-LAHORE</v>
          </cell>
        </row>
        <row r="4824">
          <cell r="C4824">
            <v>29514276.25</v>
          </cell>
          <cell r="D4824">
            <v>0</v>
          </cell>
          <cell r="S4824" t="str">
            <v>6550-6550000-USD-PKR</v>
          </cell>
          <cell r="T4824" t="str">
            <v>6550-6550000-USD-PKR-LAHORE</v>
          </cell>
        </row>
        <row r="4825">
          <cell r="C4825">
            <v>0</v>
          </cell>
          <cell r="D4825">
            <v>28563215.699999999</v>
          </cell>
          <cell r="S4825" t="str">
            <v>6550-6550000-PKR-USD</v>
          </cell>
          <cell r="T4825" t="str">
            <v>6550-6550000-PKR-USD-LAHORE</v>
          </cell>
        </row>
        <row r="4826">
          <cell r="C4826">
            <v>3316717.35</v>
          </cell>
          <cell r="D4826">
            <v>0</v>
          </cell>
          <cell r="S4826" t="str">
            <v>6572-6572000-CHF-PKR</v>
          </cell>
          <cell r="T4826" t="str">
            <v>6572-6572000-CHF-PKR-KARACHI</v>
          </cell>
        </row>
        <row r="4827">
          <cell r="C4827">
            <v>1013069.53</v>
          </cell>
          <cell r="D4827">
            <v>0</v>
          </cell>
          <cell r="S4827" t="str">
            <v>6550-6550000-GBP-PKR</v>
          </cell>
          <cell r="T4827" t="str">
            <v>6550-6550000-GBP-PKR-LAHORE</v>
          </cell>
        </row>
        <row r="4828">
          <cell r="C4828">
            <v>104561.49</v>
          </cell>
          <cell r="D4828">
            <v>0</v>
          </cell>
          <cell r="S4828" t="str">
            <v>6572-6572000-DKK-PKR</v>
          </cell>
          <cell r="T4828" t="str">
            <v>6572-6572000-DKK-PKR-KARACHI</v>
          </cell>
        </row>
        <row r="4829">
          <cell r="C4829">
            <v>0</v>
          </cell>
          <cell r="D4829">
            <v>524079.89</v>
          </cell>
          <cell r="S4829" t="str">
            <v>6554-6554000-AUD-USD</v>
          </cell>
          <cell r="T4829" t="str">
            <v>6554-6554000-AUD-USD-LAHORE</v>
          </cell>
        </row>
        <row r="4830">
          <cell r="C4830">
            <v>426.99</v>
          </cell>
          <cell r="D4830">
            <v>116752890.89</v>
          </cell>
          <cell r="S4830" t="str">
            <v>6572-6572000-USD-PKR</v>
          </cell>
          <cell r="T4830" t="str">
            <v>6572-6572000-USD-PKR-KARACHI</v>
          </cell>
        </row>
        <row r="4831">
          <cell r="C4831">
            <v>39640530.969999999</v>
          </cell>
          <cell r="D4831">
            <v>0</v>
          </cell>
          <cell r="S4831" t="str">
            <v>6554-6554000-PKR-GBP</v>
          </cell>
          <cell r="T4831" t="str">
            <v>6554-6554000-PKR-GBP-LAHORE</v>
          </cell>
        </row>
        <row r="4832">
          <cell r="C4832">
            <v>538168.06000000006</v>
          </cell>
          <cell r="D4832">
            <v>0</v>
          </cell>
          <cell r="S4832" t="str">
            <v>6572-6572000-SEK-PKR</v>
          </cell>
          <cell r="T4832" t="str">
            <v>6572-6572000-SEK-PKR-KARACHI</v>
          </cell>
        </row>
        <row r="4833">
          <cell r="C4833">
            <v>38752734.359999999</v>
          </cell>
          <cell r="D4833">
            <v>0</v>
          </cell>
          <cell r="S4833" t="str">
            <v>6572-6572000-JPY-PKR</v>
          </cell>
          <cell r="T4833" t="str">
            <v>6572-6572000-JPY-PKR-KARACHI</v>
          </cell>
        </row>
        <row r="4834">
          <cell r="C4834">
            <v>1782159.59</v>
          </cell>
          <cell r="D4834">
            <v>0</v>
          </cell>
          <cell r="S4834" t="str">
            <v>6572-6572000-GBP-PKR</v>
          </cell>
          <cell r="T4834" t="str">
            <v>6572-6572000-GBP-PKR-KARACHI</v>
          </cell>
        </row>
        <row r="4835">
          <cell r="C4835">
            <v>461534565.42000002</v>
          </cell>
          <cell r="D4835">
            <v>192210.72</v>
          </cell>
          <cell r="S4835" t="str">
            <v>6551-6551000-EUR-PKR</v>
          </cell>
          <cell r="T4835" t="str">
            <v>6551-6551000-EUR-PKR-LAHORE</v>
          </cell>
        </row>
        <row r="4836">
          <cell r="C4836">
            <v>0</v>
          </cell>
          <cell r="D4836">
            <v>1306095.6399999999</v>
          </cell>
          <cell r="S4836" t="str">
            <v>6550-6550000-PKR-GBP</v>
          </cell>
          <cell r="T4836" t="str">
            <v>6550-6550000-PKR-GBP-LAHORE</v>
          </cell>
        </row>
        <row r="4837">
          <cell r="C4837">
            <v>4454048.43</v>
          </cell>
          <cell r="D4837">
            <v>0</v>
          </cell>
          <cell r="S4837" t="str">
            <v>6566-6566000-USD-PKR</v>
          </cell>
          <cell r="T4837" t="str">
            <v>6566-6566000-USD-PKR-LAHORE</v>
          </cell>
        </row>
        <row r="4838">
          <cell r="C4838">
            <v>28767.23</v>
          </cell>
          <cell r="D4838">
            <v>60981873.940000005</v>
          </cell>
          <cell r="S4838" t="str">
            <v>6570-6570000-EUR-PKR</v>
          </cell>
          <cell r="T4838" t="str">
            <v>6570-6570000-EUR-PKR-LAHORE</v>
          </cell>
        </row>
        <row r="4839">
          <cell r="C4839">
            <v>0</v>
          </cell>
          <cell r="D4839">
            <v>1180442.51</v>
          </cell>
          <cell r="S4839" t="str">
            <v>6570-6570000-DKK-PKR</v>
          </cell>
          <cell r="T4839" t="str">
            <v>6570-6570000-DKK-PKR-LAHORE</v>
          </cell>
        </row>
        <row r="4840">
          <cell r="C4840">
            <v>0</v>
          </cell>
          <cell r="D4840">
            <v>22504976.800000001</v>
          </cell>
          <cell r="S4840" t="str">
            <v>6570-6570000-CHF-PKR</v>
          </cell>
          <cell r="T4840" t="str">
            <v>6570-6570000-CHF-PKR-LAHORE</v>
          </cell>
        </row>
        <row r="4841">
          <cell r="C4841">
            <v>0</v>
          </cell>
          <cell r="D4841">
            <v>52835.17</v>
          </cell>
          <cell r="S4841" t="str">
            <v>6570-6570000-AUD-PKR</v>
          </cell>
          <cell r="T4841" t="str">
            <v>6570-6570000-AUD-PKR-LAHORE</v>
          </cell>
        </row>
        <row r="4842">
          <cell r="C4842">
            <v>0</v>
          </cell>
          <cell r="D4842">
            <v>4454048.43</v>
          </cell>
          <cell r="S4842" t="str">
            <v>6567-6567000-USD-PKR</v>
          </cell>
          <cell r="T4842" t="str">
            <v>6567-6567000-USD-PKR-LAHORE</v>
          </cell>
        </row>
        <row r="4843">
          <cell r="C4843">
            <v>4645134</v>
          </cell>
          <cell r="D4843">
            <v>0</v>
          </cell>
          <cell r="S4843" t="str">
            <v>6567-6567000-PKR-PKR</v>
          </cell>
          <cell r="T4843" t="str">
            <v>6567-6567000-PKR-PKR-LAHORE</v>
          </cell>
        </row>
        <row r="4844">
          <cell r="C4844">
            <v>7859398.6399999997</v>
          </cell>
          <cell r="D4844">
            <v>0</v>
          </cell>
          <cell r="S4844" t="str">
            <v>6554-6554000-PKR-DKK</v>
          </cell>
          <cell r="T4844" t="str">
            <v>6554-6554000-PKR-DKK-LAHORE</v>
          </cell>
        </row>
        <row r="4845">
          <cell r="C4845">
            <v>0</v>
          </cell>
          <cell r="D4845">
            <v>5248.09</v>
          </cell>
          <cell r="S4845" t="str">
            <v>6567-6567000-EUR-PKR</v>
          </cell>
          <cell r="T4845" t="str">
            <v>6567-6567000-EUR-PKR-LAHORE</v>
          </cell>
        </row>
        <row r="4846">
          <cell r="C4846">
            <v>0</v>
          </cell>
          <cell r="D4846">
            <v>39358.53</v>
          </cell>
          <cell r="S4846" t="str">
            <v>6570-6570000-SEK-PKR</v>
          </cell>
          <cell r="T4846" t="str">
            <v>6570-6570000-SEK-PKR-LAHORE</v>
          </cell>
        </row>
        <row r="4847">
          <cell r="C4847">
            <v>0</v>
          </cell>
          <cell r="D4847">
            <v>4645134</v>
          </cell>
          <cell r="S4847" t="str">
            <v>6566-6566000-PKR-PKR</v>
          </cell>
          <cell r="T4847" t="str">
            <v>6566-6566000-PKR-PKR-LAHORE</v>
          </cell>
        </row>
        <row r="4848">
          <cell r="C4848">
            <v>65531.15</v>
          </cell>
          <cell r="D4848">
            <v>0</v>
          </cell>
          <cell r="S4848" t="str">
            <v>6566-6566000-GBP-PKR</v>
          </cell>
          <cell r="T4848" t="str">
            <v>6566-6566000-GBP-PKR-LAHORE</v>
          </cell>
        </row>
        <row r="4849">
          <cell r="C4849">
            <v>5248.09</v>
          </cell>
          <cell r="D4849">
            <v>0</v>
          </cell>
          <cell r="S4849" t="str">
            <v>6566-6566000-EUR-PKR</v>
          </cell>
          <cell r="T4849" t="str">
            <v>6566-6566000-EUR-PKR-LAHORE</v>
          </cell>
        </row>
        <row r="4850">
          <cell r="C4850">
            <v>120980.27</v>
          </cell>
          <cell r="D4850">
            <v>0</v>
          </cell>
          <cell r="S4850" t="str">
            <v>6566-6566000-000-PKR</v>
          </cell>
          <cell r="T4850" t="str">
            <v>6566-6566000-000-PKR-LAHORE</v>
          </cell>
        </row>
        <row r="4851">
          <cell r="C4851">
            <v>11242.14</v>
          </cell>
          <cell r="D4851">
            <v>0</v>
          </cell>
          <cell r="S4851" t="str">
            <v>6564-6564000-USD-PKR</v>
          </cell>
          <cell r="T4851" t="str">
            <v>6564-6564000-USD-PKR-LAHORE</v>
          </cell>
        </row>
        <row r="4852">
          <cell r="C4852">
            <v>0</v>
          </cell>
          <cell r="D4852">
            <v>12414.73</v>
          </cell>
          <cell r="S4852" t="str">
            <v>6564-6564000-PKR-PKR</v>
          </cell>
          <cell r="T4852" t="str">
            <v>6564-6564000-PKR-PKR-LAHORE</v>
          </cell>
        </row>
        <row r="4853">
          <cell r="C4853">
            <v>0</v>
          </cell>
          <cell r="D4853">
            <v>65531.15</v>
          </cell>
          <cell r="S4853" t="str">
            <v>6567-6567000-GBP-PKR</v>
          </cell>
          <cell r="T4853" t="str">
            <v>6567-6567000-GBP-PKR-LAHORE</v>
          </cell>
        </row>
        <row r="4854">
          <cell r="C4854">
            <v>21586691.27</v>
          </cell>
          <cell r="D4854">
            <v>0</v>
          </cell>
          <cell r="S4854" t="str">
            <v>6572-6572000-CHF-PKR</v>
          </cell>
          <cell r="T4854" t="str">
            <v>6572-6572000-CHF-PKR-LAHORE</v>
          </cell>
        </row>
        <row r="4855">
          <cell r="C4855">
            <v>2503296763.5700002</v>
          </cell>
          <cell r="D4855">
            <v>0</v>
          </cell>
          <cell r="S4855" t="str">
            <v>6567-6567000-PKR-PKR</v>
          </cell>
          <cell r="T4855" t="str">
            <v>6567-6567000-PKR-PKR-KARACHI</v>
          </cell>
        </row>
        <row r="4856">
          <cell r="C4856">
            <v>0</v>
          </cell>
          <cell r="D4856">
            <v>104083328.16</v>
          </cell>
          <cell r="S4856" t="str">
            <v>6572-6572000-USD-PKR</v>
          </cell>
          <cell r="T4856" t="str">
            <v>6572-6572000-USD-PKR-LAHORE</v>
          </cell>
        </row>
        <row r="4857">
          <cell r="C4857">
            <v>0</v>
          </cell>
          <cell r="D4857">
            <v>823829.21</v>
          </cell>
          <cell r="S4857" t="str">
            <v>6572-6572000-SGD-PKR</v>
          </cell>
          <cell r="T4857" t="str">
            <v>6572-6572000-SGD-PKR-LAHORE</v>
          </cell>
        </row>
        <row r="4858">
          <cell r="C4858">
            <v>0</v>
          </cell>
          <cell r="D4858">
            <v>80369.37</v>
          </cell>
          <cell r="S4858" t="str">
            <v>6572-6572000-SEK-PKR</v>
          </cell>
          <cell r="T4858" t="str">
            <v>6572-6572000-SEK-PKR-LAHORE</v>
          </cell>
        </row>
        <row r="4859">
          <cell r="C4859">
            <v>3181519.35</v>
          </cell>
          <cell r="D4859">
            <v>0</v>
          </cell>
          <cell r="S4859" t="str">
            <v>6572-6572000-JPY-PKR</v>
          </cell>
          <cell r="T4859" t="str">
            <v>6572-6572000-JPY-PKR-LAHORE</v>
          </cell>
        </row>
        <row r="4860">
          <cell r="C4860">
            <v>2904836.07</v>
          </cell>
          <cell r="D4860">
            <v>0</v>
          </cell>
          <cell r="S4860" t="str">
            <v>6572-6572000-GBP-PKR</v>
          </cell>
          <cell r="T4860" t="str">
            <v>6572-6572000-GBP-PKR-LAHORE</v>
          </cell>
        </row>
        <row r="4861">
          <cell r="C4861">
            <v>0</v>
          </cell>
          <cell r="D4861">
            <v>2835958.32</v>
          </cell>
          <cell r="S4861" t="str">
            <v>6570-6570000-GBP-PKR</v>
          </cell>
          <cell r="T4861" t="str">
            <v>6570-6570000-GBP-PKR-LAHORE</v>
          </cell>
        </row>
        <row r="4862">
          <cell r="C4862">
            <v>1180442.51</v>
          </cell>
          <cell r="D4862">
            <v>0</v>
          </cell>
          <cell r="S4862" t="str">
            <v>6572-6572000-DKK-PKR</v>
          </cell>
          <cell r="T4862" t="str">
            <v>6572-6572000-DKK-PKR-LAHORE</v>
          </cell>
        </row>
        <row r="4863">
          <cell r="C4863">
            <v>0</v>
          </cell>
          <cell r="D4863">
            <v>3179492.86</v>
          </cell>
          <cell r="S4863" t="str">
            <v>6570-6570000-JPY-PKR</v>
          </cell>
          <cell r="T4863" t="str">
            <v>6570-6570000-JPY-PKR-LAHORE</v>
          </cell>
        </row>
        <row r="4864">
          <cell r="C4864">
            <v>58911.69</v>
          </cell>
          <cell r="D4864">
            <v>0</v>
          </cell>
          <cell r="S4864" t="str">
            <v>6572-6572000-AUD-PKR</v>
          </cell>
          <cell r="T4864" t="str">
            <v>6572-6572000-AUD-PKR-LAHORE</v>
          </cell>
        </row>
        <row r="4865">
          <cell r="C4865">
            <v>27829.78</v>
          </cell>
          <cell r="D4865">
            <v>0</v>
          </cell>
          <cell r="S4865" t="str">
            <v>6571-6571000-USD-PKR</v>
          </cell>
          <cell r="T4865" t="str">
            <v>6571-6571000-USD-PKR-LAHORE</v>
          </cell>
        </row>
        <row r="4866">
          <cell r="C4866">
            <v>45006.75</v>
          </cell>
          <cell r="D4866">
            <v>0</v>
          </cell>
          <cell r="S4866" t="str">
            <v>6571-6571000-GBP-PKR</v>
          </cell>
          <cell r="T4866" t="str">
            <v>6571-6571000-GBP-PKR-LAHORE</v>
          </cell>
        </row>
        <row r="4867">
          <cell r="C4867">
            <v>635.26</v>
          </cell>
          <cell r="D4867">
            <v>0</v>
          </cell>
          <cell r="S4867" t="str">
            <v>6571-6571000-EUR-PKR</v>
          </cell>
          <cell r="T4867" t="str">
            <v>6571-6571000-EUR-PKR-LAHORE</v>
          </cell>
        </row>
        <row r="4868">
          <cell r="C4868">
            <v>107435440.23</v>
          </cell>
          <cell r="D4868">
            <v>889536.01</v>
          </cell>
          <cell r="S4868" t="str">
            <v>6570-6570000-USD-PKR</v>
          </cell>
          <cell r="T4868" t="str">
            <v>6570-6570000-USD-PKR-LAHORE</v>
          </cell>
        </row>
        <row r="4869">
          <cell r="C4869">
            <v>0</v>
          </cell>
          <cell r="D4869">
            <v>310464.78999999998</v>
          </cell>
          <cell r="S4869" t="str">
            <v>6570-6570000-SGD-PKR</v>
          </cell>
          <cell r="T4869" t="str">
            <v>6570-6570000-SGD-PKR-LAHORE</v>
          </cell>
        </row>
        <row r="4870">
          <cell r="C4870">
            <v>3052.32</v>
          </cell>
          <cell r="D4870">
            <v>0</v>
          </cell>
          <cell r="S4870" t="str">
            <v>6562-6562000-USD-PKR</v>
          </cell>
          <cell r="T4870" t="str">
            <v>6562-6562000-USD-PKR-LAHORE</v>
          </cell>
        </row>
        <row r="4871">
          <cell r="C4871">
            <v>62532160.100000001</v>
          </cell>
          <cell r="D4871">
            <v>0</v>
          </cell>
          <cell r="S4871" t="str">
            <v>6572-6572000-EUR-PKR</v>
          </cell>
          <cell r="T4871" t="str">
            <v>6572-6572000-EUR-PKR-LAHORE</v>
          </cell>
        </row>
        <row r="4872">
          <cell r="C4872">
            <v>0</v>
          </cell>
          <cell r="D4872">
            <v>42747627.490000002</v>
          </cell>
          <cell r="S4872" t="str">
            <v>6554-6554000-JPY-PKR</v>
          </cell>
          <cell r="T4872" t="str">
            <v>6554-6554000-JPY-PKR-LAHORE</v>
          </cell>
        </row>
        <row r="4873">
          <cell r="C4873">
            <v>1006.06</v>
          </cell>
          <cell r="D4873">
            <v>0</v>
          </cell>
          <cell r="S4873" t="str">
            <v>6564-6564000-GBP-PKR</v>
          </cell>
          <cell r="T4873" t="str">
            <v>6564-6564000-GBP-PKR-LAHORE</v>
          </cell>
        </row>
        <row r="4874">
          <cell r="C4874">
            <v>0</v>
          </cell>
          <cell r="D4874">
            <v>4276260512.3000002</v>
          </cell>
          <cell r="S4874" t="str">
            <v>6554-6554000-PKR-USD</v>
          </cell>
          <cell r="T4874" t="str">
            <v>6554-6554000-PKR-USD-LAHORE</v>
          </cell>
        </row>
        <row r="4875">
          <cell r="C4875">
            <v>15240849.09</v>
          </cell>
          <cell r="D4875">
            <v>0</v>
          </cell>
          <cell r="S4875" t="str">
            <v>6554-6554000-PKR-SGD</v>
          </cell>
          <cell r="T4875" t="str">
            <v>6554-6554000-PKR-SGD-LAHORE</v>
          </cell>
        </row>
        <row r="4876">
          <cell r="C4876">
            <v>665142.09</v>
          </cell>
          <cell r="D4876">
            <v>0</v>
          </cell>
          <cell r="S4876" t="str">
            <v>6554-6554000-PKR-SEK</v>
          </cell>
          <cell r="T4876" t="str">
            <v>6554-6554000-PKR-SEK-LAHORE</v>
          </cell>
        </row>
        <row r="4877">
          <cell r="C4877">
            <v>42007096.909999996</v>
          </cell>
          <cell r="D4877">
            <v>0</v>
          </cell>
          <cell r="S4877" t="str">
            <v>6554-6554000-PKR-JPY</v>
          </cell>
          <cell r="T4877" t="str">
            <v>6554-6554000-PKR-JPY-LAHORE</v>
          </cell>
        </row>
        <row r="4878">
          <cell r="C4878">
            <v>516020406.26999998</v>
          </cell>
          <cell r="D4878">
            <v>0</v>
          </cell>
          <cell r="S4878" t="str">
            <v>6554-6554000-PKR-EUR</v>
          </cell>
          <cell r="T4878" t="str">
            <v>6554-6554000-PKR-EUR-LAHORE</v>
          </cell>
        </row>
        <row r="4879">
          <cell r="C4879">
            <v>123198.39</v>
          </cell>
          <cell r="D4879">
            <v>0</v>
          </cell>
          <cell r="S4879" t="str">
            <v>6554-6554000-SEK-USD</v>
          </cell>
          <cell r="T4879" t="str">
            <v>6554-6554000-SEK-USD-LAHORE</v>
          </cell>
        </row>
        <row r="4880">
          <cell r="C4880">
            <v>0</v>
          </cell>
          <cell r="D4880">
            <v>623246.56999999995</v>
          </cell>
          <cell r="S4880" t="str">
            <v>6554-6554000-JPY-USD</v>
          </cell>
          <cell r="T4880" t="str">
            <v>6554-6554000-JPY-USD-LAHORE</v>
          </cell>
        </row>
        <row r="4881">
          <cell r="C4881">
            <v>0</v>
          </cell>
          <cell r="D4881">
            <v>14140681.07</v>
          </cell>
          <cell r="S4881" t="str">
            <v>6554-6554000-SGD-PKR</v>
          </cell>
          <cell r="T4881" t="str">
            <v>6554-6554000-SGD-PKR-LAHORE</v>
          </cell>
        </row>
        <row r="4882">
          <cell r="C4882">
            <v>88430.06</v>
          </cell>
          <cell r="D4882">
            <v>0</v>
          </cell>
          <cell r="S4882" t="str">
            <v>6554-6554000-GBP-USD</v>
          </cell>
          <cell r="T4882" t="str">
            <v>6554-6554000-GBP-USD-LAHORE</v>
          </cell>
        </row>
        <row r="4883">
          <cell r="C4883">
            <v>0</v>
          </cell>
          <cell r="D4883">
            <v>39657819.780000001</v>
          </cell>
          <cell r="S4883" t="str">
            <v>6554-6554000-GBP-PKR</v>
          </cell>
          <cell r="T4883" t="str">
            <v>6554-6554000-GBP-PKR-LAHORE</v>
          </cell>
        </row>
        <row r="4884">
          <cell r="C4884">
            <v>60092348.539999999</v>
          </cell>
          <cell r="D4884">
            <v>0</v>
          </cell>
          <cell r="S4884" t="str">
            <v>6554-6554000-EUR-USD</v>
          </cell>
          <cell r="T4884" t="str">
            <v>6554-6554000-EUR-USD-LAHORE</v>
          </cell>
        </row>
        <row r="4885">
          <cell r="C4885">
            <v>0</v>
          </cell>
          <cell r="D4885">
            <v>466119572.56</v>
          </cell>
          <cell r="S4885" t="str">
            <v>6554-6554000-EUR-PKR</v>
          </cell>
          <cell r="T4885" t="str">
            <v>6554-6554000-EUR-PKR-LAHORE</v>
          </cell>
        </row>
        <row r="4886">
          <cell r="C4886">
            <v>0</v>
          </cell>
          <cell r="D4886">
            <v>17844426.98</v>
          </cell>
          <cell r="S4886" t="str">
            <v>6554-6554000-EUR-EUR</v>
          </cell>
          <cell r="T4886" t="str">
            <v>6554-6554000-EUR-EUR-LAHORE</v>
          </cell>
        </row>
        <row r="4887">
          <cell r="C4887">
            <v>0</v>
          </cell>
          <cell r="D4887">
            <v>7859398.6399999997</v>
          </cell>
          <cell r="S4887" t="str">
            <v>6554-6554000-DKK-PKR</v>
          </cell>
          <cell r="T4887" t="str">
            <v>6554-6554000-DKK-PKR-LAHORE</v>
          </cell>
        </row>
        <row r="4888">
          <cell r="C4888">
            <v>0</v>
          </cell>
          <cell r="D4888">
            <v>4595339.17</v>
          </cell>
          <cell r="S4888" t="str">
            <v>6554-6554000-CHF-USD</v>
          </cell>
          <cell r="T4888" t="str">
            <v>6554-6554000-CHF-USD-LAHORE</v>
          </cell>
        </row>
        <row r="4889">
          <cell r="C4889">
            <v>138156222.72</v>
          </cell>
          <cell r="D4889">
            <v>0</v>
          </cell>
          <cell r="S4889" t="str">
            <v>6554-6554000-PKR-CHF</v>
          </cell>
          <cell r="T4889" t="str">
            <v>6554-6554000-PKR-CHF-LAHORE</v>
          </cell>
        </row>
        <row r="4890">
          <cell r="C4890">
            <v>0</v>
          </cell>
          <cell r="D4890">
            <v>142555.49</v>
          </cell>
          <cell r="S4890" t="str">
            <v>6554-6554000-USD-SEK</v>
          </cell>
          <cell r="T4890" t="str">
            <v>6554-6554000-USD-SEK-LAHORE</v>
          </cell>
        </row>
        <row r="4891">
          <cell r="C4891">
            <v>0</v>
          </cell>
          <cell r="D4891">
            <v>143966174.49000001</v>
          </cell>
          <cell r="S4891" t="str">
            <v>6554-6554000-CHF-PKR</v>
          </cell>
          <cell r="T4891" t="str">
            <v>6554-6554000-CHF-PKR-LAHORE</v>
          </cell>
        </row>
        <row r="4892">
          <cell r="C4892">
            <v>0</v>
          </cell>
          <cell r="D4892">
            <v>3006.14</v>
          </cell>
          <cell r="S4892" t="str">
            <v>6562-6562000-PKR-PKR</v>
          </cell>
          <cell r="T4892" t="str">
            <v>6562-6562000-PKR-PKR-LAHORE</v>
          </cell>
        </row>
        <row r="4893">
          <cell r="C4893">
            <v>0</v>
          </cell>
          <cell r="D4893">
            <v>9.9700000000000006</v>
          </cell>
          <cell r="S4893" t="str">
            <v>6562-6562000-GBP-PKR</v>
          </cell>
          <cell r="T4893" t="str">
            <v>6562-6562000-GBP-PKR-LAHORE</v>
          </cell>
        </row>
        <row r="4894">
          <cell r="C4894">
            <v>0</v>
          </cell>
          <cell r="D4894">
            <v>0.73</v>
          </cell>
          <cell r="S4894" t="str">
            <v>6562-6562000-EUR-PKR</v>
          </cell>
          <cell r="T4894" t="str">
            <v>6562-6562000-EUR-PKR-LAHORE</v>
          </cell>
        </row>
        <row r="4895">
          <cell r="C4895">
            <v>1.62</v>
          </cell>
          <cell r="D4895">
            <v>0</v>
          </cell>
          <cell r="S4895" t="str">
            <v>6558-6558000-EUR-PKR</v>
          </cell>
          <cell r="T4895" t="str">
            <v>6558-6558000-EUR-PKR-LAHORE</v>
          </cell>
        </row>
        <row r="4896">
          <cell r="C4896">
            <v>0</v>
          </cell>
          <cell r="D4896">
            <v>1.62</v>
          </cell>
          <cell r="S4896" t="str">
            <v>6558-6558000-000-EUR</v>
          </cell>
          <cell r="T4896" t="str">
            <v>6558-6558000-000-EUR-LAHORE</v>
          </cell>
        </row>
        <row r="4897">
          <cell r="C4897">
            <v>0</v>
          </cell>
          <cell r="D4897">
            <v>522586.6</v>
          </cell>
          <cell r="S4897" t="str">
            <v>6554-6554000-SEK-PKR</v>
          </cell>
          <cell r="T4897" t="str">
            <v>6554-6554000-SEK-PKR-LAHORE</v>
          </cell>
        </row>
        <row r="4898">
          <cell r="C4898">
            <v>0</v>
          </cell>
          <cell r="D4898">
            <v>1100168.02</v>
          </cell>
          <cell r="S4898" t="str">
            <v>6554-6554000-USD-SGD</v>
          </cell>
          <cell r="T4898" t="str">
            <v>6554-6554000-USD-SGD-LAHORE</v>
          </cell>
        </row>
        <row r="4899">
          <cell r="C4899">
            <v>62.08</v>
          </cell>
          <cell r="D4899">
            <v>0</v>
          </cell>
          <cell r="S4899" t="str">
            <v>6564-6564000-EUR-PKR</v>
          </cell>
          <cell r="T4899" t="str">
            <v>6564-6564000-EUR-PKR-LAHORE</v>
          </cell>
        </row>
        <row r="4900">
          <cell r="C4900">
            <v>4374155136.2399998</v>
          </cell>
          <cell r="D4900">
            <v>0</v>
          </cell>
          <cell r="S4900" t="str">
            <v>6554-6554000-USD-PKR</v>
          </cell>
          <cell r="T4900" t="str">
            <v>6554-6554000-USD-PKR-LAHORE</v>
          </cell>
        </row>
        <row r="4901">
          <cell r="C4901">
            <v>740530.58</v>
          </cell>
          <cell r="D4901">
            <v>0</v>
          </cell>
          <cell r="S4901" t="str">
            <v>6554-6554000-USD-JPY</v>
          </cell>
          <cell r="T4901" t="str">
            <v>6554-6554000-USD-JPY-LAHORE</v>
          </cell>
        </row>
        <row r="4902">
          <cell r="C4902">
            <v>17288.810000000001</v>
          </cell>
          <cell r="D4902">
            <v>0</v>
          </cell>
          <cell r="S4902" t="str">
            <v>6554-6554000-USD-GBP</v>
          </cell>
          <cell r="T4902" t="str">
            <v>6554-6554000-USD-GBP-LAHORE</v>
          </cell>
        </row>
        <row r="4903">
          <cell r="C4903">
            <v>0</v>
          </cell>
          <cell r="D4903">
            <v>32056406.73</v>
          </cell>
          <cell r="S4903" t="str">
            <v>6554-6554000-USD-EUR</v>
          </cell>
          <cell r="T4903" t="str">
            <v>6554-6554000-USD-EUR-LAHORE</v>
          </cell>
        </row>
        <row r="4904">
          <cell r="C4904">
            <v>5809951.7699999996</v>
          </cell>
          <cell r="D4904">
            <v>0</v>
          </cell>
          <cell r="S4904" t="str">
            <v>6554-6554000-USD-CHF</v>
          </cell>
          <cell r="T4904" t="str">
            <v>6554-6554000-USD-CHF-LAHORE</v>
          </cell>
        </row>
        <row r="4905">
          <cell r="C4905">
            <v>620572.17000000004</v>
          </cell>
          <cell r="D4905">
            <v>0</v>
          </cell>
          <cell r="S4905" t="str">
            <v>6554-6554000-USD-AUD</v>
          </cell>
          <cell r="T4905" t="str">
            <v>6554-6554000-USD-AUD-LAHORE</v>
          </cell>
        </row>
        <row r="4906">
          <cell r="C4906">
            <v>1058706.82</v>
          </cell>
          <cell r="D4906">
            <v>0</v>
          </cell>
          <cell r="S4906" t="str">
            <v>6554-6554000-SGD-USD</v>
          </cell>
          <cell r="T4906" t="str">
            <v>6554-6554000-SGD-USD-LAHORE</v>
          </cell>
        </row>
        <row r="4907">
          <cell r="C4907">
            <v>0</v>
          </cell>
          <cell r="D4907">
            <v>153514642.12</v>
          </cell>
          <cell r="S4907" t="str">
            <v>6554-6554000-USD-USD</v>
          </cell>
          <cell r="T4907" t="str">
            <v>6554-6554000-USD-USD-LAHORE</v>
          </cell>
        </row>
        <row r="4908">
          <cell r="C4908">
            <v>60013333.810000002</v>
          </cell>
          <cell r="D4908">
            <v>18555772.41</v>
          </cell>
          <cell r="S4908" t="str">
            <v>6550-6550000-USD-PKR</v>
          </cell>
          <cell r="T4908" t="str">
            <v>6550-6550000-USD-PKR-KARACHI</v>
          </cell>
        </row>
        <row r="4909">
          <cell r="C4909">
            <v>0</v>
          </cell>
          <cell r="D4909">
            <v>325941.06</v>
          </cell>
          <cell r="S4909" t="str">
            <v>6551-6551000-EUR-EUR</v>
          </cell>
          <cell r="T4909" t="str">
            <v>6551-6551000-EUR-EUR-KARACHI</v>
          </cell>
        </row>
        <row r="4910">
          <cell r="C4910">
            <v>52159591.130000003</v>
          </cell>
          <cell r="D4910">
            <v>0</v>
          </cell>
          <cell r="S4910" t="str">
            <v>6551-6551000-DKK-USD</v>
          </cell>
          <cell r="T4910" t="str">
            <v>6551-6551000-DKK-USD-KARACHI</v>
          </cell>
        </row>
        <row r="4911">
          <cell r="C4911">
            <v>25713748.010000002</v>
          </cell>
          <cell r="D4911">
            <v>22289269.109999999</v>
          </cell>
          <cell r="S4911" t="str">
            <v>6551-6551000-DKK-PKR</v>
          </cell>
          <cell r="T4911" t="str">
            <v>6551-6551000-DKK-PKR-KARACHI</v>
          </cell>
        </row>
        <row r="4912">
          <cell r="C4912">
            <v>235387929.94999999</v>
          </cell>
          <cell r="D4912">
            <v>0</v>
          </cell>
          <cell r="S4912" t="str">
            <v>6551-6551000-CHF-USD</v>
          </cell>
          <cell r="T4912" t="str">
            <v>6551-6551000-CHF-USD-KARACHI</v>
          </cell>
        </row>
        <row r="4913">
          <cell r="C4913">
            <v>119040892.95</v>
          </cell>
          <cell r="D4913">
            <v>80294336.370000005</v>
          </cell>
          <cell r="S4913" t="str">
            <v>6551-6551000-CHF-PKR</v>
          </cell>
          <cell r="T4913" t="str">
            <v>6551-6551000-CHF-PKR-KARACHI</v>
          </cell>
        </row>
        <row r="4914">
          <cell r="C4914">
            <v>45630611.329999998</v>
          </cell>
          <cell r="D4914">
            <v>0</v>
          </cell>
          <cell r="S4914" t="str">
            <v>6551-6551000-AUD-USD</v>
          </cell>
          <cell r="T4914" t="str">
            <v>6551-6551000-AUD-USD-KARACHI</v>
          </cell>
        </row>
        <row r="4915">
          <cell r="C4915">
            <v>1713422.46</v>
          </cell>
          <cell r="D4915">
            <v>0</v>
          </cell>
          <cell r="S4915" t="str">
            <v>6550-6550000-GBP-PKR</v>
          </cell>
          <cell r="T4915" t="str">
            <v>6550-6550000-GBP-PKR-KARACHI</v>
          </cell>
        </row>
        <row r="4916">
          <cell r="C4916">
            <v>728130</v>
          </cell>
          <cell r="D4916">
            <v>0</v>
          </cell>
          <cell r="S4916" t="str">
            <v>6550-6550000-USD-SGD</v>
          </cell>
          <cell r="T4916" t="str">
            <v>6550-6550000-USD-SGD-KARACHI</v>
          </cell>
        </row>
        <row r="4917">
          <cell r="C4917">
            <v>0</v>
          </cell>
          <cell r="D4917">
            <v>285649770.31999999</v>
          </cell>
          <cell r="S4917" t="str">
            <v>6551-6551000-GBP-PKR</v>
          </cell>
          <cell r="T4917" t="str">
            <v>6551-6551000-GBP-PKR-KARACHI</v>
          </cell>
        </row>
        <row r="4918">
          <cell r="C4918">
            <v>4052975</v>
          </cell>
          <cell r="D4918">
            <v>0</v>
          </cell>
          <cell r="S4918" t="str">
            <v>6550-6550000-USD-EUR</v>
          </cell>
          <cell r="T4918" t="str">
            <v>6550-6550000-USD-EUR-KARACHI</v>
          </cell>
        </row>
        <row r="4919">
          <cell r="C4919">
            <v>2626045</v>
          </cell>
          <cell r="D4919">
            <v>0</v>
          </cell>
          <cell r="S4919" t="str">
            <v>6550-6550000-USD-CHF</v>
          </cell>
          <cell r="T4919" t="str">
            <v>6550-6550000-USD-CHF-KARACHI</v>
          </cell>
        </row>
        <row r="4920">
          <cell r="C4920">
            <v>0</v>
          </cell>
          <cell r="D4920">
            <v>652431.44999999995</v>
          </cell>
          <cell r="S4920" t="str">
            <v>6550-6550000-SGD-USD</v>
          </cell>
          <cell r="T4920" t="str">
            <v>6550-6550000-SGD-USD-KARACHI</v>
          </cell>
        </row>
        <row r="4921">
          <cell r="C4921">
            <v>17229687.079999998</v>
          </cell>
          <cell r="D4921">
            <v>59872738.640000001</v>
          </cell>
          <cell r="S4921" t="str">
            <v>6550-6550000-PKR-USD</v>
          </cell>
          <cell r="T4921" t="str">
            <v>6550-6550000-PKR-USD-KARACHI</v>
          </cell>
        </row>
        <row r="4922">
          <cell r="C4922">
            <v>0</v>
          </cell>
          <cell r="D4922">
            <v>1715788.52</v>
          </cell>
          <cell r="S4922" t="str">
            <v>6550-6550000-PKR-GBP</v>
          </cell>
          <cell r="T4922" t="str">
            <v>6550-6550000-PKR-GBP-KARACHI</v>
          </cell>
        </row>
        <row r="4923">
          <cell r="C4923">
            <v>280754941.30000001</v>
          </cell>
          <cell r="D4923">
            <v>0</v>
          </cell>
          <cell r="S4923" t="str">
            <v>6551-6551000-SGD-USD</v>
          </cell>
          <cell r="T4923" t="str">
            <v>6551-6551000-SGD-USD-KARACHI</v>
          </cell>
        </row>
        <row r="4924">
          <cell r="C4924">
            <v>0</v>
          </cell>
          <cell r="D4924">
            <v>567860.35</v>
          </cell>
          <cell r="S4924" t="str">
            <v>6551-6551000-AUD-PKR</v>
          </cell>
          <cell r="T4924" t="str">
            <v>6551-6551000-AUD-PKR-KARACHI</v>
          </cell>
        </row>
        <row r="4925">
          <cell r="C4925">
            <v>157926072.31</v>
          </cell>
          <cell r="D4925">
            <v>0</v>
          </cell>
          <cell r="S4925" t="str">
            <v>6551-6551000-PKR-GBP</v>
          </cell>
          <cell r="T4925" t="str">
            <v>6551-6551000-PKR-GBP-KARACHI</v>
          </cell>
        </row>
        <row r="4926">
          <cell r="C4926">
            <v>172427183.06</v>
          </cell>
          <cell r="D4926">
            <v>4066750.95</v>
          </cell>
          <cell r="S4926" t="str">
            <v>6551-6551000-SGD-PKR</v>
          </cell>
          <cell r="T4926" t="str">
            <v>6551-6551000-SGD-PKR-KARACHI</v>
          </cell>
        </row>
        <row r="4927">
          <cell r="C4927">
            <v>6064760.7800000003</v>
          </cell>
          <cell r="D4927">
            <v>0</v>
          </cell>
          <cell r="S4927" t="str">
            <v>6551-6551000-SEK-USD</v>
          </cell>
          <cell r="T4927" t="str">
            <v>6551-6551000-SEK-USD-KARACHI</v>
          </cell>
        </row>
        <row r="4928">
          <cell r="C4928">
            <v>3982450.44</v>
          </cell>
          <cell r="D4928">
            <v>264956.52</v>
          </cell>
          <cell r="S4928" t="str">
            <v>6551-6551000-SEK-PKR</v>
          </cell>
          <cell r="T4928" t="str">
            <v>6551-6551000-SEK-PKR-KARACHI</v>
          </cell>
        </row>
        <row r="4929">
          <cell r="C4929">
            <v>2173049324.9200001</v>
          </cell>
          <cell r="D4929">
            <v>6459687642.3000002</v>
          </cell>
          <cell r="S4929" t="str">
            <v>6551-6551000-PKR-USD</v>
          </cell>
          <cell r="T4929" t="str">
            <v>6551-6551000-PKR-USD-KARACHI</v>
          </cell>
        </row>
        <row r="4930">
          <cell r="C4930">
            <v>132239264.42</v>
          </cell>
          <cell r="D4930">
            <v>0</v>
          </cell>
          <cell r="S4930" t="str">
            <v>6551-6551000-PKR-SGD</v>
          </cell>
          <cell r="T4930" t="str">
            <v>6551-6551000-PKR-SGD-KARACHI</v>
          </cell>
        </row>
        <row r="4931">
          <cell r="C4931">
            <v>4597793.58</v>
          </cell>
          <cell r="D4931">
            <v>0</v>
          </cell>
          <cell r="S4931" t="str">
            <v>6551-6551000-PKR-SEK</v>
          </cell>
          <cell r="T4931" t="str">
            <v>6551-6551000-PKR-SEK-KARACHI</v>
          </cell>
        </row>
        <row r="4932">
          <cell r="C4932">
            <v>1630555544.76</v>
          </cell>
          <cell r="D4932">
            <v>1079434811.51</v>
          </cell>
          <cell r="S4932" t="str">
            <v>6551-6551000-EUR-PKR</v>
          </cell>
          <cell r="T4932" t="str">
            <v>6551-6551000-EUR-PKR-KARACHI</v>
          </cell>
        </row>
        <row r="4933">
          <cell r="C4933">
            <v>1625465348.24</v>
          </cell>
          <cell r="D4933">
            <v>0</v>
          </cell>
          <cell r="S4933" t="str">
            <v>6551-6551000-PKR-JPY</v>
          </cell>
          <cell r="T4933" t="str">
            <v>6551-6551000-PKR-JPY-KARACHI</v>
          </cell>
        </row>
        <row r="4934">
          <cell r="C4934">
            <v>1952575106.24</v>
          </cell>
          <cell r="D4934">
            <v>0</v>
          </cell>
          <cell r="S4934" t="str">
            <v>6551-6551000-EUR-USD</v>
          </cell>
          <cell r="T4934" t="str">
            <v>6551-6551000-EUR-USD-KARACHI</v>
          </cell>
        </row>
        <row r="4935">
          <cell r="C4935">
            <v>2522532851.4099998</v>
          </cell>
          <cell r="D4935">
            <v>468717266.08999997</v>
          </cell>
          <cell r="S4935" t="str">
            <v>6551-6551000-PKR-EUR</v>
          </cell>
          <cell r="T4935" t="str">
            <v>6551-6551000-PKR-EUR-KARACHI</v>
          </cell>
        </row>
        <row r="4936">
          <cell r="C4936">
            <v>268551558.63</v>
          </cell>
          <cell r="D4936">
            <v>0</v>
          </cell>
          <cell r="S4936" t="str">
            <v>6551-6551000-PKR-CHF</v>
          </cell>
          <cell r="T4936" t="str">
            <v>6551-6551000-PKR-CHF-KARACHI</v>
          </cell>
        </row>
        <row r="4937">
          <cell r="C4937">
            <v>0</v>
          </cell>
          <cell r="D4937">
            <v>1563.9</v>
          </cell>
          <cell r="S4937" t="str">
            <v>6551-6551000-MYR-PKR</v>
          </cell>
          <cell r="T4937" t="str">
            <v>6551-6551000-MYR-PKR-KARACHI</v>
          </cell>
        </row>
        <row r="4938">
          <cell r="C4938">
            <v>1673722663.6500001</v>
          </cell>
          <cell r="D4938">
            <v>0</v>
          </cell>
          <cell r="S4938" t="str">
            <v>6551-6551000-JPY-USD</v>
          </cell>
          <cell r="T4938" t="str">
            <v>6551-6551000-JPY-USD-KARACHI</v>
          </cell>
        </row>
        <row r="4939">
          <cell r="C4939">
            <v>1406625250.3699999</v>
          </cell>
          <cell r="D4939">
            <v>1045295794.92</v>
          </cell>
          <cell r="S4939" t="str">
            <v>6551-6551000-JPY-PKR</v>
          </cell>
          <cell r="T4939" t="str">
            <v>6551-6551000-JPY-PKR-KARACHI</v>
          </cell>
        </row>
        <row r="4940">
          <cell r="C4940">
            <v>0</v>
          </cell>
          <cell r="D4940">
            <v>147207772.44</v>
          </cell>
          <cell r="S4940" t="str">
            <v>6551-6551000-GBP-USD</v>
          </cell>
          <cell r="T4940" t="str">
            <v>6551-6551000-GBP-USD-KARACHI</v>
          </cell>
        </row>
        <row r="4941">
          <cell r="C4941">
            <v>0</v>
          </cell>
          <cell r="D4941">
            <v>2510620.35</v>
          </cell>
          <cell r="S4941" t="str">
            <v>6550-6550000-EUR-USD</v>
          </cell>
          <cell r="T4941" t="str">
            <v>6550-6550000-EUR-USD-KARACHI</v>
          </cell>
        </row>
        <row r="4942">
          <cell r="C4942">
            <v>1563.9</v>
          </cell>
          <cell r="D4942">
            <v>0</v>
          </cell>
          <cell r="S4942" t="str">
            <v>6551-6551000-PKR-MYR</v>
          </cell>
          <cell r="T4942" t="str">
            <v>6551-6551000-PKR-MYR-KARACHI</v>
          </cell>
        </row>
        <row r="4943">
          <cell r="C4943">
            <v>11358687.779999999</v>
          </cell>
          <cell r="D4943">
            <v>0</v>
          </cell>
          <cell r="S4943" t="str">
            <v>6551-6551000-PKR-EUR</v>
          </cell>
          <cell r="T4943" t="str">
            <v>6551-6551000-PKR-EUR-CLIFTON-KHI</v>
          </cell>
        </row>
        <row r="4944">
          <cell r="C4944">
            <v>15685867.619999999</v>
          </cell>
          <cell r="D4944">
            <v>0</v>
          </cell>
          <cell r="S4944" t="str">
            <v>6554-6554000-EUR-PKR</v>
          </cell>
          <cell r="T4944" t="str">
            <v>6554-6554000-EUR-PKR-CLIFTON-KHI</v>
          </cell>
        </row>
        <row r="4945">
          <cell r="C4945">
            <v>143128.75</v>
          </cell>
          <cell r="D4945">
            <v>0</v>
          </cell>
          <cell r="S4945" t="str">
            <v>6554-6554000-EUR-GBP</v>
          </cell>
          <cell r="T4945" t="str">
            <v>6554-6554000-EUR-GBP-CLIFTON-KHI</v>
          </cell>
        </row>
        <row r="4946">
          <cell r="C4946">
            <v>123574.39999999999</v>
          </cell>
          <cell r="D4946">
            <v>0</v>
          </cell>
          <cell r="S4946" t="str">
            <v>6554-6554000-EUR-EUR</v>
          </cell>
          <cell r="T4946" t="str">
            <v>6554-6554000-EUR-EUR-CLIFTON-KHI</v>
          </cell>
        </row>
        <row r="4947">
          <cell r="C4947">
            <v>0</v>
          </cell>
          <cell r="D4947">
            <v>79413452.200000003</v>
          </cell>
          <cell r="S4947" t="str">
            <v>6551-6551000-USD-PKR</v>
          </cell>
          <cell r="T4947" t="str">
            <v>6551-6551000-USD-PKR-CLIFTON-KHI</v>
          </cell>
        </row>
        <row r="4948">
          <cell r="C4948">
            <v>4646043.96</v>
          </cell>
          <cell r="D4948">
            <v>0</v>
          </cell>
          <cell r="S4948" t="str">
            <v>6551-6551000-USD-GBP</v>
          </cell>
          <cell r="T4948" t="str">
            <v>6551-6551000-USD-GBP-CLIFTON-KHI</v>
          </cell>
        </row>
        <row r="4949">
          <cell r="C4949">
            <v>4186047.14</v>
          </cell>
          <cell r="D4949">
            <v>0</v>
          </cell>
          <cell r="S4949" t="str">
            <v>6551-6551000-USD-EUR</v>
          </cell>
          <cell r="T4949" t="str">
            <v>6551-6551000-USD-EUR-CLIFTON-KHI</v>
          </cell>
        </row>
        <row r="4950">
          <cell r="C4950">
            <v>0</v>
          </cell>
          <cell r="D4950">
            <v>28492.41</v>
          </cell>
          <cell r="S4950" t="str">
            <v>6550-6550000-PKR-EUR</v>
          </cell>
          <cell r="T4950" t="str">
            <v>6550-6550000-PKR-EUR-KARACHI</v>
          </cell>
        </row>
        <row r="4951">
          <cell r="C4951">
            <v>16337357.890000001</v>
          </cell>
          <cell r="D4951">
            <v>0</v>
          </cell>
          <cell r="S4951" t="str">
            <v>6551-6551000-PKR-GBP</v>
          </cell>
          <cell r="T4951" t="str">
            <v>6551-6551000-PKR-GBP-CLIFTON-KHI</v>
          </cell>
        </row>
        <row r="4952">
          <cell r="C4952">
            <v>21059461.609999999</v>
          </cell>
          <cell r="D4952">
            <v>0</v>
          </cell>
          <cell r="S4952" t="str">
            <v>6554-6554000-GBP-PKR</v>
          </cell>
          <cell r="T4952" t="str">
            <v>6554-6554000-GBP-PKR-CLIFTON-KHI</v>
          </cell>
        </row>
        <row r="4953">
          <cell r="C4953">
            <v>0</v>
          </cell>
          <cell r="D4953">
            <v>3679784.96</v>
          </cell>
          <cell r="S4953" t="str">
            <v>6551-6551000-GBP-USD</v>
          </cell>
          <cell r="T4953" t="str">
            <v>6551-6551000-GBP-USD-CLIFTON-KHI</v>
          </cell>
        </row>
        <row r="4954">
          <cell r="C4954">
            <v>0</v>
          </cell>
          <cell r="D4954">
            <v>20983401.84</v>
          </cell>
          <cell r="S4954" t="str">
            <v>6551-6551000-GBP-PKR</v>
          </cell>
          <cell r="T4954" t="str">
            <v>6551-6551000-GBP-PKR-CLIFTON-KHI</v>
          </cell>
        </row>
        <row r="4955">
          <cell r="C4955">
            <v>0</v>
          </cell>
          <cell r="D4955">
            <v>2830844.64</v>
          </cell>
          <cell r="S4955" t="str">
            <v>6551-6551000-EUR-USD</v>
          </cell>
          <cell r="T4955" t="str">
            <v>6551-6551000-EUR-USD-CLIFTON-KHI</v>
          </cell>
        </row>
        <row r="4956">
          <cell r="C4956">
            <v>0</v>
          </cell>
          <cell r="D4956">
            <v>15544734.92</v>
          </cell>
          <cell r="S4956" t="str">
            <v>6551-6551000-EUR-PKR</v>
          </cell>
          <cell r="T4956" t="str">
            <v>6551-6551000-EUR-PKR-CLIFTON-KHI</v>
          </cell>
        </row>
        <row r="4957">
          <cell r="C4957">
            <v>3063055.08</v>
          </cell>
          <cell r="D4957">
            <v>0</v>
          </cell>
          <cell r="S4957" t="str">
            <v>6554-6554000-PKR-DKK</v>
          </cell>
          <cell r="T4957" t="str">
            <v>6554-6554000-PKR-DKK-KARACHI</v>
          </cell>
        </row>
        <row r="4958">
          <cell r="C4958">
            <v>0</v>
          </cell>
          <cell r="D4958">
            <v>5963063.1900000004</v>
          </cell>
          <cell r="S4958" t="str">
            <v>6567-6567000-JPY-PKR</v>
          </cell>
          <cell r="T4958" t="str">
            <v>6567-6567000-JPY-PKR-KARACHI</v>
          </cell>
        </row>
        <row r="4959">
          <cell r="C4959">
            <v>85924081.799999997</v>
          </cell>
          <cell r="D4959">
            <v>0</v>
          </cell>
          <cell r="S4959" t="str">
            <v>6551-6551000-PKR-USD</v>
          </cell>
          <cell r="T4959" t="str">
            <v>6551-6551000-PKR-USD-CLIFTON-KHI</v>
          </cell>
        </row>
        <row r="4960">
          <cell r="C4960">
            <v>80867073.75</v>
          </cell>
          <cell r="D4960">
            <v>0</v>
          </cell>
          <cell r="S4960" t="str">
            <v>6554-6554000-USD-PKR</v>
          </cell>
          <cell r="T4960" t="str">
            <v>6554-6554000-USD-PKR-CLIFTON-KHI</v>
          </cell>
        </row>
        <row r="4961">
          <cell r="C4961">
            <v>27684.04</v>
          </cell>
          <cell r="D4961">
            <v>748481.98</v>
          </cell>
          <cell r="S4961" t="str">
            <v>6550-6550000-EUR-PKR</v>
          </cell>
          <cell r="T4961" t="str">
            <v>6550-6550000-EUR-PKR-KARACHI</v>
          </cell>
        </row>
        <row r="4962">
          <cell r="C4962">
            <v>0</v>
          </cell>
          <cell r="D4962">
            <v>1652210.46</v>
          </cell>
          <cell r="S4962" t="str">
            <v>6550-6550000-CHF-USD</v>
          </cell>
          <cell r="T4962" t="str">
            <v>6550-6550000-CHF-USD-KARACHI</v>
          </cell>
        </row>
        <row r="4963">
          <cell r="C4963">
            <v>0</v>
          </cell>
          <cell r="D4963">
            <v>2594627.13</v>
          </cell>
          <cell r="S4963" t="str">
            <v>6572-6572000-USD-PKR</v>
          </cell>
          <cell r="T4963" t="str">
            <v>6572-6572000-USD-PKR-CLIFTON-KHI</v>
          </cell>
        </row>
        <row r="4964">
          <cell r="C4964">
            <v>0</v>
          </cell>
          <cell r="D4964">
            <v>1900802.64</v>
          </cell>
          <cell r="S4964" t="str">
            <v>6572-6572000-GBP-PKR</v>
          </cell>
          <cell r="T4964" t="str">
            <v>6572-6572000-GBP-PKR-CLIFTON-KHI</v>
          </cell>
        </row>
        <row r="4965">
          <cell r="C4965">
            <v>0</v>
          </cell>
          <cell r="D4965">
            <v>2458524.7000000002</v>
          </cell>
          <cell r="S4965" t="str">
            <v>6572-6572000-EUR-PKR</v>
          </cell>
          <cell r="T4965" t="str">
            <v>6572-6572000-EUR-PKR-CLIFTON-KHI</v>
          </cell>
        </row>
        <row r="4966">
          <cell r="C4966">
            <v>2588292.5499999998</v>
          </cell>
          <cell r="D4966">
            <v>0</v>
          </cell>
          <cell r="S4966" t="str">
            <v>6570-6570000-USD-PKR</v>
          </cell>
          <cell r="T4966" t="str">
            <v>6570-6570000-USD-PKR-CLIFTON-KHI</v>
          </cell>
        </row>
        <row r="4967">
          <cell r="C4967">
            <v>3492273.8</v>
          </cell>
          <cell r="D4967">
            <v>0</v>
          </cell>
          <cell r="S4967" t="str">
            <v>6554-6554000-EUR-USD</v>
          </cell>
          <cell r="T4967" t="str">
            <v>6554-6554000-EUR-USD-CLIFTON-KHI</v>
          </cell>
        </row>
        <row r="4968">
          <cell r="C4968">
            <v>2317744.63</v>
          </cell>
          <cell r="D4968">
            <v>0</v>
          </cell>
          <cell r="S4968" t="str">
            <v>6570-6570000-EUR-PKR</v>
          </cell>
          <cell r="T4968" t="str">
            <v>6570-6570000-EUR-PKR-CLIFTON-KHI</v>
          </cell>
        </row>
        <row r="4969">
          <cell r="C4969">
            <v>0</v>
          </cell>
          <cell r="D4969">
            <v>148026.81</v>
          </cell>
          <cell r="S4969" t="str">
            <v>6554-6554000-GBP-EUR</v>
          </cell>
          <cell r="T4969" t="str">
            <v>6554-6554000-GBP-EUR-CLIFTON-KHI</v>
          </cell>
        </row>
        <row r="4970">
          <cell r="C4970">
            <v>0</v>
          </cell>
          <cell r="D4970">
            <v>4330213.7699999996</v>
          </cell>
          <cell r="S4970" t="str">
            <v>6554-6554000-USD-GBP</v>
          </cell>
          <cell r="T4970" t="str">
            <v>6554-6554000-USD-GBP-CLIFTON-KHI</v>
          </cell>
        </row>
        <row r="4971">
          <cell r="C4971">
            <v>0</v>
          </cell>
          <cell r="D4971">
            <v>5237477.21</v>
          </cell>
          <cell r="S4971" t="str">
            <v>6554-6554000-USD-EUR</v>
          </cell>
          <cell r="T4971" t="str">
            <v>6554-6554000-USD-EUR-CLIFTON-KHI</v>
          </cell>
        </row>
        <row r="4972">
          <cell r="C4972">
            <v>0</v>
          </cell>
          <cell r="D4972">
            <v>87786282.219999999</v>
          </cell>
          <cell r="S4972" t="str">
            <v>6554-6554000-PKR-USD</v>
          </cell>
          <cell r="T4972" t="str">
            <v>6554-6554000-PKR-USD-CLIFTON-KHI</v>
          </cell>
        </row>
        <row r="4973">
          <cell r="C4973">
            <v>0</v>
          </cell>
          <cell r="D4973">
            <v>16872376.59</v>
          </cell>
          <cell r="S4973" t="str">
            <v>6554-6554000-PKR-GBP</v>
          </cell>
          <cell r="T4973" t="str">
            <v>6554-6554000-PKR-GBP-CLIFTON-KHI</v>
          </cell>
        </row>
        <row r="4974">
          <cell r="C4974">
            <v>0</v>
          </cell>
          <cell r="D4974">
            <v>10423938</v>
          </cell>
          <cell r="S4974" t="str">
            <v>6554-6554000-PKR-EUR</v>
          </cell>
          <cell r="T4974" t="str">
            <v>6554-6554000-PKR-EUR-CLIFTON-KHI</v>
          </cell>
        </row>
        <row r="4975">
          <cell r="C4975">
            <v>3426934.67</v>
          </cell>
          <cell r="D4975">
            <v>0</v>
          </cell>
          <cell r="S4975" t="str">
            <v>6554-6554000-GBP-USD</v>
          </cell>
          <cell r="T4975" t="str">
            <v>6554-6554000-GBP-USD-CLIFTON-KHI</v>
          </cell>
        </row>
        <row r="4976">
          <cell r="C4976">
            <v>66313121.100000001</v>
          </cell>
          <cell r="D4976">
            <v>0</v>
          </cell>
          <cell r="S4976" t="str">
            <v>6551-6551000-PKR-DKK</v>
          </cell>
          <cell r="T4976" t="str">
            <v>6551-6551000-PKR-DKK-KARACHI</v>
          </cell>
        </row>
        <row r="4977">
          <cell r="C4977">
            <v>2045466.79</v>
          </cell>
          <cell r="D4977">
            <v>0</v>
          </cell>
          <cell r="S4977" t="str">
            <v>6570-6570000-GBP-PKR</v>
          </cell>
          <cell r="T4977" t="str">
            <v>6570-6570000-GBP-PKR-CLIFTON-KHI</v>
          </cell>
        </row>
        <row r="4978">
          <cell r="C4978">
            <v>0</v>
          </cell>
          <cell r="D4978">
            <v>420694794.39999998</v>
          </cell>
          <cell r="S4978" t="str">
            <v>6554-6554000-USD-PKR</v>
          </cell>
          <cell r="T4978" t="str">
            <v>6554-6554000-USD-PKR-KARACHI</v>
          </cell>
        </row>
        <row r="4979">
          <cell r="C4979">
            <v>942319542.35000002</v>
          </cell>
          <cell r="D4979">
            <v>0</v>
          </cell>
          <cell r="S4979" t="str">
            <v>6554-6554000-PKR-USD</v>
          </cell>
          <cell r="T4979" t="str">
            <v>6554-6554000-PKR-USD-KARACHI</v>
          </cell>
        </row>
        <row r="4980">
          <cell r="C4980">
            <v>3080.17</v>
          </cell>
          <cell r="D4980">
            <v>0</v>
          </cell>
          <cell r="S4980" t="str">
            <v>6562-6562000-GBP-PKR</v>
          </cell>
          <cell r="T4980" t="str">
            <v>6562-6562000-GBP-PKR-KARACHI</v>
          </cell>
        </row>
        <row r="4981">
          <cell r="C4981">
            <v>23.16</v>
          </cell>
          <cell r="D4981">
            <v>0</v>
          </cell>
          <cell r="S4981" t="str">
            <v>6562-6562000-EUR-PKR</v>
          </cell>
          <cell r="T4981" t="str">
            <v>6562-6562000-EUR-PKR-KARACHI</v>
          </cell>
        </row>
        <row r="4982">
          <cell r="C4982">
            <v>0</v>
          </cell>
          <cell r="D4982">
            <v>0.81</v>
          </cell>
          <cell r="S4982" t="str">
            <v>6558-6558000-EUR-PKR</v>
          </cell>
          <cell r="T4982" t="str">
            <v>6558-6558000-EUR-PKR-KARACHI</v>
          </cell>
        </row>
        <row r="4983">
          <cell r="C4983">
            <v>57679949.109999999</v>
          </cell>
          <cell r="D4983">
            <v>0</v>
          </cell>
          <cell r="S4983" t="str">
            <v>6551-6551000-PKR-AUD</v>
          </cell>
          <cell r="T4983" t="str">
            <v>6551-6551000-PKR-AUD-KARACHI</v>
          </cell>
        </row>
        <row r="4984">
          <cell r="C4984">
            <v>0</v>
          </cell>
          <cell r="D4984">
            <v>365722673.75999999</v>
          </cell>
          <cell r="S4984" t="str">
            <v>6554-6554000-USD-USD</v>
          </cell>
          <cell r="T4984" t="str">
            <v>6554-6554000-USD-USD-KARACHI</v>
          </cell>
        </row>
        <row r="4985">
          <cell r="C4985">
            <v>74188.67</v>
          </cell>
          <cell r="D4985">
            <v>0</v>
          </cell>
          <cell r="S4985" t="str">
            <v>6562-6562000-USD-PKR</v>
          </cell>
          <cell r="T4985" t="str">
            <v>6562-6562000-USD-PKR-KARACHI</v>
          </cell>
        </row>
        <row r="4986">
          <cell r="C4986">
            <v>0</v>
          </cell>
          <cell r="D4986">
            <v>44947.5</v>
          </cell>
          <cell r="S4986" t="str">
            <v>6554-6554000-USD-SEK</v>
          </cell>
          <cell r="T4986" t="str">
            <v>6554-6554000-USD-SEK-KARACHI</v>
          </cell>
        </row>
        <row r="4987">
          <cell r="C4987">
            <v>373.98</v>
          </cell>
          <cell r="D4987">
            <v>0</v>
          </cell>
          <cell r="S4987" t="str">
            <v>6564-6564000-EUR-PKR</v>
          </cell>
          <cell r="T4987" t="str">
            <v>6564-6564000-EUR-PKR-KARACHI</v>
          </cell>
        </row>
        <row r="4988">
          <cell r="C4988">
            <v>17076179.57</v>
          </cell>
          <cell r="D4988">
            <v>0</v>
          </cell>
          <cell r="S4988" t="str">
            <v>6554-6554000-USD-JPY</v>
          </cell>
          <cell r="T4988" t="str">
            <v>6554-6554000-USD-JPY-KARACHI</v>
          </cell>
        </row>
        <row r="4989">
          <cell r="C4989">
            <v>8701498.6199999992</v>
          </cell>
          <cell r="D4989">
            <v>0</v>
          </cell>
          <cell r="S4989" t="str">
            <v>6554-6554000-USD-GBP</v>
          </cell>
          <cell r="T4989" t="str">
            <v>6554-6554000-USD-GBP-KARACHI</v>
          </cell>
        </row>
        <row r="4990">
          <cell r="C4990">
            <v>0</v>
          </cell>
          <cell r="D4990">
            <v>17419734.379999999</v>
          </cell>
          <cell r="S4990" t="str">
            <v>6554-6554000-USD-EUR</v>
          </cell>
          <cell r="T4990" t="str">
            <v>6554-6554000-USD-EUR-KARACHI</v>
          </cell>
        </row>
        <row r="4991">
          <cell r="C4991">
            <v>0</v>
          </cell>
          <cell r="D4991">
            <v>7199389.4199999999</v>
          </cell>
          <cell r="S4991" t="str">
            <v>6554-6554000-SGD-USD</v>
          </cell>
          <cell r="T4991" t="str">
            <v>6554-6554000-SGD-USD-KARACHI</v>
          </cell>
        </row>
        <row r="4992">
          <cell r="C4992">
            <v>0</v>
          </cell>
          <cell r="D4992">
            <v>168802274.87</v>
          </cell>
          <cell r="S4992" t="str">
            <v>6554-6554000-SGD-PKR</v>
          </cell>
          <cell r="T4992" t="str">
            <v>6554-6554000-SGD-PKR-KARACHI</v>
          </cell>
        </row>
        <row r="4993">
          <cell r="C4993">
            <v>27615.93</v>
          </cell>
          <cell r="D4993">
            <v>0</v>
          </cell>
          <cell r="S4993" t="str">
            <v>6554-6554000-SEK-USD</v>
          </cell>
          <cell r="T4993" t="str">
            <v>6554-6554000-SEK-USD-KARACHI</v>
          </cell>
        </row>
        <row r="4994">
          <cell r="C4994">
            <v>0</v>
          </cell>
          <cell r="D4994">
            <v>3221316.67</v>
          </cell>
          <cell r="S4994" t="str">
            <v>6554-6554000-SEK-PKR</v>
          </cell>
          <cell r="T4994" t="str">
            <v>6554-6554000-SEK-PKR-KARACHI</v>
          </cell>
        </row>
        <row r="4995">
          <cell r="C4995">
            <v>0</v>
          </cell>
          <cell r="D4995">
            <v>57112088.759999998</v>
          </cell>
          <cell r="S4995" t="str">
            <v>6551-6551000-USD-AUD</v>
          </cell>
          <cell r="T4995" t="str">
            <v>6551-6551000-USD-AUD-KARACHI</v>
          </cell>
        </row>
        <row r="4996">
          <cell r="C4996">
            <v>0</v>
          </cell>
          <cell r="D4996">
            <v>36622357.039999999</v>
          </cell>
          <cell r="S4996" t="str">
            <v>6566-6566000-GBP-PKR</v>
          </cell>
          <cell r="T4996" t="str">
            <v>6566-6566000-GBP-PKR-KARACHI</v>
          </cell>
        </row>
        <row r="4997">
          <cell r="C4997">
            <v>36622357.039999999</v>
          </cell>
          <cell r="D4997">
            <v>0</v>
          </cell>
          <cell r="S4997" t="str">
            <v>6567-6567000-GBP-PKR</v>
          </cell>
          <cell r="T4997" t="str">
            <v>6567-6567000-GBP-PKR-KARACHI</v>
          </cell>
        </row>
        <row r="4998">
          <cell r="C4998">
            <v>214678523.09</v>
          </cell>
          <cell r="D4998">
            <v>0</v>
          </cell>
          <cell r="S4998" t="str">
            <v>6567-6567000-EUR-PKR</v>
          </cell>
          <cell r="T4998" t="str">
            <v>6567-6567000-EUR-PKR-KARACHI</v>
          </cell>
        </row>
        <row r="4999">
          <cell r="C4999">
            <v>0</v>
          </cell>
          <cell r="D4999">
            <v>3912.26</v>
          </cell>
          <cell r="S4999" t="str">
            <v>6567-6567000-DKK-PKR</v>
          </cell>
          <cell r="T4999" t="str">
            <v>6567-6567000-DKK-PKR-KARACHI</v>
          </cell>
        </row>
        <row r="5000">
          <cell r="C5000">
            <v>0</v>
          </cell>
          <cell r="D5000">
            <v>3515872</v>
          </cell>
          <cell r="S5000" t="str">
            <v>6567-6567000-CHF-PKR</v>
          </cell>
          <cell r="T5000" t="str">
            <v>6567-6567000-CHF-PKR-KARACHI</v>
          </cell>
        </row>
        <row r="5001">
          <cell r="C5001">
            <v>2740572408.1799998</v>
          </cell>
          <cell r="D5001">
            <v>0</v>
          </cell>
          <cell r="S5001" t="str">
            <v>6566-6566000-USD-PKR</v>
          </cell>
          <cell r="T5001" t="str">
            <v>6566-6566000-USD-PKR-KARACHI</v>
          </cell>
        </row>
        <row r="5002">
          <cell r="C5002">
            <v>1252773.96</v>
          </cell>
          <cell r="D5002">
            <v>0</v>
          </cell>
          <cell r="S5002" t="str">
            <v>6566-6566000-SGD-PKR</v>
          </cell>
          <cell r="T5002" t="str">
            <v>6566-6566000-SGD-PKR-KARACHI</v>
          </cell>
        </row>
        <row r="5003">
          <cell r="C5003">
            <v>0</v>
          </cell>
          <cell r="D5003">
            <v>75051.490000000005</v>
          </cell>
          <cell r="S5003" t="str">
            <v>6562-6562000-PKR-PKR</v>
          </cell>
          <cell r="T5003" t="str">
            <v>6562-6562000-PKR-PKR-KARACHI</v>
          </cell>
        </row>
        <row r="5004">
          <cell r="C5004">
            <v>5963063.1900000004</v>
          </cell>
          <cell r="D5004">
            <v>0</v>
          </cell>
          <cell r="S5004" t="str">
            <v>6566-6566000-JPY-PKR</v>
          </cell>
          <cell r="T5004" t="str">
            <v>6566-6566000-JPY-PKR-KARACHI</v>
          </cell>
        </row>
        <row r="5005">
          <cell r="C5005">
            <v>7692854.7300000004</v>
          </cell>
          <cell r="D5005">
            <v>0</v>
          </cell>
          <cell r="S5005" t="str">
            <v>6554-6554000-USD-SGD</v>
          </cell>
          <cell r="T5005" t="str">
            <v>6554-6554000-USD-SGD-KARACHI</v>
          </cell>
        </row>
        <row r="5006">
          <cell r="C5006">
            <v>0</v>
          </cell>
          <cell r="D5006">
            <v>214678523.09</v>
          </cell>
          <cell r="S5006" t="str">
            <v>6566-6566000-EUR-PKR</v>
          </cell>
          <cell r="T5006" t="str">
            <v>6566-6566000-EUR-PKR-KARACHI</v>
          </cell>
        </row>
        <row r="5007">
          <cell r="C5007">
            <v>3912.26</v>
          </cell>
          <cell r="D5007">
            <v>0</v>
          </cell>
          <cell r="S5007" t="str">
            <v>6566-6566000-DKK-PKR</v>
          </cell>
          <cell r="T5007" t="str">
            <v>6566-6566000-DKK-PKR-KARACHI</v>
          </cell>
        </row>
        <row r="5008">
          <cell r="C5008">
            <v>3515872</v>
          </cell>
          <cell r="D5008">
            <v>0</v>
          </cell>
          <cell r="S5008" t="str">
            <v>6566-6566000-CHF-PKR</v>
          </cell>
          <cell r="T5008" t="str">
            <v>6566-6566000-CHF-PKR-KARACHI</v>
          </cell>
        </row>
        <row r="5009">
          <cell r="C5009">
            <v>0</v>
          </cell>
          <cell r="D5009">
            <v>1484615.83</v>
          </cell>
          <cell r="S5009" t="str">
            <v>6566-6566000-000-PKR</v>
          </cell>
          <cell r="T5009" t="str">
            <v>6566-6566000-000-PKR-KARACHI</v>
          </cell>
        </row>
        <row r="5010">
          <cell r="C5010">
            <v>605641.48</v>
          </cell>
          <cell r="D5010">
            <v>0</v>
          </cell>
          <cell r="S5010" t="str">
            <v>6564-6564000-USD-PKR</v>
          </cell>
          <cell r="T5010" t="str">
            <v>6564-6564000-USD-PKR-KARACHI</v>
          </cell>
        </row>
        <row r="5011">
          <cell r="C5011">
            <v>0</v>
          </cell>
          <cell r="D5011">
            <v>665750.89</v>
          </cell>
          <cell r="S5011" t="str">
            <v>6564-6564000-PKR-PKR</v>
          </cell>
          <cell r="T5011" t="str">
            <v>6564-6564000-PKR-PKR-KARACHI</v>
          </cell>
        </row>
        <row r="5012">
          <cell r="C5012">
            <v>51028.32</v>
          </cell>
          <cell r="D5012">
            <v>0</v>
          </cell>
          <cell r="S5012" t="str">
            <v>6564-6564000-GBP-PKR</v>
          </cell>
          <cell r="T5012" t="str">
            <v>6564-6564000-GBP-PKR-KARACHI</v>
          </cell>
        </row>
        <row r="5013">
          <cell r="C5013">
            <v>0</v>
          </cell>
          <cell r="D5013">
            <v>2503296763.5700002</v>
          </cell>
          <cell r="S5013" t="str">
            <v>6566-6566000-PKR-PKR</v>
          </cell>
          <cell r="T5013" t="str">
            <v>6566-6566000-PKR-PKR-KARACHI</v>
          </cell>
        </row>
        <row r="5014">
          <cell r="C5014">
            <v>161109420.13999999</v>
          </cell>
          <cell r="D5014">
            <v>0</v>
          </cell>
          <cell r="S5014" t="str">
            <v>6554-6554000-PKR-SGD</v>
          </cell>
          <cell r="T5014" t="str">
            <v>6554-6554000-PKR-SGD-KARACHI</v>
          </cell>
        </row>
        <row r="5015">
          <cell r="C5015">
            <v>3751041.78</v>
          </cell>
          <cell r="D5015">
            <v>0</v>
          </cell>
          <cell r="S5015" t="str">
            <v>6554-6554000-AUD-PKR</v>
          </cell>
          <cell r="T5015" t="str">
            <v>6554-6554000-AUD-PKR-KARACHI</v>
          </cell>
        </row>
        <row r="5016">
          <cell r="C5016">
            <v>0</v>
          </cell>
          <cell r="D5016">
            <v>25662607.370000001</v>
          </cell>
          <cell r="S5016" t="str">
            <v>6553-6553000-USD-PKR</v>
          </cell>
          <cell r="T5016" t="str">
            <v>6553-6553000-USD-PKR-KARACHI</v>
          </cell>
        </row>
        <row r="5017">
          <cell r="C5017">
            <v>25662607.370000001</v>
          </cell>
          <cell r="D5017">
            <v>0</v>
          </cell>
          <cell r="S5017" t="str">
            <v>6553-6553000-PKR-USD</v>
          </cell>
          <cell r="T5017" t="str">
            <v>6553-6553000-PKR-USD-KARACHI</v>
          </cell>
        </row>
        <row r="5018">
          <cell r="C5018">
            <v>485290.05</v>
          </cell>
          <cell r="D5018">
            <v>0</v>
          </cell>
          <cell r="S5018" t="str">
            <v>6553-6553000-PKR-GBP</v>
          </cell>
          <cell r="T5018" t="str">
            <v>6553-6553000-PKR-GBP-KARACHI</v>
          </cell>
        </row>
        <row r="5019">
          <cell r="C5019">
            <v>11777163.939999999</v>
          </cell>
          <cell r="D5019">
            <v>0</v>
          </cell>
          <cell r="S5019" t="str">
            <v>6553-6553000-PKR-EUR</v>
          </cell>
          <cell r="T5019" t="str">
            <v>6553-6553000-PKR-EUR-KARACHI</v>
          </cell>
        </row>
        <row r="5020">
          <cell r="C5020">
            <v>0</v>
          </cell>
          <cell r="D5020">
            <v>485290.05</v>
          </cell>
          <cell r="S5020" t="str">
            <v>6553-6553000-GBP-PKR</v>
          </cell>
          <cell r="T5020" t="str">
            <v>6553-6553000-GBP-PKR-KARACHI</v>
          </cell>
        </row>
        <row r="5021">
          <cell r="C5021">
            <v>34912.33</v>
          </cell>
          <cell r="D5021">
            <v>0</v>
          </cell>
          <cell r="S5021" t="str">
            <v>6554-6554000-CHF-EUR</v>
          </cell>
          <cell r="T5021" t="str">
            <v>6554-6554000-CHF-EUR-KARACHI</v>
          </cell>
        </row>
        <row r="5022">
          <cell r="C5022">
            <v>0</v>
          </cell>
          <cell r="D5022">
            <v>301327826.52999997</v>
          </cell>
          <cell r="S5022" t="str">
            <v>6551-6551000-USD-SGD</v>
          </cell>
          <cell r="T5022" t="str">
            <v>6551-6551000-USD-SGD-KARACHI</v>
          </cell>
        </row>
        <row r="5023">
          <cell r="C5023">
            <v>0</v>
          </cell>
          <cell r="D5023">
            <v>8315287.5</v>
          </cell>
          <cell r="S5023" t="str">
            <v>6551-6551000-USD-SEK</v>
          </cell>
          <cell r="T5023" t="str">
            <v>6551-6551000-USD-SEK-KARACHI</v>
          </cell>
        </row>
        <row r="5024">
          <cell r="C5024">
            <v>2366600562.7600002</v>
          </cell>
          <cell r="D5024">
            <v>2173049324.9200001</v>
          </cell>
          <cell r="S5024" t="str">
            <v>6551-6551000-USD-PKR</v>
          </cell>
          <cell r="T5024" t="str">
            <v>6551-6551000-USD-PKR-KARACHI</v>
          </cell>
        </row>
        <row r="5025">
          <cell r="C5025">
            <v>0.81</v>
          </cell>
          <cell r="D5025">
            <v>0</v>
          </cell>
          <cell r="S5025" t="str">
            <v>6558-6558000-000-EUR</v>
          </cell>
          <cell r="T5025" t="str">
            <v>6558-6558000-000-EUR-KARACHI</v>
          </cell>
        </row>
        <row r="5026">
          <cell r="C5026">
            <v>127726064.06999999</v>
          </cell>
          <cell r="D5026">
            <v>0</v>
          </cell>
          <cell r="S5026" t="str">
            <v>6551-6551000-USD-GBP</v>
          </cell>
          <cell r="T5026" t="str">
            <v>6551-6551000-USD-GBP-KARACHI</v>
          </cell>
        </row>
        <row r="5027">
          <cell r="C5027">
            <v>0</v>
          </cell>
          <cell r="D5027">
            <v>2607914062.1599998</v>
          </cell>
          <cell r="S5027" t="str">
            <v>6551-6551000-USD-EUR</v>
          </cell>
          <cell r="T5027" t="str">
            <v>6551-6551000-USD-EUR-KARACHI</v>
          </cell>
        </row>
        <row r="5028">
          <cell r="C5028">
            <v>0</v>
          </cell>
          <cell r="D5028">
            <v>69737600</v>
          </cell>
          <cell r="S5028" t="str">
            <v>6551-6551000-USD-DKK</v>
          </cell>
          <cell r="T5028" t="str">
            <v>6551-6551000-USD-DKK-KARACHI</v>
          </cell>
        </row>
        <row r="5029">
          <cell r="C5029">
            <v>0</v>
          </cell>
          <cell r="D5029">
            <v>309924160.20999998</v>
          </cell>
          <cell r="S5029" t="str">
            <v>6551-6551000-USD-CHF</v>
          </cell>
          <cell r="T5029" t="str">
            <v>6551-6551000-USD-CHF-KARACHI</v>
          </cell>
        </row>
        <row r="5030">
          <cell r="C5030">
            <v>0</v>
          </cell>
          <cell r="D5030">
            <v>11777163.939999999</v>
          </cell>
          <cell r="S5030" t="str">
            <v>6553-6553000-EUR-PKR</v>
          </cell>
          <cell r="T5030" t="str">
            <v>6553-6553000-EUR-PKR-KARACHI</v>
          </cell>
        </row>
        <row r="5031">
          <cell r="C5031">
            <v>0</v>
          </cell>
          <cell r="D5031">
            <v>328968730.75999999</v>
          </cell>
          <cell r="S5031" t="str">
            <v>6554-6554000-JPY-PKR</v>
          </cell>
          <cell r="T5031" t="str">
            <v>6554-6554000-JPY-PKR-KARACHI</v>
          </cell>
        </row>
        <row r="5032">
          <cell r="C5032">
            <v>0</v>
          </cell>
          <cell r="D5032">
            <v>1986794803.6900001</v>
          </cell>
          <cell r="S5032" t="str">
            <v>6551-6551000-USD-JPY</v>
          </cell>
          <cell r="T5032" t="str">
            <v>6551-6551000-USD-JPY-KARACHI</v>
          </cell>
        </row>
        <row r="5033">
          <cell r="C5033">
            <v>0</v>
          </cell>
          <cell r="D5033">
            <v>37088752.229999997</v>
          </cell>
          <cell r="S5033" t="str">
            <v>6554-6554000-CHF-PKR</v>
          </cell>
          <cell r="T5033" t="str">
            <v>6554-6554000-CHF-PKR-KARACHI</v>
          </cell>
        </row>
        <row r="5034">
          <cell r="C5034">
            <v>311892551.19</v>
          </cell>
          <cell r="D5034">
            <v>0</v>
          </cell>
          <cell r="S5034" t="str">
            <v>6554-6554000-PKR-JPY</v>
          </cell>
          <cell r="T5034" t="str">
            <v>6554-6554000-PKR-JPY-KARACHI</v>
          </cell>
        </row>
        <row r="5035">
          <cell r="C5035">
            <v>1058427.95</v>
          </cell>
          <cell r="D5035">
            <v>0</v>
          </cell>
          <cell r="S5035" t="str">
            <v>6554-6554000-PKR-GBP</v>
          </cell>
          <cell r="T5035" t="str">
            <v>6554-6554000-PKR-GBP-KARACHI</v>
          </cell>
        </row>
        <row r="5036">
          <cell r="C5036">
            <v>218117997.44999999</v>
          </cell>
          <cell r="D5036">
            <v>0</v>
          </cell>
          <cell r="S5036" t="str">
            <v>6554-6554000-PKR-EUR</v>
          </cell>
          <cell r="T5036" t="str">
            <v>6554-6554000-PKR-EUR-KARACHI</v>
          </cell>
        </row>
        <row r="5037">
          <cell r="C5037">
            <v>0</v>
          </cell>
          <cell r="D5037">
            <v>16403774.699999999</v>
          </cell>
          <cell r="S5037" t="str">
            <v>6554-6554000-JPY-USD</v>
          </cell>
          <cell r="T5037" t="str">
            <v>6554-6554000-JPY-USD-KARACHI</v>
          </cell>
        </row>
        <row r="5038">
          <cell r="C5038">
            <v>0</v>
          </cell>
          <cell r="D5038">
            <v>7319386.3200000003</v>
          </cell>
          <cell r="S5038" t="str">
            <v>6554-6554000-GBP-USD</v>
          </cell>
          <cell r="T5038" t="str">
            <v>6554-6554000-GBP-USD-KARACHI</v>
          </cell>
        </row>
        <row r="5039">
          <cell r="C5039">
            <v>0</v>
          </cell>
          <cell r="D5039">
            <v>10383262.57</v>
          </cell>
          <cell r="S5039" t="str">
            <v>6554-6554000-GBP-PKR</v>
          </cell>
          <cell r="T5039" t="str">
            <v>6554-6554000-GBP-PKR-KARACHI</v>
          </cell>
        </row>
        <row r="5040">
          <cell r="C5040">
            <v>623336.01</v>
          </cell>
          <cell r="D5040">
            <v>0</v>
          </cell>
          <cell r="S5040" t="str">
            <v>6554-6554000-EUR-GBP</v>
          </cell>
          <cell r="T5040" t="str">
            <v>6554-6554000-EUR-GBP-KARACHI</v>
          </cell>
        </row>
        <row r="5041">
          <cell r="T5041" t="str">
            <v>6554-6554000-DKK-PKR-KARACHI</v>
          </cell>
        </row>
        <row r="5042">
          <cell r="T5042" t="str">
            <v>6554-6554000-EUR-CHF-KARACHI</v>
          </cell>
        </row>
        <row r="5043">
          <cell r="T5043" t="str">
            <v>6554-6554000-PKR-CHF-KARACHI</v>
          </cell>
        </row>
        <row r="5044">
          <cell r="T5044" t="str">
            <v>6554-6554000-EUR-EUR-KARACHI</v>
          </cell>
        </row>
        <row r="5045">
          <cell r="T5045" t="str">
            <v>6554-6554000-GBP-EUR-KARACHI</v>
          </cell>
        </row>
        <row r="5046">
          <cell r="T5046" t="str">
            <v>6554-6554000-PKR-SEK-KARACHI</v>
          </cell>
        </row>
        <row r="5047">
          <cell r="T5047" t="str">
            <v>6554-6554000-EUR-PKR-KARACHI</v>
          </cell>
        </row>
        <row r="5048">
          <cell r="T5048" t="str">
            <v>6554-6554000-EUR-USD-KARACHI</v>
          </cell>
        </row>
        <row r="5049">
          <cell r="T5049" t="str">
            <v>6973-6973003-000-PKR-KARACHI</v>
          </cell>
        </row>
        <row r="5050">
          <cell r="T5050" t="str">
            <v>6972-6972002-512-PKR-KARACHI</v>
          </cell>
        </row>
        <row r="5051">
          <cell r="T5051" t="str">
            <v>6977-6977007-522-PKR-KARACHI</v>
          </cell>
        </row>
        <row r="5052">
          <cell r="T5052" t="str">
            <v>6977-6977007-511-PKR-KARACHI</v>
          </cell>
        </row>
        <row r="5053">
          <cell r="T5053" t="str">
            <v>6977-6977007-000-PKR-LAHORE</v>
          </cell>
        </row>
        <row r="5054">
          <cell r="T5054" t="str">
            <v>6977-6977007-000-PKR-KARACHI</v>
          </cell>
        </row>
        <row r="5055">
          <cell r="T5055" t="str">
            <v>6973-6973050-000-PKR-KARACHI</v>
          </cell>
        </row>
        <row r="5056">
          <cell r="T5056" t="str">
            <v>6972-6972002-000-PKR-LAHORE</v>
          </cell>
        </row>
        <row r="5057">
          <cell r="T5057" t="str">
            <v>6972-6972002-532-PKR-KARACHI</v>
          </cell>
        </row>
        <row r="5058">
          <cell r="T5058" t="str">
            <v>6972-6972002-531-PKR-KARACHI</v>
          </cell>
        </row>
        <row r="5059">
          <cell r="T5059" t="str">
            <v>6972-6972002-521-PKR-KARACHI</v>
          </cell>
        </row>
        <row r="5060">
          <cell r="T5060" t="str">
            <v>6972-6972002-511-PKR-KARACHI</v>
          </cell>
        </row>
        <row r="5061">
          <cell r="T5061" t="str">
            <v>6972-6972002-000-PKR-KARACHI</v>
          </cell>
        </row>
        <row r="5062">
          <cell r="T5062" t="str">
            <v>6973-6973003-000-PKR-CLIFTON-KHI</v>
          </cell>
        </row>
        <row r="5063">
          <cell r="T5063" t="str">
            <v>6972-6972002-542-PKR-KARACHI</v>
          </cell>
        </row>
        <row r="5064">
          <cell r="T5064" t="str">
            <v>6972-6972002-522-PKR-KARACHI</v>
          </cell>
        </row>
        <row r="5065">
          <cell r="T5065" t="str">
            <v>6974-6974010-000-PKR-KARACHI</v>
          </cell>
        </row>
        <row r="5066">
          <cell r="T5066" t="str">
            <v>6974-6974010-503-PKR-KARACHI</v>
          </cell>
        </row>
        <row r="5067">
          <cell r="T5067" t="str">
            <v>6974-6974010-504-PKR-KARACHI</v>
          </cell>
        </row>
        <row r="5068">
          <cell r="T5068" t="str">
            <v>6974-6974010-512-PKR-KARACHI</v>
          </cell>
        </row>
        <row r="5069">
          <cell r="T5069" t="str">
            <v>6974-6974010-522-PKR-KARACHI</v>
          </cell>
        </row>
        <row r="5070">
          <cell r="T5070" t="str">
            <v>6974-6974010-531-PKR-KARACHI</v>
          </cell>
        </row>
        <row r="5071">
          <cell r="T5071" t="str">
            <v>6974-6974010-541-PKR-KARACHI</v>
          </cell>
        </row>
        <row r="5072">
          <cell r="T5072" t="str">
            <v>6974-6974010-000-PKR-LAHORE</v>
          </cell>
        </row>
        <row r="5073">
          <cell r="T5073" t="str">
            <v>6974-6974010-511-PKR-KARACHI</v>
          </cell>
        </row>
        <row r="5074">
          <cell r="T5074" t="str">
            <v>6974-6974008-000-PKR-LAHORE</v>
          </cell>
        </row>
        <row r="5075">
          <cell r="T5075" t="str">
            <v>6974-6974008-000-PKR-KARACHI</v>
          </cell>
        </row>
        <row r="5076">
          <cell r="T5076" t="str">
            <v>6974-6974008-541-PKR-KARACHI</v>
          </cell>
        </row>
        <row r="5077">
          <cell r="T5077" t="str">
            <v>6974-6974010-000-PKR-CLIFTON-KHI</v>
          </cell>
        </row>
        <row r="5078">
          <cell r="T5078" t="str">
            <v>6974-6974008-503-PKR-KARACHI</v>
          </cell>
        </row>
        <row r="5079">
          <cell r="T5079" t="str">
            <v>6974-6974008-504-PKR-KARACHI</v>
          </cell>
        </row>
        <row r="5080">
          <cell r="T5080" t="str">
            <v>6974-6974008-511-PKR-KARACHI</v>
          </cell>
        </row>
        <row r="5081">
          <cell r="T5081" t="str">
            <v>6974-6974010-521-PKR-KARACHI</v>
          </cell>
        </row>
        <row r="5082">
          <cell r="T5082" t="str">
            <v>6974-6974008-512-PKR-KARACHI</v>
          </cell>
        </row>
        <row r="5083">
          <cell r="T5083" t="str">
            <v>6974-6974008-000-PKR-CLIFTON-KHI</v>
          </cell>
        </row>
        <row r="5084">
          <cell r="T5084" t="str">
            <v>6974-6974008-522-PKR-KARACHI</v>
          </cell>
        </row>
        <row r="5085">
          <cell r="T5085" t="str">
            <v>6974-6974008-531-PKR-KARACHI</v>
          </cell>
        </row>
        <row r="5086">
          <cell r="T5086" t="str">
            <v>6988-6988160-000-PKR-KARACHI</v>
          </cell>
        </row>
        <row r="5087">
          <cell r="T5087" t="str">
            <v>6974-6974011-000-PKR-KARACHI</v>
          </cell>
        </row>
        <row r="5088">
          <cell r="T5088" t="str">
            <v>6902-6902007-000-PKR-CLIFTON-KHI</v>
          </cell>
        </row>
        <row r="5089">
          <cell r="T5089" t="str">
            <v>6902-6902021-000-PKR-KARACHI</v>
          </cell>
        </row>
        <row r="5090">
          <cell r="T5090" t="str">
            <v>6902-6902021-000-PKR-LAHORE</v>
          </cell>
        </row>
        <row r="5091">
          <cell r="T5091" t="str">
            <v>6902-6902007-000-PKR-LAHORE</v>
          </cell>
        </row>
        <row r="5092">
          <cell r="T5092" t="str">
            <v>6902-6902006-000-PKR-LAHORE</v>
          </cell>
        </row>
        <row r="5093">
          <cell r="T5093" t="str">
            <v>6902-6902004-000-PKR-LAHORE</v>
          </cell>
        </row>
        <row r="5094">
          <cell r="T5094" t="str">
            <v>6902-6902002-000-PKR-LAHORE</v>
          </cell>
        </row>
        <row r="5095">
          <cell r="T5095" t="str">
            <v>6902-6902007-000-PKR-KARACHI</v>
          </cell>
        </row>
        <row r="5096">
          <cell r="T5096" t="str">
            <v>6902-6902006-000-PKR-KARACHI</v>
          </cell>
        </row>
        <row r="5097">
          <cell r="T5097" t="str">
            <v>6902-6902004-000-PKR-KARACHI</v>
          </cell>
        </row>
        <row r="5098">
          <cell r="T5098" t="str">
            <v>6902-6902021-000-PKR-CLIFTON-KHI</v>
          </cell>
        </row>
        <row r="5099">
          <cell r="T5099" t="str">
            <v>6902-6902004-000-PKR-CLIFTON-KHI</v>
          </cell>
        </row>
        <row r="5100">
          <cell r="T5100" t="str">
            <v>6902-6902002-000-PKR-CLIFTON-KHI</v>
          </cell>
        </row>
        <row r="5101">
          <cell r="T5101" t="str">
            <v>6902-6902002-000-PKR-KARACHI</v>
          </cell>
        </row>
        <row r="5102">
          <cell r="T5102" t="str">
            <v>6974-6974017-522-PKR-KARACHI</v>
          </cell>
        </row>
        <row r="5103">
          <cell r="T5103" t="str">
            <v>6974-6974017-503-PKR-KARACHI</v>
          </cell>
        </row>
        <row r="5104">
          <cell r="T5104" t="str">
            <v>6974-6974017-000-PKR-LAHORE</v>
          </cell>
        </row>
        <row r="5105">
          <cell r="T5105" t="str">
            <v>6974-6974017-541-PKR-KARACHI</v>
          </cell>
        </row>
        <row r="5106">
          <cell r="T5106" t="str">
            <v>6974-6974017-531-PKR-KARACHI</v>
          </cell>
        </row>
        <row r="5107">
          <cell r="T5107" t="str">
            <v>6974-6974017-504-PKR-KARACHI</v>
          </cell>
        </row>
        <row r="5108">
          <cell r="T5108" t="str">
            <v>6974-6974017-521-PKR-KARACHI</v>
          </cell>
        </row>
        <row r="5109">
          <cell r="T5109" t="str">
            <v>6974-6974017-000-PKR-KARACHI</v>
          </cell>
        </row>
        <row r="5110">
          <cell r="T5110" t="str">
            <v>6974-6974017-000-PKR-CLIFTON-KHI</v>
          </cell>
        </row>
        <row r="5111">
          <cell r="T5111" t="str">
            <v>6974-6974017-511-PKR-KARACHI</v>
          </cell>
        </row>
        <row r="5112">
          <cell r="T5112" t="str">
            <v>6984-6984004-511-PKR-KARACHI</v>
          </cell>
        </row>
        <row r="5113">
          <cell r="T5113" t="str">
            <v>6984-6984002-512-PKR-KARACHI</v>
          </cell>
        </row>
        <row r="5114">
          <cell r="T5114" t="str">
            <v>6984-6984002-532-PKR-KARACHI</v>
          </cell>
        </row>
        <row r="5115">
          <cell r="T5115" t="str">
            <v>6984-6984003-000-PKR-KARACHI</v>
          </cell>
        </row>
        <row r="5116">
          <cell r="T5116" t="str">
            <v>6984-6984004-000-PKR-KARACHI</v>
          </cell>
        </row>
        <row r="5117">
          <cell r="T5117" t="str">
            <v>6984-6984004-504-PKR-KARACHI</v>
          </cell>
        </row>
        <row r="5118">
          <cell r="T5118" t="str">
            <v>6984-6984001-531-PKR-KARACHI</v>
          </cell>
        </row>
        <row r="5119">
          <cell r="T5119" t="str">
            <v>6984-6984004-512-PKR-KARACHI</v>
          </cell>
        </row>
        <row r="5120">
          <cell r="T5120" t="str">
            <v>6984-6984004-521-PKR-KARACHI</v>
          </cell>
        </row>
        <row r="5121">
          <cell r="T5121" t="str">
            <v>6984-6984004-522-PKR-KARACHI</v>
          </cell>
        </row>
        <row r="5122">
          <cell r="T5122" t="str">
            <v>6984-6984004-503-PKR-KARACHI</v>
          </cell>
        </row>
        <row r="5123">
          <cell r="T5123" t="str">
            <v>6984-6984002-000-PKR-KARACHI</v>
          </cell>
        </row>
        <row r="5124">
          <cell r="T5124" t="str">
            <v>6984-6984001-532-PKR-KARACHI</v>
          </cell>
        </row>
        <row r="5125">
          <cell r="T5125" t="str">
            <v>6984-6984001-522-PKR-KARACHI</v>
          </cell>
        </row>
        <row r="5126">
          <cell r="T5126" t="str">
            <v>6984-6984001-511-PKR-KARACHI</v>
          </cell>
        </row>
        <row r="5127">
          <cell r="T5127" t="str">
            <v>6984-6984001-000-PKR-KARACHI</v>
          </cell>
        </row>
        <row r="5128">
          <cell r="T5128" t="str">
            <v>6979-6979009-000-PKR-KARACHI</v>
          </cell>
        </row>
        <row r="5129">
          <cell r="T5129" t="str">
            <v>6975-6975002-532-PKR-KARACHI</v>
          </cell>
        </row>
        <row r="5130">
          <cell r="T5130" t="str">
            <v>6975-6975002-512-PKR-KARACHI</v>
          </cell>
        </row>
        <row r="5131">
          <cell r="T5131" t="str">
            <v>6975-6975002-522-PKR-KARACHI</v>
          </cell>
        </row>
        <row r="5132">
          <cell r="T5132" t="str">
            <v>6974-6974019-000-PKR-LAHORE</v>
          </cell>
        </row>
        <row r="5133">
          <cell r="T5133" t="str">
            <v>6984-6984004-531-PKR-KARACHI</v>
          </cell>
        </row>
        <row r="5134">
          <cell r="T5134" t="str">
            <v>6984-6984001-541-PKR-KARACHI</v>
          </cell>
        </row>
        <row r="5135">
          <cell r="T5135" t="str">
            <v>6984-6984008-532-PKR-KARACHI</v>
          </cell>
        </row>
        <row r="5136">
          <cell r="T5136" t="str">
            <v>6984-6984008-000-PKR-LAHORE</v>
          </cell>
        </row>
        <row r="5137">
          <cell r="T5137" t="str">
            <v>6984-6984004-000-PKR-LAHORE</v>
          </cell>
        </row>
        <row r="5138">
          <cell r="T5138" t="str">
            <v>6984-6984002-000-PKR-LAHORE</v>
          </cell>
        </row>
        <row r="5139">
          <cell r="T5139" t="str">
            <v>6984-6984001-000-PKR-LAHORE</v>
          </cell>
        </row>
        <row r="5140">
          <cell r="T5140" t="str">
            <v>6975-6975002-000-PKR-LAHORE</v>
          </cell>
        </row>
        <row r="5141">
          <cell r="T5141" t="str">
            <v>6975-6975002-521-PKR-KARACHI</v>
          </cell>
        </row>
        <row r="5142">
          <cell r="T5142" t="str">
            <v>6974-6974014-000-PKR-LAHORE</v>
          </cell>
        </row>
        <row r="5143">
          <cell r="T5143" t="str">
            <v>6975-6975002-504-PKR-KARACHI</v>
          </cell>
        </row>
        <row r="5144">
          <cell r="T5144" t="str">
            <v>6974-6974006-000-PKR-LAHORE</v>
          </cell>
        </row>
        <row r="5145">
          <cell r="T5145" t="str">
            <v>6974-6974004-000-PKR-LAHORE</v>
          </cell>
        </row>
        <row r="5146">
          <cell r="T5146" t="str">
            <v>6974-6974013-000-PKR-LAHORE</v>
          </cell>
        </row>
        <row r="5147">
          <cell r="T5147" t="str">
            <v>6984-6984008-541-PKR-KARACHI</v>
          </cell>
        </row>
        <row r="5148">
          <cell r="T5148" t="str">
            <v>6984-6984004-532-PKR-KARACHI</v>
          </cell>
        </row>
        <row r="5149">
          <cell r="T5149" t="str">
            <v>6984-6984008-531-PKR-KARACHI</v>
          </cell>
        </row>
        <row r="5150">
          <cell r="T5150" t="str">
            <v>6984-6984008-522-PKR-KARACHI</v>
          </cell>
        </row>
        <row r="5151">
          <cell r="T5151" t="str">
            <v>6984-6984008-521-PKR-KARACHI</v>
          </cell>
        </row>
        <row r="5152">
          <cell r="T5152" t="str">
            <v>6984-6984008-512-PKR-KARACHI</v>
          </cell>
        </row>
        <row r="5153">
          <cell r="T5153" t="str">
            <v>6984-6984008-511-PKR-KARACHI</v>
          </cell>
        </row>
        <row r="5154">
          <cell r="T5154" t="str">
            <v>6984-6984008-504-PKR-KARACHI</v>
          </cell>
        </row>
        <row r="5155">
          <cell r="T5155" t="str">
            <v>6984-6984008-503-PKR-KARACHI</v>
          </cell>
        </row>
        <row r="5156">
          <cell r="T5156" t="str">
            <v>6984-6984008-000-PKR-KARACHI</v>
          </cell>
        </row>
        <row r="5157">
          <cell r="T5157" t="str">
            <v>6984-6984004-542-PKR-KARACHI</v>
          </cell>
        </row>
        <row r="5158">
          <cell r="T5158" t="str">
            <v>6984-6984004-541-PKR-KARACHI</v>
          </cell>
        </row>
        <row r="5159">
          <cell r="T5159" t="str">
            <v>6984-6984008-542-PKR-KARACHI</v>
          </cell>
        </row>
        <row r="5160">
          <cell r="T5160" t="str">
            <v>6974-6974004-531-PKR-KARACHI</v>
          </cell>
        </row>
        <row r="5161">
          <cell r="T5161" t="str">
            <v>6974-6974013-504-PKR-KARACHI</v>
          </cell>
        </row>
        <row r="5162">
          <cell r="T5162" t="str">
            <v>6974-6974013-503-PKR-KARACHI</v>
          </cell>
        </row>
        <row r="5163">
          <cell r="T5163" t="str">
            <v>6974-6974013-000-PKR-KARACHI</v>
          </cell>
        </row>
        <row r="5164">
          <cell r="T5164" t="str">
            <v>6974-6974007-000-PKR-KARACHI</v>
          </cell>
        </row>
        <row r="5165">
          <cell r="T5165" t="str">
            <v>6974-6974006-541-PKR-KARACHI</v>
          </cell>
        </row>
        <row r="5166">
          <cell r="T5166" t="str">
            <v>6974-6974006-531-PKR-KARACHI</v>
          </cell>
        </row>
        <row r="5167">
          <cell r="T5167" t="str">
            <v>6974-6974006-522-PKR-KARACHI</v>
          </cell>
        </row>
        <row r="5168">
          <cell r="T5168" t="str">
            <v>6974-6974006-521-PKR-KARACHI</v>
          </cell>
        </row>
        <row r="5169">
          <cell r="T5169" t="str">
            <v>6974-6974006-511-PKR-KARACHI</v>
          </cell>
        </row>
        <row r="5170">
          <cell r="T5170" t="str">
            <v>6974-6974013-511-PKR-KARACHI</v>
          </cell>
        </row>
        <row r="5171">
          <cell r="T5171" t="str">
            <v>6974-6974004-541-PKR-KARACHI</v>
          </cell>
        </row>
        <row r="5172">
          <cell r="T5172" t="str">
            <v>6984-6984002-000-PKR-CLIFTON-KHI</v>
          </cell>
        </row>
        <row r="5173">
          <cell r="T5173" t="str">
            <v>6974-6974004-522-PKR-KARACHI</v>
          </cell>
        </row>
        <row r="5174">
          <cell r="T5174" t="str">
            <v>6974-6974004-521-PKR-KARACHI</v>
          </cell>
        </row>
        <row r="5175">
          <cell r="T5175" t="str">
            <v>6974-6974004-511-PKR-KARACHI</v>
          </cell>
        </row>
        <row r="5176">
          <cell r="T5176" t="str">
            <v>6974-6974004-000-PKR-KARACHI</v>
          </cell>
        </row>
        <row r="5177">
          <cell r="T5177" t="str">
            <v>6984-6984008-000-PKR-CLIFTON-KHI</v>
          </cell>
        </row>
        <row r="5178">
          <cell r="T5178" t="str">
            <v>6984-6984004-000-PKR-CLIFTON-KHI</v>
          </cell>
        </row>
        <row r="5179">
          <cell r="T5179" t="str">
            <v>6975-6975002-503-PKR-KARACHI</v>
          </cell>
        </row>
        <row r="5180">
          <cell r="T5180" t="str">
            <v>6975-6975002-000-PKR-CLIFTON-KHI</v>
          </cell>
        </row>
        <row r="5181">
          <cell r="T5181" t="str">
            <v>6975-6975002-531-PKR-KARACHI</v>
          </cell>
        </row>
        <row r="5182">
          <cell r="T5182" t="str">
            <v>6974-6974004-000-PKR-CLIFTON-KHI</v>
          </cell>
        </row>
        <row r="5183">
          <cell r="T5183" t="str">
            <v>6974-6974006-000-PKR-KARACHI</v>
          </cell>
        </row>
        <row r="5184">
          <cell r="T5184" t="str">
            <v>6974-6974014-532-PKR-KARACHI</v>
          </cell>
        </row>
        <row r="5185">
          <cell r="T5185" t="str">
            <v>6974-6974013-000-PKR-CLIFTON-KHI</v>
          </cell>
        </row>
        <row r="5186">
          <cell r="T5186" t="str">
            <v>6974-6974019-541-PKR-KARACHI</v>
          </cell>
        </row>
        <row r="5187">
          <cell r="T5187" t="str">
            <v>6974-6974019-532-PKR-KARACHI</v>
          </cell>
        </row>
        <row r="5188">
          <cell r="T5188" t="str">
            <v>6974-6974019-531-PKR-KARACHI</v>
          </cell>
        </row>
        <row r="5189">
          <cell r="T5189" t="str">
            <v>6974-6974019-522-PKR-KARACHI</v>
          </cell>
        </row>
        <row r="5190">
          <cell r="T5190" t="str">
            <v>6974-6974019-521-PKR-KARACHI</v>
          </cell>
        </row>
        <row r="5191">
          <cell r="T5191" t="str">
            <v>6974-6974019-512-PKR-KARACHI</v>
          </cell>
        </row>
        <row r="5192">
          <cell r="T5192" t="str">
            <v>6974-6974019-511-PKR-KARACHI</v>
          </cell>
        </row>
        <row r="5193">
          <cell r="T5193" t="str">
            <v>6974-6974019-504-PKR-KARACHI</v>
          </cell>
        </row>
        <row r="5194">
          <cell r="T5194" t="str">
            <v>6974-6974019-000-PKR-KARACHI</v>
          </cell>
        </row>
        <row r="5195">
          <cell r="T5195" t="str">
            <v>6974-6974013-512-PKR-KARACHI</v>
          </cell>
        </row>
        <row r="5196">
          <cell r="T5196" t="str">
            <v>6974-6974014-541-PKR-KARACHI</v>
          </cell>
        </row>
        <row r="5197">
          <cell r="T5197" t="str">
            <v>6975-6975002-000-PKR-KARACHI</v>
          </cell>
        </row>
        <row r="5198">
          <cell r="T5198" t="str">
            <v>6974-6974014-531-PKR-KARACHI</v>
          </cell>
        </row>
        <row r="5199">
          <cell r="T5199" t="str">
            <v>6974-6974014-522-PKR-KARACHI</v>
          </cell>
        </row>
        <row r="5200">
          <cell r="T5200" t="str">
            <v>6974-6974014-521-PKR-KARACHI</v>
          </cell>
        </row>
        <row r="5201">
          <cell r="T5201" t="str">
            <v>6974-6974014-512-PKR-KARACHI</v>
          </cell>
        </row>
        <row r="5202">
          <cell r="T5202" t="str">
            <v>6974-6974014-000-PKR-KARACHI</v>
          </cell>
        </row>
        <row r="5203">
          <cell r="T5203" t="str">
            <v>6974-6974013-542-PKR-KARACHI</v>
          </cell>
        </row>
        <row r="5204">
          <cell r="T5204" t="str">
            <v>6974-6974013-532-PKR-KARACHI</v>
          </cell>
        </row>
        <row r="5205">
          <cell r="T5205" t="str">
            <v>6974-6974013-531-PKR-KARACHI</v>
          </cell>
        </row>
        <row r="5206">
          <cell r="T5206" t="str">
            <v>6974-6974013-522-PKR-KARACHI</v>
          </cell>
        </row>
        <row r="5207">
          <cell r="T5207" t="str">
            <v>6974-6974013-521-PKR-KARACHI</v>
          </cell>
        </row>
        <row r="5208">
          <cell r="T5208" t="str">
            <v>6974-6974014-542-PKR-KARACHI</v>
          </cell>
        </row>
        <row r="5209">
          <cell r="T5209" t="str">
            <v>6914-6914001-000-PKR-KARACHI</v>
          </cell>
        </row>
        <row r="5210">
          <cell r="T5210" t="str">
            <v>6974-6974005-531-PKR-KARACHI</v>
          </cell>
        </row>
        <row r="5211">
          <cell r="T5211" t="str">
            <v>6948-6948002-000-PKR-KARACHI</v>
          </cell>
        </row>
        <row r="5212">
          <cell r="T5212" t="str">
            <v>6949-6949000-000-PKR-KARACHI</v>
          </cell>
        </row>
        <row r="5213">
          <cell r="T5213" t="str">
            <v>6949-6949000-001-PKR-KARACHI</v>
          </cell>
        </row>
        <row r="5214">
          <cell r="T5214" t="str">
            <v>6976-6976003-000-PKR-KARACHI</v>
          </cell>
        </row>
        <row r="5215">
          <cell r="T5215" t="str">
            <v>6990-6990003-541-PKR-KARACHI</v>
          </cell>
        </row>
        <row r="5216">
          <cell r="T5216" t="str">
            <v>6990-6990003-532-PKR-KARACHI</v>
          </cell>
        </row>
        <row r="5217">
          <cell r="T5217" t="str">
            <v>6990-6990003-531-PKR-KARACHI</v>
          </cell>
        </row>
        <row r="5218">
          <cell r="T5218" t="str">
            <v>6990-6990003-523-PKR-KARACHI</v>
          </cell>
        </row>
        <row r="5219">
          <cell r="T5219" t="str">
            <v>6990-6990003-522-PKR-KARACHI</v>
          </cell>
        </row>
        <row r="5220">
          <cell r="T5220" t="str">
            <v>6990-6990003-521-PKR-KARACHI</v>
          </cell>
        </row>
        <row r="5221">
          <cell r="T5221" t="str">
            <v>6990-6990003-512-PKR-KARACHI</v>
          </cell>
        </row>
        <row r="5222">
          <cell r="T5222" t="str">
            <v>6990-6990003-503-PKR-KARACHI</v>
          </cell>
        </row>
        <row r="5223">
          <cell r="T5223" t="str">
            <v>6990-6990003-000-PKR-KARACHI</v>
          </cell>
        </row>
        <row r="5224">
          <cell r="T5224" t="str">
            <v>6975-6975021-000-PKR-KARACHI</v>
          </cell>
        </row>
        <row r="5225">
          <cell r="T5225" t="str">
            <v>6976-6976004-000-PKR-KARACHI</v>
          </cell>
        </row>
        <row r="5226">
          <cell r="T5226" t="str">
            <v>6990-6990003-542-PKR-KARACHI</v>
          </cell>
        </row>
        <row r="5227">
          <cell r="T5227" t="str">
            <v>6975-6975003-000-PKR-LAHORE</v>
          </cell>
        </row>
        <row r="5228">
          <cell r="T5228" t="str">
            <v>6975-6975021-532-PKR-KARACHI</v>
          </cell>
        </row>
        <row r="5229">
          <cell r="T5229" t="str">
            <v>6975-6975021-531-PKR-KARACHI</v>
          </cell>
        </row>
        <row r="5230">
          <cell r="T5230" t="str">
            <v>6975-6975021-521-PKR-KARACHI</v>
          </cell>
        </row>
        <row r="5231">
          <cell r="T5231" t="str">
            <v>6980-6980004-000-PKR-KARACHI</v>
          </cell>
        </row>
        <row r="5232">
          <cell r="T5232" t="str">
            <v>6990-6990011-000-PKR-KARACHI</v>
          </cell>
        </row>
        <row r="5233">
          <cell r="T5233" t="str">
            <v>6975-6975007-531-PKR-KARACHI</v>
          </cell>
        </row>
        <row r="5234">
          <cell r="T5234" t="str">
            <v>6975-6975007-000-PKR-LAHORE</v>
          </cell>
        </row>
        <row r="5235">
          <cell r="T5235" t="str">
            <v>6975-6975006-000-PKR-LAHORE</v>
          </cell>
        </row>
        <row r="5236">
          <cell r="T5236" t="str">
            <v>6975-6975000-000-PKR-LAHORE</v>
          </cell>
        </row>
        <row r="5237">
          <cell r="T5237" t="str">
            <v>6990-6990011-531-PKR-KARACHI</v>
          </cell>
        </row>
        <row r="5238">
          <cell r="T5238" t="str">
            <v>6990-6990011-522-PKR-KARACHI</v>
          </cell>
        </row>
        <row r="5239">
          <cell r="T5239" t="str">
            <v>6990-6990011-521-PKR-KARACHI</v>
          </cell>
        </row>
        <row r="5240">
          <cell r="T5240" t="str">
            <v>6990-6990011-541-PKR-KARACHI</v>
          </cell>
        </row>
        <row r="5241">
          <cell r="T5241" t="str">
            <v>6990-6990011-504-PKR-KARACHI</v>
          </cell>
        </row>
        <row r="5242">
          <cell r="T5242" t="str">
            <v>6990-6990004-000-PKR-KARACHI</v>
          </cell>
        </row>
        <row r="5243">
          <cell r="T5243" t="str">
            <v>6990-6990004-541-PKR-KARACHI</v>
          </cell>
        </row>
        <row r="5244">
          <cell r="T5244" t="str">
            <v>6975-6975000-523-PKR-KARACHI</v>
          </cell>
        </row>
        <row r="5245">
          <cell r="T5245" t="str">
            <v>6990-6990004-531-PKR-KARACHI</v>
          </cell>
        </row>
        <row r="5246">
          <cell r="T5246" t="str">
            <v>6990-6990003-000-PKR-LAHORE</v>
          </cell>
        </row>
        <row r="5247">
          <cell r="T5247" t="str">
            <v>6990-6990004-522-PKR-KARACHI</v>
          </cell>
        </row>
        <row r="5248">
          <cell r="T5248" t="str">
            <v>6990-6990004-512-PKR-KARACHI</v>
          </cell>
        </row>
        <row r="5249">
          <cell r="T5249" t="str">
            <v>6990-6990004-504-PKR-KARACHI</v>
          </cell>
        </row>
        <row r="5250">
          <cell r="T5250" t="str">
            <v>6990-6990011-511-PKR-KARACHI</v>
          </cell>
        </row>
        <row r="5251">
          <cell r="T5251" t="str">
            <v>6974-6974015-000-PKR-KARACHI</v>
          </cell>
        </row>
        <row r="5252">
          <cell r="T5252" t="str">
            <v>6975-6975003-503-PKR-KARACHI</v>
          </cell>
        </row>
        <row r="5253">
          <cell r="T5253" t="str">
            <v>6975-6975000-542-PKR-KARACHI</v>
          </cell>
        </row>
        <row r="5254">
          <cell r="T5254" t="str">
            <v>6975-6975000-532-PKR-KARACHI</v>
          </cell>
        </row>
        <row r="5255">
          <cell r="T5255" t="str">
            <v>6975-6975000-522-PKR-KARACHI</v>
          </cell>
        </row>
        <row r="5256">
          <cell r="T5256" t="str">
            <v>6975-6975000-512-PKR-KARACHI</v>
          </cell>
        </row>
        <row r="5257">
          <cell r="T5257" t="str">
            <v>6975-6975000-511-PKR-KARACHI</v>
          </cell>
        </row>
        <row r="5258">
          <cell r="T5258" t="str">
            <v>6975-6975000-541-PKR-KARACHI</v>
          </cell>
        </row>
        <row r="5259">
          <cell r="T5259" t="str">
            <v>6975-6975000-000-PKR-KARACHI</v>
          </cell>
        </row>
        <row r="5260">
          <cell r="T5260" t="str">
            <v>6975-6975003-511-PKR-KARACHI</v>
          </cell>
        </row>
        <row r="5261">
          <cell r="T5261" t="str">
            <v>6974-6974009-522-PKR-KARACHI</v>
          </cell>
        </row>
        <row r="5262">
          <cell r="T5262" t="str">
            <v>6974-6974009-000-PKR-KARACHI</v>
          </cell>
        </row>
        <row r="5263">
          <cell r="T5263" t="str">
            <v>6990-6990003-000-PKR-CLIFTON-KHI</v>
          </cell>
        </row>
        <row r="5264">
          <cell r="T5264" t="str">
            <v>6975-6975006-000-PKR-CLIFTON-KHI</v>
          </cell>
        </row>
        <row r="5265">
          <cell r="T5265" t="str">
            <v>6975-6975003-000-PKR-CLIFTON-KHI</v>
          </cell>
        </row>
        <row r="5266">
          <cell r="T5266" t="str">
            <v>6975-6975000-000-PKR-CLIFTON-KHI</v>
          </cell>
        </row>
        <row r="5267">
          <cell r="T5267" t="str">
            <v>6975-6975007-522-PKR-KARACHI</v>
          </cell>
        </row>
        <row r="5268">
          <cell r="T5268" t="str">
            <v>6975-6975000-503-PKR-KARACHI</v>
          </cell>
        </row>
        <row r="5269">
          <cell r="T5269" t="str">
            <v>6975-6975006-503-PKR-KARACHI</v>
          </cell>
        </row>
        <row r="5270">
          <cell r="T5270" t="str">
            <v>6975-6975007-521-PKR-KARACHI</v>
          </cell>
        </row>
        <row r="5271">
          <cell r="T5271" t="str">
            <v>6975-6975007-512-PKR-KARACHI</v>
          </cell>
        </row>
        <row r="5272">
          <cell r="T5272" t="str">
            <v>6975-6975007-000-PKR-KARACHI</v>
          </cell>
        </row>
        <row r="5273">
          <cell r="T5273" t="str">
            <v>6975-6975006-542-PKR-KARACHI</v>
          </cell>
        </row>
        <row r="5274">
          <cell r="T5274" t="str">
            <v>6975-6975006-541-PKR-KARACHI</v>
          </cell>
        </row>
        <row r="5275">
          <cell r="T5275" t="str">
            <v>6975-6975006-521-PKR-KARACHI</v>
          </cell>
        </row>
        <row r="5276">
          <cell r="T5276" t="str">
            <v>6975-6975003-000-PKR-KARACHI</v>
          </cell>
        </row>
        <row r="5277">
          <cell r="T5277" t="str">
            <v>6975-6975006-504-PKR-KARACHI</v>
          </cell>
        </row>
        <row r="5278">
          <cell r="T5278" t="str">
            <v>6975-6975003-512-PKR-KARACHI</v>
          </cell>
        </row>
        <row r="5279">
          <cell r="T5279" t="str">
            <v>6975-6975006-000-PKR-KARACHI</v>
          </cell>
        </row>
        <row r="5280">
          <cell r="T5280" t="str">
            <v>6975-6975003-542-PKR-KARACHI</v>
          </cell>
        </row>
        <row r="5281">
          <cell r="T5281" t="str">
            <v>6975-6975003-541-PKR-KARACHI</v>
          </cell>
        </row>
        <row r="5282">
          <cell r="T5282" t="str">
            <v>6975-6975003-532-PKR-KARACHI</v>
          </cell>
        </row>
        <row r="5283">
          <cell r="T5283" t="str">
            <v>6975-6975003-531-PKR-KARACHI</v>
          </cell>
        </row>
        <row r="5284">
          <cell r="T5284" t="str">
            <v>6975-6975003-523-PKR-KARACHI</v>
          </cell>
        </row>
        <row r="5285">
          <cell r="T5285" t="str">
            <v>6975-6975003-522-PKR-KARACHI</v>
          </cell>
        </row>
        <row r="5286">
          <cell r="T5286" t="str">
            <v>6975-6975003-521-PKR-KARACHI</v>
          </cell>
        </row>
        <row r="5287">
          <cell r="T5287" t="str">
            <v>6975-6975006-511-PKR-KARACHI</v>
          </cell>
        </row>
        <row r="5288">
          <cell r="T5288" t="str">
            <v>6988-6988002-522-PKR-KARACHI</v>
          </cell>
        </row>
        <row r="5289">
          <cell r="T5289" t="str">
            <v>6988-6988002-000-PKR-LAHORE</v>
          </cell>
        </row>
        <row r="5290">
          <cell r="T5290" t="str">
            <v>6988-6988002-541-PKR-KARACHI</v>
          </cell>
        </row>
        <row r="5291">
          <cell r="T5291" t="str">
            <v>6988-6988002-521-PKR-KARACHI</v>
          </cell>
        </row>
        <row r="5292">
          <cell r="T5292" t="str">
            <v>6988-6988002-000-PKR-KARACHI</v>
          </cell>
        </row>
        <row r="5293">
          <cell r="T5293" t="str">
            <v>6988-6988002-511-PKR-KARACHI</v>
          </cell>
        </row>
        <row r="5294">
          <cell r="T5294" t="str">
            <v>6986-6986020-523-PKR-KARACHI</v>
          </cell>
        </row>
        <row r="5295">
          <cell r="T5295" t="str">
            <v>6986-6986021-511-PKR-KARACHI</v>
          </cell>
        </row>
        <row r="5296">
          <cell r="T5296" t="str">
            <v>6986-6986021-504-PKR-KARACHI</v>
          </cell>
        </row>
        <row r="5297">
          <cell r="T5297" t="str">
            <v>6986-6986021-000-PKR-KARACHI</v>
          </cell>
        </row>
        <row r="5298">
          <cell r="T5298" t="str">
            <v>6986-6986020-542-PKR-KARACHI</v>
          </cell>
        </row>
        <row r="5299">
          <cell r="T5299" t="str">
            <v>6986-6986020-541-PKR-KARACHI</v>
          </cell>
        </row>
        <row r="5300">
          <cell r="T5300" t="str">
            <v>6986-6986020-531-PKR-KARACHI</v>
          </cell>
        </row>
        <row r="5301">
          <cell r="T5301" t="str">
            <v>6986-6986021-541-PKR-KARACHI</v>
          </cell>
        </row>
        <row r="5302">
          <cell r="T5302" t="str">
            <v>6986-6986020-522-PKR-KARACHI</v>
          </cell>
        </row>
        <row r="5303">
          <cell r="T5303" t="str">
            <v>6986-6986020-521-PKR-KARACHI</v>
          </cell>
        </row>
        <row r="5304">
          <cell r="T5304" t="str">
            <v>6986-6986020-512-PKR-KARACHI</v>
          </cell>
        </row>
        <row r="5305">
          <cell r="T5305" t="str">
            <v>6986-6986020-511-PKR-KARACHI</v>
          </cell>
        </row>
        <row r="5306">
          <cell r="T5306" t="str">
            <v>6986-6986020-504-PKR-KARACHI</v>
          </cell>
        </row>
        <row r="5307">
          <cell r="T5307" t="str">
            <v>6986-6986020-503-PKR-KARACHI</v>
          </cell>
        </row>
        <row r="5308">
          <cell r="T5308" t="str">
            <v>6986-6986020-532-PKR-KARACHI</v>
          </cell>
        </row>
        <row r="5309">
          <cell r="T5309" t="str">
            <v>6986-6986042-001-PKR-KARACHI</v>
          </cell>
        </row>
        <row r="5310">
          <cell r="T5310" t="str">
            <v>6986-6986020-000-PKR-KARACHI</v>
          </cell>
        </row>
        <row r="5311">
          <cell r="T5311" t="str">
            <v>6986-6986021-512-PKR-KARACHI</v>
          </cell>
        </row>
        <row r="5312">
          <cell r="T5312" t="str">
            <v>6986-6986021-000-PKR-LAHORE</v>
          </cell>
        </row>
        <row r="5313">
          <cell r="T5313" t="str">
            <v>6986-6986020-000-PKR-LAHORE</v>
          </cell>
        </row>
        <row r="5314">
          <cell r="T5314" t="str">
            <v>6986-6986008-000-PKR-LAHORE</v>
          </cell>
        </row>
        <row r="5315">
          <cell r="T5315" t="str">
            <v>6986-6986021-521-PKR-KARACHI</v>
          </cell>
        </row>
        <row r="5316">
          <cell r="T5316" t="str">
            <v>6974-6974035-000-PKR-LAHORE</v>
          </cell>
        </row>
        <row r="5317">
          <cell r="T5317" t="str">
            <v>6986-6986021-532-PKR-KARACHI</v>
          </cell>
        </row>
        <row r="5318">
          <cell r="T5318" t="str">
            <v>6986-6986042-000-PKR-KARACHI</v>
          </cell>
        </row>
        <row r="5319">
          <cell r="T5319" t="str">
            <v>6986-6986041-000-PKR-KARACHI</v>
          </cell>
        </row>
        <row r="5320">
          <cell r="T5320" t="str">
            <v>6986-6986030-521-PKR-KARACHI</v>
          </cell>
        </row>
        <row r="5321">
          <cell r="T5321" t="str">
            <v>6986-6986030-000-PKR-KARACHI</v>
          </cell>
        </row>
        <row r="5322">
          <cell r="T5322" t="str">
            <v>6986-6986022-000-PKR-KARACHI</v>
          </cell>
        </row>
        <row r="5323">
          <cell r="T5323" t="str">
            <v>6986-6986021-542-PKR-KARACHI</v>
          </cell>
        </row>
        <row r="5324">
          <cell r="T5324" t="str">
            <v>6974-6974036-000-PKR-LAHORE</v>
          </cell>
        </row>
        <row r="5325">
          <cell r="T5325" t="str">
            <v>6986-6986021-000-PKR-CLIFTON-KHI</v>
          </cell>
        </row>
        <row r="5326">
          <cell r="T5326" t="str">
            <v>6974-6974036-000-PKR-KARACHI</v>
          </cell>
        </row>
        <row r="5327">
          <cell r="T5327" t="str">
            <v>6974-6974035-542-PKR-KARACHI</v>
          </cell>
        </row>
        <row r="5328">
          <cell r="T5328" t="str">
            <v>6974-6974035-541-PKR-KARACHI</v>
          </cell>
        </row>
        <row r="5329">
          <cell r="T5329" t="str">
            <v>6974-6974035-532-PKR-KARACHI</v>
          </cell>
        </row>
        <row r="5330">
          <cell r="T5330" t="str">
            <v>6974-6974035-522-PKR-KARACHI</v>
          </cell>
        </row>
        <row r="5331">
          <cell r="T5331" t="str">
            <v>6974-6974036-503-PKR-KARACHI</v>
          </cell>
        </row>
        <row r="5332">
          <cell r="T5332" t="str">
            <v>6974-6974035-000-PKR-KARACHI</v>
          </cell>
        </row>
        <row r="5333">
          <cell r="T5333" t="str">
            <v>6974-6974035-531-PKR-KARACHI</v>
          </cell>
        </row>
        <row r="5334">
          <cell r="T5334" t="str">
            <v>6986-6986020-000-PKR-CLIFTON-KHI</v>
          </cell>
        </row>
        <row r="5335">
          <cell r="T5335" t="str">
            <v>6986-6986008-000-PKR-CLIFTON-KHI</v>
          </cell>
        </row>
        <row r="5336">
          <cell r="T5336" t="str">
            <v>6974-6974036-000-PKR-CLIFTON-KHI</v>
          </cell>
        </row>
        <row r="5337">
          <cell r="T5337" t="str">
            <v>6974-6974035-000-PKR-CLIFTON-KHI</v>
          </cell>
        </row>
        <row r="5338">
          <cell r="T5338" t="str">
            <v>6986-6986021-522-PKR-KARACHI</v>
          </cell>
        </row>
        <row r="5339">
          <cell r="T5339" t="str">
            <v>6986-6986008-521-PKR-KARACHI</v>
          </cell>
        </row>
        <row r="5340">
          <cell r="T5340" t="str">
            <v>6974-6974035-511-PKR-KARACHI</v>
          </cell>
        </row>
        <row r="5341">
          <cell r="T5341" t="str">
            <v>6986-6986006-000-PKR-KARACHI</v>
          </cell>
        </row>
        <row r="5342">
          <cell r="T5342" t="str">
            <v>6986-6986008-511-PKR-KARACHI</v>
          </cell>
        </row>
        <row r="5343">
          <cell r="T5343" t="str">
            <v>6986-6986008-000-PKR-KARACHI</v>
          </cell>
        </row>
        <row r="5344">
          <cell r="T5344" t="str">
            <v>6974-6974035-521-PKR-KARACHI</v>
          </cell>
        </row>
        <row r="5345">
          <cell r="T5345" t="str">
            <v>6986-6986007-000-PKR-KARACHI</v>
          </cell>
        </row>
        <row r="5346">
          <cell r="T5346" t="str">
            <v>6974-6974036-504-PKR-KARACHI</v>
          </cell>
        </row>
        <row r="5347">
          <cell r="T5347" t="str">
            <v>6986-6986004-000-PKR-KARACHI</v>
          </cell>
        </row>
        <row r="5348">
          <cell r="T5348" t="str">
            <v>6982-6982000-000-PKR-KARACHI</v>
          </cell>
        </row>
      </sheetData>
      <sheetData sheetId="1"/>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S"/>
      <sheetName val="IS"/>
      <sheetName val="CF"/>
      <sheetName val="Analytical review2"/>
      <sheetName val="Equity"/>
      <sheetName val="Notes"/>
      <sheetName val="Analytical review"/>
      <sheetName val="TB LN"/>
      <sheetName val="Map-TB LN"/>
      <sheetName val="Adj-Reclas LN"/>
      <sheetName val="TB IV"/>
      <sheetName val="Map-TB IV"/>
      <sheetName val="Sheet2"/>
      <sheetName val="Adj-Reclas"/>
      <sheetName val="COGS"/>
      <sheetName val="foh"/>
      <sheetName val="S&amp;D"/>
      <sheetName val="G &amp; A"/>
      <sheetName val="tb  dimension"/>
      <sheetName val="common Depts"/>
      <sheetName val="Project_Time_Sheet_1"/>
      <sheetName val="Analytical_review2"/>
      <sheetName val="Analytical_review"/>
      <sheetName val="TB_LN"/>
      <sheetName val="Map-TB_LN"/>
      <sheetName val="Adj-Reclas_LN"/>
      <sheetName val="TB_IV"/>
      <sheetName val="Map-TB_IV"/>
      <sheetName val="G_&amp;_A"/>
      <sheetName val="tb__dimension"/>
      <sheetName val="common_Depts"/>
      <sheetName val="Data"/>
    </sheetNames>
    <sheetDataSet>
      <sheetData sheetId="0"/>
      <sheetData sheetId="1"/>
      <sheetData sheetId="2"/>
      <sheetData sheetId="3"/>
      <sheetData sheetId="4"/>
      <sheetData sheetId="5"/>
      <sheetData sheetId="6"/>
      <sheetData sheetId="7"/>
      <sheetData sheetId="8"/>
      <sheetData sheetId="9">
        <row r="10">
          <cell r="F10">
            <v>20000</v>
          </cell>
          <cell r="G10">
            <v>11</v>
          </cell>
        </row>
        <row r="11">
          <cell r="F11">
            <v>69765.16</v>
          </cell>
          <cell r="G11">
            <v>11</v>
          </cell>
        </row>
        <row r="12">
          <cell r="F12">
            <v>2733225.94</v>
          </cell>
          <cell r="G12">
            <v>11</v>
          </cell>
        </row>
        <row r="13">
          <cell r="F13">
            <v>-225544.87</v>
          </cell>
          <cell r="G13">
            <v>11</v>
          </cell>
        </row>
        <row r="14">
          <cell r="F14">
            <v>60038.1</v>
          </cell>
          <cell r="G14">
            <v>11</v>
          </cell>
        </row>
        <row r="15">
          <cell r="F15">
            <v>3095.21</v>
          </cell>
          <cell r="G15">
            <v>11</v>
          </cell>
        </row>
        <row r="16">
          <cell r="F16">
            <v>8662.1</v>
          </cell>
          <cell r="G16">
            <v>11</v>
          </cell>
        </row>
        <row r="17">
          <cell r="F17">
            <v>40630</v>
          </cell>
          <cell r="G17">
            <v>11</v>
          </cell>
        </row>
        <row r="18">
          <cell r="F18">
            <v>5979.82</v>
          </cell>
          <cell r="G18">
            <v>11</v>
          </cell>
        </row>
        <row r="19">
          <cell r="F19">
            <v>18947.099999999999</v>
          </cell>
          <cell r="G19">
            <v>11</v>
          </cell>
        </row>
        <row r="20">
          <cell r="F20">
            <v>709680.55</v>
          </cell>
          <cell r="G20">
            <v>124</v>
          </cell>
        </row>
        <row r="21">
          <cell r="F21">
            <v>36284746.210000001</v>
          </cell>
          <cell r="G21">
            <v>121</v>
          </cell>
        </row>
        <row r="22">
          <cell r="F22">
            <v>54422.41</v>
          </cell>
          <cell r="G22">
            <v>121</v>
          </cell>
        </row>
        <row r="23">
          <cell r="F23">
            <v>5373297</v>
          </cell>
          <cell r="G23">
            <v>121</v>
          </cell>
        </row>
        <row r="24">
          <cell r="F24">
            <v>-323683.62</v>
          </cell>
          <cell r="G24">
            <v>522</v>
          </cell>
        </row>
        <row r="25">
          <cell r="F25">
            <v>12000</v>
          </cell>
          <cell r="G25">
            <v>124</v>
          </cell>
        </row>
        <row r="26">
          <cell r="F26">
            <v>-48039.22</v>
          </cell>
          <cell r="G26">
            <v>124</v>
          </cell>
        </row>
        <row r="27">
          <cell r="F27">
            <v>28749.17</v>
          </cell>
          <cell r="G27">
            <v>124</v>
          </cell>
        </row>
        <row r="28">
          <cell r="F28">
            <v>16290</v>
          </cell>
          <cell r="G28">
            <v>124</v>
          </cell>
        </row>
        <row r="29">
          <cell r="F29">
            <v>5223.1099999999997</v>
          </cell>
          <cell r="G29">
            <v>124</v>
          </cell>
        </row>
        <row r="30">
          <cell r="F30">
            <v>11000</v>
          </cell>
          <cell r="G30">
            <v>124</v>
          </cell>
        </row>
        <row r="31">
          <cell r="F31">
            <v>-0.06</v>
          </cell>
          <cell r="G31">
            <v>124</v>
          </cell>
        </row>
        <row r="32">
          <cell r="F32">
            <v>67084.42</v>
          </cell>
          <cell r="G32">
            <v>124</v>
          </cell>
        </row>
        <row r="33">
          <cell r="F33">
            <v>-1720</v>
          </cell>
          <cell r="G33">
            <v>124</v>
          </cell>
        </row>
        <row r="34">
          <cell r="F34">
            <v>205156.14</v>
          </cell>
          <cell r="G34">
            <v>123</v>
          </cell>
        </row>
        <row r="35">
          <cell r="F35">
            <v>-73</v>
          </cell>
          <cell r="G35">
            <v>124</v>
          </cell>
        </row>
        <row r="36">
          <cell r="F36">
            <v>715982</v>
          </cell>
          <cell r="G36">
            <v>124</v>
          </cell>
        </row>
        <row r="37">
          <cell r="F37">
            <v>37776</v>
          </cell>
          <cell r="G37">
            <v>124</v>
          </cell>
        </row>
        <row r="38">
          <cell r="F38">
            <v>223242.1</v>
          </cell>
          <cell r="G38">
            <v>123</v>
          </cell>
        </row>
        <row r="39">
          <cell r="F39">
            <v>77392</v>
          </cell>
          <cell r="G39">
            <v>123</v>
          </cell>
        </row>
        <row r="40">
          <cell r="F40">
            <v>1195</v>
          </cell>
          <cell r="G40">
            <v>123</v>
          </cell>
        </row>
        <row r="41">
          <cell r="F41">
            <v>57456.36</v>
          </cell>
          <cell r="G41">
            <v>123</v>
          </cell>
        </row>
        <row r="42">
          <cell r="F42">
            <v>-40864739.969999999</v>
          </cell>
          <cell r="G42">
            <v>131</v>
          </cell>
        </row>
        <row r="43">
          <cell r="F43">
            <v>106872775.15000001</v>
          </cell>
          <cell r="G43">
            <v>131</v>
          </cell>
        </row>
        <row r="44">
          <cell r="F44">
            <v>-758043.61</v>
          </cell>
          <cell r="G44">
            <v>74</v>
          </cell>
        </row>
        <row r="45">
          <cell r="F45">
            <v>-53540834.530000001</v>
          </cell>
          <cell r="G45">
            <v>74</v>
          </cell>
        </row>
        <row r="46">
          <cell r="F46">
            <v>-11136769.35</v>
          </cell>
          <cell r="G46">
            <v>74</v>
          </cell>
        </row>
        <row r="47">
          <cell r="F47">
            <v>3539019.28</v>
          </cell>
          <cell r="G47">
            <v>74</v>
          </cell>
        </row>
        <row r="48">
          <cell r="F48">
            <v>13046227.529999999</v>
          </cell>
          <cell r="G48">
            <v>74</v>
          </cell>
        </row>
        <row r="49">
          <cell r="F49">
            <v>4109457.31</v>
          </cell>
          <cell r="G49">
            <v>132</v>
          </cell>
        </row>
        <row r="50">
          <cell r="F50">
            <v>7357281.8200000003</v>
          </cell>
          <cell r="G50">
            <v>133</v>
          </cell>
        </row>
        <row r="51">
          <cell r="F51">
            <v>14071450.119999999</v>
          </cell>
          <cell r="G51">
            <v>141</v>
          </cell>
        </row>
        <row r="52">
          <cell r="F52">
            <v>287399557.22000003</v>
          </cell>
          <cell r="G52">
            <v>141</v>
          </cell>
        </row>
        <row r="53">
          <cell r="F53">
            <v>-285586765.25</v>
          </cell>
          <cell r="G53">
            <v>141</v>
          </cell>
        </row>
        <row r="54">
          <cell r="F54">
            <v>455068.42</v>
          </cell>
          <cell r="G54">
            <v>141</v>
          </cell>
        </row>
        <row r="55">
          <cell r="F55">
            <v>-52223.03</v>
          </cell>
          <cell r="G55">
            <v>141</v>
          </cell>
        </row>
        <row r="56">
          <cell r="F56">
            <v>245887</v>
          </cell>
          <cell r="G56">
            <v>141</v>
          </cell>
        </row>
        <row r="57">
          <cell r="F57">
            <v>2167626.4700000002</v>
          </cell>
          <cell r="G57">
            <v>142</v>
          </cell>
        </row>
        <row r="58">
          <cell r="F58">
            <v>682418.23</v>
          </cell>
          <cell r="G58">
            <v>142</v>
          </cell>
        </row>
        <row r="59">
          <cell r="F59">
            <v>-300920.26</v>
          </cell>
          <cell r="G59">
            <v>142</v>
          </cell>
        </row>
        <row r="60">
          <cell r="F60">
            <v>279969.99</v>
          </cell>
          <cell r="G60">
            <v>143</v>
          </cell>
        </row>
        <row r="61">
          <cell r="F61">
            <v>34826.25</v>
          </cell>
          <cell r="G61">
            <v>142</v>
          </cell>
        </row>
        <row r="62">
          <cell r="F62">
            <v>74199.320000000007</v>
          </cell>
          <cell r="G62">
            <v>142</v>
          </cell>
        </row>
        <row r="63">
          <cell r="F63">
            <v>154935.93</v>
          </cell>
          <cell r="G63">
            <v>145</v>
          </cell>
        </row>
        <row r="64">
          <cell r="F64">
            <v>287.47000000000003</v>
          </cell>
          <cell r="G64">
            <v>145</v>
          </cell>
        </row>
        <row r="65">
          <cell r="F65">
            <v>-0.02</v>
          </cell>
          <cell r="G65">
            <v>124</v>
          </cell>
        </row>
        <row r="66">
          <cell r="F66">
            <v>-43500</v>
          </cell>
          <cell r="G66">
            <v>124</v>
          </cell>
        </row>
        <row r="67">
          <cell r="F67">
            <v>33090.85</v>
          </cell>
          <cell r="G67">
            <v>124</v>
          </cell>
        </row>
        <row r="68">
          <cell r="F68">
            <v>281738.88</v>
          </cell>
          <cell r="G68">
            <v>141</v>
          </cell>
        </row>
        <row r="69">
          <cell r="F69">
            <v>-245727.33</v>
          </cell>
          <cell r="G69">
            <v>141</v>
          </cell>
        </row>
        <row r="70">
          <cell r="F70">
            <v>-0.04</v>
          </cell>
          <cell r="G70">
            <v>124</v>
          </cell>
        </row>
        <row r="71">
          <cell r="F71">
            <v>6574017.1600000001</v>
          </cell>
          <cell r="G71">
            <v>214</v>
          </cell>
        </row>
        <row r="72">
          <cell r="F72">
            <v>447552</v>
          </cell>
          <cell r="G72">
            <v>216</v>
          </cell>
        </row>
        <row r="73">
          <cell r="F73">
            <v>2235407.2200000002</v>
          </cell>
          <cell r="G73">
            <v>216</v>
          </cell>
        </row>
        <row r="74">
          <cell r="F74">
            <v>2999009.72</v>
          </cell>
          <cell r="G74">
            <v>217</v>
          </cell>
        </row>
        <row r="75">
          <cell r="F75">
            <v>20825</v>
          </cell>
          <cell r="G75">
            <v>217</v>
          </cell>
        </row>
        <row r="76">
          <cell r="F76">
            <v>2674163.7000000002</v>
          </cell>
          <cell r="G76">
            <v>218</v>
          </cell>
        </row>
        <row r="77">
          <cell r="F77">
            <v>9670</v>
          </cell>
          <cell r="G77">
            <v>218</v>
          </cell>
        </row>
        <row r="78">
          <cell r="F78">
            <v>36279104.890000001</v>
          </cell>
          <cell r="G78">
            <v>215</v>
          </cell>
        </row>
        <row r="79">
          <cell r="F79">
            <v>3238954.29</v>
          </cell>
          <cell r="G79">
            <v>215</v>
          </cell>
        </row>
        <row r="80">
          <cell r="F80">
            <v>283641.82</v>
          </cell>
          <cell r="G80">
            <v>215</v>
          </cell>
        </row>
        <row r="81">
          <cell r="F81">
            <v>14051555</v>
          </cell>
          <cell r="G81">
            <v>22</v>
          </cell>
        </row>
        <row r="82">
          <cell r="F82">
            <v>-2150</v>
          </cell>
          <cell r="G82">
            <v>215</v>
          </cell>
        </row>
        <row r="83">
          <cell r="F83">
            <v>121437.96</v>
          </cell>
          <cell r="G83">
            <v>145</v>
          </cell>
        </row>
        <row r="84">
          <cell r="F84">
            <v>-16000</v>
          </cell>
          <cell r="G84">
            <v>145</v>
          </cell>
        </row>
        <row r="85">
          <cell r="F85">
            <v>129214.25</v>
          </cell>
          <cell r="G85">
            <v>141</v>
          </cell>
        </row>
        <row r="86">
          <cell r="F86">
            <v>-129214.25</v>
          </cell>
          <cell r="G86">
            <v>141</v>
          </cell>
        </row>
        <row r="87">
          <cell r="F87">
            <v>617860.99</v>
          </cell>
          <cell r="G87">
            <v>144</v>
          </cell>
        </row>
        <row r="88">
          <cell r="F88">
            <v>42329.72</v>
          </cell>
          <cell r="G88">
            <v>144</v>
          </cell>
        </row>
        <row r="89">
          <cell r="F89">
            <v>270214.2</v>
          </cell>
          <cell r="G89">
            <v>144</v>
          </cell>
        </row>
        <row r="90">
          <cell r="F90">
            <v>1484594.32</v>
          </cell>
          <cell r="G90">
            <v>144</v>
          </cell>
        </row>
        <row r="91">
          <cell r="F91">
            <v>-5545624.8200000003</v>
          </cell>
          <cell r="G91">
            <v>521</v>
          </cell>
        </row>
        <row r="92">
          <cell r="F92">
            <v>-18557717.75</v>
          </cell>
          <cell r="G92">
            <v>521</v>
          </cell>
        </row>
        <row r="93">
          <cell r="F93">
            <v>-599432.81000000006</v>
          </cell>
          <cell r="G93">
            <v>521</v>
          </cell>
        </row>
        <row r="94">
          <cell r="F94">
            <v>281130.71999999997</v>
          </cell>
          <cell r="G94">
            <v>521</v>
          </cell>
        </row>
        <row r="95">
          <cell r="F95">
            <v>571393.32999999996</v>
          </cell>
          <cell r="G95">
            <v>521</v>
          </cell>
        </row>
        <row r="96">
          <cell r="F96">
            <v>1146</v>
          </cell>
          <cell r="G96">
            <v>521</v>
          </cell>
        </row>
        <row r="97">
          <cell r="F97">
            <v>2085471.44</v>
          </cell>
          <cell r="G97">
            <v>122</v>
          </cell>
        </row>
        <row r="98">
          <cell r="F98">
            <v>-39987.800000000003</v>
          </cell>
          <cell r="G98">
            <v>523</v>
          </cell>
        </row>
        <row r="99">
          <cell r="F99">
            <v>-21526.01</v>
          </cell>
          <cell r="G99">
            <v>523</v>
          </cell>
        </row>
        <row r="100">
          <cell r="F100">
            <v>-304790</v>
          </cell>
          <cell r="G100">
            <v>523</v>
          </cell>
        </row>
        <row r="101">
          <cell r="F101">
            <v>-189988</v>
          </cell>
          <cell r="G101">
            <v>523</v>
          </cell>
        </row>
        <row r="102">
          <cell r="F102">
            <v>-1731037</v>
          </cell>
          <cell r="G102">
            <v>62</v>
          </cell>
        </row>
        <row r="103">
          <cell r="F103">
            <v>-14735.22</v>
          </cell>
          <cell r="G103">
            <v>523</v>
          </cell>
        </row>
        <row r="104">
          <cell r="F104">
            <v>-10001.5</v>
          </cell>
          <cell r="G104">
            <v>523</v>
          </cell>
        </row>
        <row r="105">
          <cell r="F105">
            <v>-28357.25</v>
          </cell>
          <cell r="G105">
            <v>523</v>
          </cell>
        </row>
        <row r="106">
          <cell r="F106">
            <v>-854205</v>
          </cell>
          <cell r="G106">
            <v>523</v>
          </cell>
        </row>
        <row r="107">
          <cell r="F107">
            <v>-28097.360000000001</v>
          </cell>
          <cell r="G107">
            <v>523</v>
          </cell>
        </row>
        <row r="108">
          <cell r="F108">
            <v>-84674.5</v>
          </cell>
          <cell r="G108">
            <v>523</v>
          </cell>
        </row>
        <row r="109">
          <cell r="F109">
            <v>-13768.46</v>
          </cell>
          <cell r="G109">
            <v>521</v>
          </cell>
        </row>
        <row r="110">
          <cell r="F110">
            <v>-74885.78</v>
          </cell>
          <cell r="G110">
            <v>521</v>
          </cell>
        </row>
        <row r="111">
          <cell r="F111">
            <v>18535.8</v>
          </cell>
          <cell r="G111">
            <v>523</v>
          </cell>
        </row>
        <row r="112">
          <cell r="F112">
            <v>-19108.810000000001</v>
          </cell>
          <cell r="G112">
            <v>523</v>
          </cell>
        </row>
        <row r="113">
          <cell r="F113">
            <v>-1645419.56</v>
          </cell>
          <cell r="G113">
            <v>523</v>
          </cell>
        </row>
        <row r="114">
          <cell r="F114">
            <v>108768.34</v>
          </cell>
          <cell r="G114">
            <v>523</v>
          </cell>
        </row>
        <row r="115">
          <cell r="F115">
            <v>-2521000</v>
          </cell>
          <cell r="G115">
            <v>523</v>
          </cell>
        </row>
        <row r="116">
          <cell r="F116">
            <v>-232467</v>
          </cell>
          <cell r="G116">
            <v>523</v>
          </cell>
        </row>
        <row r="117">
          <cell r="F117">
            <v>-32776.800000000003</v>
          </cell>
          <cell r="G117">
            <v>521</v>
          </cell>
        </row>
        <row r="118">
          <cell r="F118">
            <v>-61108.76</v>
          </cell>
          <cell r="G118">
            <v>521</v>
          </cell>
        </row>
        <row r="119">
          <cell r="F119">
            <v>1615620.56</v>
          </cell>
          <cell r="G119">
            <v>523</v>
          </cell>
        </row>
        <row r="120">
          <cell r="F120">
            <v>-640750.88</v>
          </cell>
          <cell r="G120">
            <v>121</v>
          </cell>
        </row>
        <row r="121">
          <cell r="F121">
            <v>-21822</v>
          </cell>
          <cell r="G121">
            <v>141</v>
          </cell>
        </row>
        <row r="122">
          <cell r="F122">
            <v>-634595.39</v>
          </cell>
          <cell r="G122">
            <v>521</v>
          </cell>
        </row>
        <row r="123">
          <cell r="F123">
            <v>-145452.92000000001</v>
          </cell>
          <cell r="G123">
            <v>521</v>
          </cell>
        </row>
        <row r="124">
          <cell r="F124">
            <v>-100330.56</v>
          </cell>
          <cell r="G124">
            <v>521</v>
          </cell>
        </row>
        <row r="125">
          <cell r="F125">
            <v>-1926271.61</v>
          </cell>
          <cell r="G125" t="str">
            <v>c214</v>
          </cell>
        </row>
        <row r="126">
          <cell r="F126">
            <v>-276195.74</v>
          </cell>
          <cell r="G126" t="str">
            <v>c216</v>
          </cell>
        </row>
        <row r="127">
          <cell r="F127">
            <v>-2211923.54</v>
          </cell>
          <cell r="G127" t="str">
            <v>c216</v>
          </cell>
        </row>
        <row r="128">
          <cell r="F128">
            <v>-2709706.04</v>
          </cell>
          <cell r="G128" t="str">
            <v>c217</v>
          </cell>
        </row>
        <row r="129">
          <cell r="F129">
            <v>-4176.59</v>
          </cell>
          <cell r="G129" t="str">
            <v>c217</v>
          </cell>
        </row>
        <row r="130">
          <cell r="F130">
            <v>-2188644.59</v>
          </cell>
          <cell r="G130" t="str">
            <v>c218</v>
          </cell>
        </row>
        <row r="131">
          <cell r="F131">
            <v>-268.62</v>
          </cell>
          <cell r="G131" t="str">
            <v>c218</v>
          </cell>
        </row>
        <row r="132">
          <cell r="F132">
            <v>-23761206.809999999</v>
          </cell>
          <cell r="G132" t="str">
            <v>c215</v>
          </cell>
        </row>
        <row r="133">
          <cell r="F133">
            <v>-2143139.96</v>
          </cell>
          <cell r="G133" t="str">
            <v>c215</v>
          </cell>
        </row>
        <row r="134">
          <cell r="F134">
            <v>-258884.34</v>
          </cell>
          <cell r="G134" t="str">
            <v>c215</v>
          </cell>
        </row>
        <row r="135">
          <cell r="F135">
            <v>-36659092</v>
          </cell>
          <cell r="G135">
            <v>64</v>
          </cell>
        </row>
        <row r="136">
          <cell r="F136">
            <v>-13000000</v>
          </cell>
          <cell r="G136">
            <v>71</v>
          </cell>
        </row>
        <row r="137">
          <cell r="F137">
            <v>-3663081</v>
          </cell>
          <cell r="G137">
            <v>73</v>
          </cell>
        </row>
        <row r="138">
          <cell r="F138">
            <v>-22803650.530000001</v>
          </cell>
          <cell r="G138">
            <v>73</v>
          </cell>
        </row>
        <row r="139">
          <cell r="F139">
            <v>-286967</v>
          </cell>
          <cell r="G139">
            <v>73</v>
          </cell>
        </row>
        <row r="140">
          <cell r="F140">
            <v>0</v>
          </cell>
        </row>
      </sheetData>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ow r="10">
          <cell r="F10">
            <v>20000</v>
          </cell>
        </row>
      </sheetData>
      <sheetData sheetId="26"/>
      <sheetData sheetId="27"/>
      <sheetData sheetId="28"/>
      <sheetData sheetId="29"/>
      <sheetData sheetId="30"/>
      <sheetData sheetId="31"/>
      <sheetData sheetId="3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K1"/>
      <sheetName val="St 1"/>
      <sheetName val="St 2"/>
      <sheetName val="St 3"/>
      <sheetName val="St 4"/>
      <sheetName val="St 5"/>
      <sheetName val="St 6"/>
      <sheetName val="St 7"/>
      <sheetName val="St 8"/>
      <sheetName val="St 9"/>
      <sheetName val="St 10"/>
      <sheetName val="St 11"/>
      <sheetName val="St 12"/>
      <sheetName val="St 13"/>
      <sheetName val="St 14"/>
      <sheetName val="St 15"/>
      <sheetName val="St 16"/>
      <sheetName val="St 17"/>
      <sheetName val="St 18"/>
      <sheetName val="St 19"/>
      <sheetName val="St 20"/>
      <sheetName val="St 21"/>
      <sheetName val="Configurator"/>
      <sheetName val="GI K1"/>
      <sheetName val="GI St 1"/>
      <sheetName val="GI St 2"/>
      <sheetName val="GI St 3"/>
      <sheetName val="GI St 4"/>
      <sheetName val="GI St 4.1"/>
      <sheetName val="GI St 5"/>
      <sheetName val="GI St 6"/>
      <sheetName val="GI St 7"/>
      <sheetName val="GI St 8"/>
      <sheetName val="GI St 9"/>
      <sheetName val="GI St 10"/>
      <sheetName val="GI St 10.1"/>
      <sheetName val="GI St 11"/>
      <sheetName val="GI St 12"/>
      <sheetName val="GI St 13"/>
      <sheetName val="GI St 14"/>
      <sheetName val="GI St 15"/>
      <sheetName val="GI St 16"/>
      <sheetName val="GI St 17"/>
      <sheetName val="GI St 18"/>
      <sheetName val="GI St 19"/>
      <sheetName val="GI St 20"/>
      <sheetName val="GI St 21"/>
      <sheetName val="Entity Details"/>
      <sheetName val="Business Descriptions"/>
      <sheetName val="Extra Sheet"/>
      <sheetName val="St 42"/>
      <sheetName val="Form_K1"/>
      <sheetName val="St_1"/>
      <sheetName val="St_2"/>
      <sheetName val="St_3"/>
      <sheetName val="St_4"/>
      <sheetName val="St_5"/>
      <sheetName val="St_6"/>
      <sheetName val="St_7"/>
      <sheetName val="St_8"/>
      <sheetName val="St_9"/>
      <sheetName val="St_10"/>
      <sheetName val="St_11"/>
      <sheetName val="St_12"/>
      <sheetName val="St_13"/>
      <sheetName val="St_14"/>
      <sheetName val="St_15"/>
      <sheetName val="St_16"/>
      <sheetName val="St_17"/>
      <sheetName val="St_18"/>
      <sheetName val="St_19"/>
      <sheetName val="St_20"/>
      <sheetName val="St_21"/>
      <sheetName val="GI_K1"/>
      <sheetName val="GI_St_1"/>
      <sheetName val="GI_St_2"/>
      <sheetName val="GI_St_3"/>
      <sheetName val="GI_St_4"/>
      <sheetName val="GI_St_4_1"/>
      <sheetName val="GI_St_5"/>
      <sheetName val="GI_St_6"/>
      <sheetName val="GI_St_7"/>
      <sheetName val="GI_St_8"/>
      <sheetName val="GI_St_9"/>
      <sheetName val="GI_St_10"/>
      <sheetName val="GI_St_10_1"/>
      <sheetName val="GI_St_11"/>
      <sheetName val="GI_St_12"/>
      <sheetName val="GI_St_13"/>
      <sheetName val="GI_St_14"/>
      <sheetName val="GI_St_15"/>
      <sheetName val="GI_St_16"/>
      <sheetName val="GI_St_17"/>
      <sheetName val="GI_St_18"/>
      <sheetName val="GI_St_19"/>
      <sheetName val="GI_St_20"/>
      <sheetName val="GI_St_21"/>
      <sheetName val="Entity_Details"/>
      <sheetName val="Business_Descriptions"/>
      <sheetName val="Extra_Sheet"/>
      <sheetName val="St_42"/>
      <sheetName val="Form_K11"/>
      <sheetName val="St_110"/>
      <sheetName val="St_22"/>
      <sheetName val="St_31"/>
      <sheetName val="St_41"/>
      <sheetName val="St_51"/>
      <sheetName val="St_61"/>
      <sheetName val="St_71"/>
      <sheetName val="St_81"/>
      <sheetName val="St_91"/>
      <sheetName val="St_101"/>
      <sheetName val="St_111"/>
      <sheetName val="St_121"/>
      <sheetName val="St_131"/>
      <sheetName val="St_141"/>
      <sheetName val="St_151"/>
      <sheetName val="St_161"/>
      <sheetName val="St_171"/>
      <sheetName val="St_181"/>
      <sheetName val="St_191"/>
      <sheetName val="St_201"/>
      <sheetName val="St_211"/>
      <sheetName val="GI_K11"/>
      <sheetName val="GI_St_110"/>
      <sheetName val="GI_St_22"/>
      <sheetName val="GI_St_31"/>
      <sheetName val="GI_St_41"/>
      <sheetName val="GI_St_4_11"/>
      <sheetName val="GI_St_51"/>
      <sheetName val="GI_St_61"/>
      <sheetName val="GI_St_71"/>
      <sheetName val="GI_St_81"/>
      <sheetName val="GI_St_91"/>
      <sheetName val="GI_St_101"/>
      <sheetName val="GI_St_10_11"/>
      <sheetName val="GI_St_111"/>
      <sheetName val="GI_St_121"/>
      <sheetName val="GI_St_131"/>
      <sheetName val="GI_St_141"/>
      <sheetName val="GI_St_151"/>
      <sheetName val="GI_St_161"/>
      <sheetName val="GI_St_171"/>
      <sheetName val="GI_St_181"/>
      <sheetName val="GI_St_191"/>
      <sheetName val="GI_St_201"/>
      <sheetName val="GI_St_211"/>
      <sheetName val="Entity_Details1"/>
      <sheetName val="Business_Descriptions1"/>
      <sheetName val="Extra_Sheet1"/>
      <sheetName val="St_421"/>
      <sheetName val="T10"/>
      <sheetName val="T30"/>
      <sheetName val="T20"/>
      <sheetName val="T40"/>
      <sheetName val="Map-TB LN"/>
      <sheetName val="Map-TB IV"/>
    </sheetNames>
    <sheetDataSet>
      <sheetData sheetId="0">
        <row r="10">
          <cell r="R10" t="str">
            <v xml:space="preserve"> </v>
          </cell>
        </row>
        <row r="12">
          <cell r="E12" t="str">
            <v>Oracle Systems Company Ltd.</v>
          </cell>
        </row>
        <row r="18">
          <cell r="R18" t="str">
            <v>To: 31 / 12 / 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
          <cell r="A1" t="str">
            <v>4. Depreciation WP (T)</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ow r="10">
          <cell r="R10" t="str">
            <v xml:space="preserve"> </v>
          </cell>
        </row>
      </sheetData>
      <sheetData sheetId="52"/>
      <sheetData sheetId="53"/>
      <sheetData sheetId="54"/>
      <sheetData sheetId="55">
        <row r="10">
          <cell r="R10" t="str">
            <v xml:space="preserve"> </v>
          </cell>
        </row>
      </sheetData>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ow r="1">
          <cell r="A1" t="str">
            <v>4. Depreciation WP (T)</v>
          </cell>
        </row>
      </sheetData>
      <sheetData sheetId="78"/>
      <sheetData sheetId="79"/>
      <sheetData sheetId="80"/>
      <sheetData sheetId="81">
        <row r="1">
          <cell r="A1" t="str">
            <v>4. Depreciation WP (T)</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ow r="10">
          <cell r="R10" t="str">
            <v xml:space="preserve"> </v>
          </cell>
        </row>
      </sheetData>
      <sheetData sheetId="102"/>
      <sheetData sheetId="103"/>
      <sheetData sheetId="104"/>
      <sheetData sheetId="105">
        <row r="10">
          <cell r="R10" t="str">
            <v xml:space="preserve"> </v>
          </cell>
        </row>
      </sheetData>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
          <cell r="A1" t="str">
            <v>4. Depreciation WP (T)</v>
          </cell>
        </row>
      </sheetData>
      <sheetData sheetId="128"/>
      <sheetData sheetId="129"/>
      <sheetData sheetId="130"/>
      <sheetData sheetId="131">
        <row r="1">
          <cell r="A1" t="str">
            <v>4. Depreciation WP (T)</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Settings"/>
      <sheetName val="SectList"/>
      <sheetName val="AcList"/>
      <sheetName val="DepList"/>
      <sheetName val="CurList"/>
      <sheetName val="SectTB"/>
      <sheetName val="SectCDTB"/>
      <sheetName val="AcTB"/>
      <sheetName val="AcCDTB"/>
      <sheetName val="Settings"/>
      <sheetName val="TB Scheme A"/>
      <sheetName val="TB Scheme B"/>
      <sheetName val="TB Scheme C"/>
      <sheetName val="TB Scheme D"/>
      <sheetName val="Check List"/>
      <sheetName val="History"/>
      <sheetName val="Profit Rec PBT"/>
      <sheetName val="Profit Rec"/>
      <sheetName val="Incidental adjustments"/>
      <sheetName val="Final Sun Adjustments"/>
      <sheetName val="Data"/>
      <sheetName val="Cover"/>
      <sheetName val="Contents"/>
      <sheetName val="Information"/>
      <sheetName val="Responsibilities"/>
      <sheetName val="Cover 2"/>
      <sheetName val="Director"/>
      <sheetName val="Audit"/>
      <sheetName val="Workings"/>
      <sheetName val="CFWorkings"/>
      <sheetName val="PL CON"/>
      <sheetName val="RGL"/>
      <sheetName val="BS CON"/>
      <sheetName val="BS"/>
      <sheetName val="CF"/>
      <sheetName val="Notes"/>
      <sheetName val="TBC"/>
      <sheetName val="TBG"/>
      <sheetName val="Sun TB"/>
      <sheetName val="Turonver geography"/>
      <sheetName val="WD3 WD9 TB"/>
      <sheetName val="Adjustments"/>
      <sheetName val="Direct staff costs"/>
      <sheetName val="Payroll Note"/>
      <sheetName val="PL"/>
      <sheetName val="DetailPL2C"/>
      <sheetName val="DetailPL1"/>
      <sheetName val="DetailPL2G"/>
      <sheetName val="Library"/>
      <sheetName val="Directors' Rem"/>
      <sheetName val="GPP"/>
      <sheetName val="Bonus 36001"/>
      <sheetName val="Bonus summary"/>
      <sheetName val="Dividend restatement"/>
      <sheetName val="VT_Results"/>
      <sheetName val="Guidance"/>
      <sheetName val="TB_Scheme_A"/>
      <sheetName val="TB_Scheme_B"/>
      <sheetName val="TB_Scheme_C"/>
      <sheetName val="TB_Scheme_D"/>
      <sheetName val="Check_List"/>
      <sheetName val="Profit_Rec_PBT"/>
      <sheetName val="Profit_Rec"/>
      <sheetName val="Incidental_adjustments"/>
      <sheetName val="Final_Sun_Adjustments"/>
      <sheetName val="Cover_2"/>
      <sheetName val="PL_CON"/>
      <sheetName val="BS_CON"/>
      <sheetName val="Sun_TB"/>
      <sheetName val="Turonver_geography"/>
      <sheetName val="WD3_WD9_TB"/>
      <sheetName val="Direct_staff_costs"/>
      <sheetName val="Payroll_Note"/>
      <sheetName val="Directors'_Rem"/>
      <sheetName val="Bonus_36001"/>
      <sheetName val="Bonus_summary"/>
      <sheetName val="Dividend_restatement"/>
      <sheetName val="TB_Scheme_A1"/>
      <sheetName val="TB_Scheme_B1"/>
      <sheetName val="TB_Scheme_C1"/>
      <sheetName val="TB_Scheme_D1"/>
      <sheetName val="Check_List1"/>
      <sheetName val="Profit_Rec_PBT1"/>
      <sheetName val="Profit_Rec1"/>
      <sheetName val="Incidental_adjustments1"/>
      <sheetName val="Final_Sun_Adjustments1"/>
      <sheetName val="Cover_21"/>
      <sheetName val="PL_CON1"/>
      <sheetName val="BS_CON1"/>
      <sheetName val="Sun_TB1"/>
      <sheetName val="Turonver_geography1"/>
      <sheetName val="WD3_WD9_TB1"/>
      <sheetName val="Direct_staff_costs1"/>
      <sheetName val="Payroll_Note1"/>
      <sheetName val="Directors'_Rem1"/>
      <sheetName val="Bonus_360011"/>
      <sheetName val="Bonus_summary1"/>
      <sheetName val="Dividend_restatement1"/>
      <sheetName val="TB_Scheme_A2"/>
      <sheetName val="TB_Scheme_B2"/>
      <sheetName val="TB_Scheme_C2"/>
      <sheetName val="TB_Scheme_D2"/>
      <sheetName val="Check_List2"/>
      <sheetName val="Profit_Rec_PBT2"/>
      <sheetName val="Profit_Rec2"/>
      <sheetName val="Incidental_adjustments2"/>
      <sheetName val="Final_Sun_Adjustments2"/>
      <sheetName val="Cover_22"/>
      <sheetName val="PL_CON2"/>
      <sheetName val="BS_CON2"/>
      <sheetName val="Sun_TB2"/>
      <sheetName val="Turonver_geography2"/>
      <sheetName val="WD3_WD9_TB2"/>
      <sheetName val="Direct_staff_costs2"/>
      <sheetName val="Payroll_Note2"/>
      <sheetName val="Directors'_Rem2"/>
      <sheetName val="Bonus_360012"/>
      <sheetName val="Bonus_summary2"/>
      <sheetName val="Dividend_restatemen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56">
          <cell r="C56" t="str">
            <v>Cyril Sweett Limited</v>
          </cell>
        </row>
        <row r="60">
          <cell r="C60" t="str">
            <v>2007</v>
          </cell>
        </row>
        <row r="61">
          <cell r="C61" t="str">
            <v>2006</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Connection"/>
      <sheetName val="IA Query"/>
      <sheetName val="DATES"/>
      <sheetName val="CCG less SCP &amp; PI"/>
      <sheetName val="SCP"/>
      <sheetName val="PI"/>
      <sheetName val="CCG"/>
      <sheetName val="SPG"/>
      <sheetName val="GSP"/>
      <sheetName val="Total Credit Products"/>
      <sheetName val="Initiatives SPG"/>
      <sheetName val="Rolling Forecast vs NY"/>
      <sheetName val="sapactivexlhiddensheet"/>
      <sheetName val="IA_Query"/>
      <sheetName val="CCG_less_SCP_&amp;_PI"/>
      <sheetName val="Total_Credit_Products"/>
      <sheetName val="Initiatives_SPG"/>
      <sheetName val="Rolling_Forecast_vs_NY"/>
      <sheetName val="Settings"/>
    </sheetNames>
    <sheetDataSet>
      <sheetData sheetId="0" refreshError="1"/>
      <sheetData sheetId="1" refreshError="1"/>
      <sheetData sheetId="2">
        <row r="6">
          <cell r="B6" t="str">
            <v xml:space="preserve"> October 2007</v>
          </cell>
          <cell r="C6">
            <v>11</v>
          </cell>
        </row>
      </sheetData>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Report"/>
      <sheetName val="% COMPLETION METHOD - E&amp;P"/>
      <sheetName val="DATES"/>
    </sheetNames>
    <sheetDataSet>
      <sheetData sheetId="0">
        <row r="6">
          <cell r="C6" t="str">
            <v>A1000</v>
          </cell>
        </row>
        <row r="7">
          <cell r="C7">
            <v>12</v>
          </cell>
        </row>
        <row r="8">
          <cell r="C8" t="str">
            <v>M</v>
          </cell>
        </row>
        <row r="9">
          <cell r="C9">
            <v>2001</v>
          </cell>
        </row>
        <row r="10">
          <cell r="C10" t="str">
            <v>0000</v>
          </cell>
        </row>
        <row r="11">
          <cell r="C11" t="str">
            <v>Base</v>
          </cell>
        </row>
      </sheetData>
      <sheetData sheetId="1"/>
      <sheetData sheetId="2" refreshError="1"/>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Data"/>
      <sheetName val="Tables"/>
      <sheetName val="Cust"/>
      <sheetName val="LOOKUP PRODUCT"/>
      <sheetName val="Column Layout"/>
      <sheetName val="Menu"/>
      <sheetName val="LOOKUP_PRODUCT"/>
      <sheetName val="Column_Layout"/>
      <sheetName val="LOOKUP_PRODUCT1"/>
      <sheetName val="Column_Layout1"/>
      <sheetName val="Sect.5.6"/>
      <sheetName val="March"/>
    </sheetNames>
    <sheetDataSet>
      <sheetData sheetId="0">
        <row r="2">
          <cell r="A2" t="str">
            <v>ABN AMRO</v>
          </cell>
        </row>
      </sheetData>
      <sheetData sheetId="1"/>
      <sheetData sheetId="2">
        <row r="2">
          <cell r="A2" t="str">
            <v>ABN AMRO</v>
          </cell>
        </row>
      </sheetData>
      <sheetData sheetId="3">
        <row r="2">
          <cell r="A2" t="str">
            <v>ABN AMRO</v>
          </cell>
        </row>
        <row r="3">
          <cell r="A3" t="str">
            <v>ABBEY NATIONAL</v>
          </cell>
        </row>
        <row r="4">
          <cell r="A4" t="str">
            <v xml:space="preserve">ABSA </v>
          </cell>
        </row>
        <row r="5">
          <cell r="A5" t="str">
            <v>ABU DHABI COMMERCIAL BANK</v>
          </cell>
        </row>
        <row r="6">
          <cell r="A6" t="str">
            <v>ACCENTURE (SAINSBURYS)</v>
          </cell>
        </row>
        <row r="7">
          <cell r="A7" t="str">
            <v>AIB GROUP</v>
          </cell>
        </row>
        <row r="8">
          <cell r="A8" t="str">
            <v>AK BARS</v>
          </cell>
        </row>
        <row r="9">
          <cell r="A9" t="str">
            <v>AL BILAD</v>
          </cell>
        </row>
        <row r="10">
          <cell r="A10" t="str">
            <v>AL RAJHI</v>
          </cell>
        </row>
        <row r="11">
          <cell r="A11" t="str">
            <v>ALLIANCE &amp; LEICESTER</v>
          </cell>
        </row>
        <row r="12">
          <cell r="A12" t="str">
            <v>AL WATANI</v>
          </cell>
        </row>
        <row r="13">
          <cell r="A13" t="str">
            <v>ARAB BANK</v>
          </cell>
        </row>
        <row r="14">
          <cell r="A14" t="str">
            <v>ARAB NATIONAL BANK</v>
          </cell>
        </row>
        <row r="15">
          <cell r="A15" t="str">
            <v>AREXIMBANK</v>
          </cell>
        </row>
        <row r="16">
          <cell r="A16" t="str">
            <v>ARVAL PHH</v>
          </cell>
        </row>
        <row r="17">
          <cell r="A17" t="str">
            <v>ASCERT</v>
          </cell>
        </row>
        <row r="18">
          <cell r="A18" t="str">
            <v>ATOS WORLDLINE PROCESSING GMBH</v>
          </cell>
        </row>
        <row r="19">
          <cell r="A19" t="str">
            <v>AUTORIZACNE CENTRUM SLOVENSKA (TRANSACTY SLOVAKIA)</v>
          </cell>
        </row>
        <row r="20">
          <cell r="A20" t="str">
            <v>BANCAJA</v>
          </cell>
        </row>
        <row r="21">
          <cell r="A21" t="str">
            <v>BANCA SELLA</v>
          </cell>
        </row>
        <row r="22">
          <cell r="A22" t="str">
            <v>BANCO SIMEON</v>
          </cell>
        </row>
        <row r="23">
          <cell r="A23" t="str">
            <v>BANCO PASTOR</v>
          </cell>
        </row>
        <row r="24">
          <cell r="A24" t="str">
            <v>BANCO ITAU EUROPA LUXEMBOURG S.A</v>
          </cell>
        </row>
        <row r="25">
          <cell r="A25" t="str">
            <v>BANK AL JAZIRA</v>
          </cell>
        </row>
        <row r="26">
          <cell r="A26" t="str">
            <v>BANK OF BAHRAIN &amp; KUWAIT</v>
          </cell>
        </row>
        <row r="27">
          <cell r="A27" t="str">
            <v>BANK OF BARODA</v>
          </cell>
        </row>
        <row r="28">
          <cell r="A28" t="str">
            <v>BANK OF CYPRUS</v>
          </cell>
        </row>
        <row r="29">
          <cell r="A29" t="str">
            <v>BANK OF ENGLAND</v>
          </cell>
        </row>
        <row r="30">
          <cell r="A30" t="str">
            <v>BANK OF IRELAND</v>
          </cell>
        </row>
        <row r="31">
          <cell r="A31" t="str">
            <v>BANK OF PIREAUS</v>
          </cell>
        </row>
        <row r="32">
          <cell r="A32" t="str">
            <v>BANK OF VALETTA</v>
          </cell>
        </row>
        <row r="33">
          <cell r="A33" t="str">
            <v>BANKA EUROSISTEMI (ICCRI)</v>
          </cell>
        </row>
        <row r="34">
          <cell r="A34" t="str">
            <v>BANKA KOPER</v>
          </cell>
        </row>
        <row r="35">
          <cell r="A35" t="str">
            <v>BANKART</v>
          </cell>
        </row>
        <row r="36">
          <cell r="A36" t="str">
            <v>BANK POLSKA KASA OPIEKI SA</v>
          </cell>
        </row>
        <row r="37">
          <cell r="A37" t="str">
            <v>BANKSERV (SOUTH AFRICAN BANKERS SERVICE)</v>
          </cell>
        </row>
        <row r="38">
          <cell r="A38" t="str">
            <v>BANKSYS</v>
          </cell>
        </row>
        <row r="39">
          <cell r="A39" t="str">
            <v>BANQUE SAUDI FRANSI</v>
          </cell>
        </row>
        <row r="40">
          <cell r="A40" t="str">
            <v>BARCLAYS</v>
          </cell>
        </row>
        <row r="41">
          <cell r="A41" t="str">
            <v>BBS</v>
          </cell>
        </row>
        <row r="42">
          <cell r="A42" t="str">
            <v>BGZ</v>
          </cell>
        </row>
        <row r="43">
          <cell r="A43" t="str">
            <v>BIK</v>
          </cell>
        </row>
        <row r="44">
          <cell r="A44" t="str">
            <v>BLOM BANK</v>
          </cell>
        </row>
        <row r="45">
          <cell r="A45" t="str">
            <v>BNL MULTISERVIZI</v>
          </cell>
        </row>
        <row r="46">
          <cell r="A46" t="str">
            <v>BNP PARIBAS</v>
          </cell>
        </row>
        <row r="47">
          <cell r="A47" t="str">
            <v>BOE BANK</v>
          </cell>
        </row>
        <row r="48">
          <cell r="A48" t="str">
            <v>BORICA</v>
          </cell>
        </row>
        <row r="49">
          <cell r="A49" t="str">
            <v>BULBANK</v>
          </cell>
        </row>
        <row r="50">
          <cell r="A50" t="str">
            <v>BURGAN BANK</v>
          </cell>
        </row>
        <row r="51">
          <cell r="A51" t="str">
            <v>CABLE &amp; WIRELESS</v>
          </cell>
        </row>
        <row r="52">
          <cell r="A52" t="str">
            <v>CAJA DE ASTURIAS</v>
          </cell>
        </row>
        <row r="53">
          <cell r="A53" t="str">
            <v>CAJA ESPANA</v>
          </cell>
        </row>
        <row r="54">
          <cell r="A54" t="str">
            <v>CARDPROCESS</v>
          </cell>
        </row>
        <row r="55">
          <cell r="A55" t="str">
            <v>CAP GEMINI</v>
          </cell>
        </row>
        <row r="56">
          <cell r="A56" t="str">
            <v>CARTU BANK</v>
          </cell>
        </row>
        <row r="57">
          <cell r="A57" t="str">
            <v>CBZ</v>
          </cell>
        </row>
        <row r="58">
          <cell r="A58" t="str">
            <v>CEKAB</v>
          </cell>
        </row>
        <row r="59">
          <cell r="A59" t="str">
            <v>CITICORP (CITIBANK)</v>
          </cell>
        </row>
        <row r="60">
          <cell r="A60" t="str">
            <v>CITIGROUP SLOVAKIA A.S.</v>
          </cell>
        </row>
        <row r="61">
          <cell r="A61" t="str">
            <v>CUMBERLAND BUILDING SOCIETY</v>
          </cell>
        </row>
        <row r="62">
          <cell r="A62" t="str">
            <v>COMMERCIAL BANK OF DUBAI</v>
          </cell>
        </row>
        <row r="63">
          <cell r="A63" t="str">
            <v>COMMERCIAL BANK OF GREECE</v>
          </cell>
        </row>
        <row r="64">
          <cell r="A64" t="str">
            <v>COMMERZBANK INTERNATIONAL</v>
          </cell>
        </row>
        <row r="65">
          <cell r="A65" t="str">
            <v>COMMERZBANK (SCHWEIZ)</v>
          </cell>
        </row>
        <row r="66">
          <cell r="A66" t="str">
            <v>COMPAREX</v>
          </cell>
        </row>
        <row r="67">
          <cell r="A67" t="str">
            <v>COMPUTERCENTRUM</v>
          </cell>
        </row>
        <row r="68">
          <cell r="A68" t="str">
            <v>CONSORZIO TRIVENTO</v>
          </cell>
        </row>
        <row r="69">
          <cell r="A69" t="str">
            <v>COVENTRY BUILDING SOCIETY</v>
          </cell>
        </row>
        <row r="70">
          <cell r="A70" t="str">
            <v>CRNOGORSKA KOMERCIJALNA BANKA</v>
          </cell>
        </row>
        <row r="71">
          <cell r="A71" t="str">
            <v>DASHEN BANK</v>
          </cell>
        </row>
        <row r="72">
          <cell r="A72" t="str">
            <v>DELTA (FIRST DATA HELLAS)</v>
          </cell>
        </row>
        <row r="73">
          <cell r="A73" t="str">
            <v>DELOITTE CONSULTING LLP</v>
          </cell>
        </row>
        <row r="74">
          <cell r="A74" t="str">
            <v>DEUTSCHE BANK AG</v>
          </cell>
        </row>
        <row r="75">
          <cell r="A75" t="str">
            <v>DEUTSCHE BANK S.P.A.</v>
          </cell>
        </row>
        <row r="76">
          <cell r="A76" t="str">
            <v>DEXIA BANK N.V.</v>
          </cell>
        </row>
        <row r="77">
          <cell r="A77" t="str">
            <v>DISBANK</v>
          </cell>
        </row>
        <row r="78">
          <cell r="A78" t="str">
            <v>DSK BANK</v>
          </cell>
        </row>
        <row r="79">
          <cell r="A79" t="str">
            <v>DZI BANK (PREVIOUSLY ROSEXIMBANK)</v>
          </cell>
        </row>
        <row r="80">
          <cell r="A80" t="str">
            <v>EDS PORTUGAL</v>
          </cell>
        </row>
        <row r="81">
          <cell r="A81" t="str">
            <v>EGYPTIAN BANKS</v>
          </cell>
        </row>
        <row r="82">
          <cell r="A82" t="str">
            <v>EL CORTE INGLES</v>
          </cell>
        </row>
        <row r="83">
          <cell r="A83" t="str">
            <v>EMPORIKI BANK OF GREECE</v>
          </cell>
        </row>
        <row r="84">
          <cell r="A84" t="str">
            <v>ERSTE BANK HUNGARY (PREVIOUSLY POSTABANK)</v>
          </cell>
        </row>
        <row r="85">
          <cell r="A85" t="str">
            <v>ESQ BUSINESS SERVICE INC</v>
          </cell>
        </row>
        <row r="86">
          <cell r="A86" t="str">
            <v>ESPRIT</v>
          </cell>
        </row>
        <row r="87">
          <cell r="A87" t="str">
            <v>EUROBANK</v>
          </cell>
        </row>
        <row r="88">
          <cell r="A88" t="str">
            <v>EUROPAY FRANCE</v>
          </cell>
        </row>
        <row r="89">
          <cell r="A89" t="str">
            <v>EXXONMOBIL PETROLEUM &amp; CHEMICAL</v>
          </cell>
        </row>
        <row r="90">
          <cell r="A90" t="str">
            <v>FIDUCIA CASH</v>
          </cell>
        </row>
        <row r="91">
          <cell r="A91" t="str">
            <v>FINANCIAL SOFTWARE &amp; SYSTEMS PRIVATE</v>
          </cell>
        </row>
        <row r="92">
          <cell r="A92" t="str">
            <v>FINECO (FIRST DATA INTERNATIONAL)</v>
          </cell>
        </row>
        <row r="93">
          <cell r="A93" t="str">
            <v>FIRST DATA AUSTRIA</v>
          </cell>
        </row>
        <row r="94">
          <cell r="A94" t="str">
            <v>FIRST DATA EUROPE</v>
          </cell>
        </row>
        <row r="95">
          <cell r="A95" t="str">
            <v>FIRST DATA INTERNATIONAL</v>
          </cell>
        </row>
        <row r="96">
          <cell r="A96" t="str">
            <v>FIRST RAND BANK</v>
          </cell>
        </row>
        <row r="97">
          <cell r="A97" t="str">
            <v>FORENINGSSPARBANKEN</v>
          </cell>
        </row>
        <row r="98">
          <cell r="A98" t="str">
            <v>FORTIS</v>
          </cell>
        </row>
        <row r="99">
          <cell r="A99" t="str">
            <v>FOUNDERS</v>
          </cell>
        </row>
        <row r="100">
          <cell r="A100" t="str">
            <v>GAD</v>
          </cell>
        </row>
        <row r="101">
          <cell r="A101" t="str">
            <v>GAZPROMBANK</v>
          </cell>
        </row>
        <row r="102">
          <cell r="A102" t="str">
            <v>GETRONICS</v>
          </cell>
        </row>
        <row r="103">
          <cell r="A103" t="str">
            <v>GIE GCD S.I</v>
          </cell>
        </row>
        <row r="104">
          <cell r="A104" t="str">
            <v>GIROBANKCARD</v>
          </cell>
        </row>
        <row r="105">
          <cell r="A105" t="str">
            <v>GLOBAL INFORMATION TECHNOLOGY</v>
          </cell>
        </row>
        <row r="106">
          <cell r="A106" t="str">
            <v>GOLDENGATE</v>
          </cell>
        </row>
        <row r="107">
          <cell r="A107" t="str">
            <v>GREEK POSTAL SAVINGS BANK</v>
          </cell>
        </row>
        <row r="108">
          <cell r="A108" t="str">
            <v>GZS</v>
          </cell>
        </row>
        <row r="109">
          <cell r="A109" t="str">
            <v>HBOS</v>
          </cell>
        </row>
        <row r="110">
          <cell r="A110" t="str">
            <v>HELLENIC</v>
          </cell>
        </row>
        <row r="111">
          <cell r="A111" t="str">
            <v xml:space="preserve">HEWLETT PACKARD </v>
          </cell>
        </row>
        <row r="112">
          <cell r="A112" t="str">
            <v>HEWLETT-PACKARD Gmbh</v>
          </cell>
        </row>
        <row r="113">
          <cell r="A113" t="str">
            <v>HM COMMUNICATIONS LTD</v>
          </cell>
        </row>
        <row r="114">
          <cell r="A114" t="str">
            <v xml:space="preserve">HSBC </v>
          </cell>
        </row>
        <row r="115">
          <cell r="A115" t="str">
            <v>HYDRO TEXACO</v>
          </cell>
        </row>
        <row r="116">
          <cell r="A116" t="str">
            <v>IBM SERVICE DELIVERY CENTRE</v>
          </cell>
        </row>
        <row r="117">
          <cell r="A117" t="str">
            <v>IBM EGYPT NATIONAL POST OFFICE</v>
          </cell>
        </row>
        <row r="118">
          <cell r="A118" t="str">
            <v>ICA AHOLD AB</v>
          </cell>
        </row>
        <row r="119">
          <cell r="A119" t="str">
            <v>IMPEXBANK</v>
          </cell>
        </row>
        <row r="120">
          <cell r="A120" t="str">
            <v>INDUSTRY &amp; CONSTRUCTION</v>
          </cell>
        </row>
        <row r="121">
          <cell r="A121" t="str">
            <v>INFORM PROCESSING SERVICES</v>
          </cell>
        </row>
        <row r="122">
          <cell r="A122" t="str">
            <v>ING BANK, FSB</v>
          </cell>
        </row>
        <row r="123">
          <cell r="A123" t="str">
            <v>ING BANK NV</v>
          </cell>
        </row>
        <row r="124">
          <cell r="A124" t="str">
            <v>ING DIRECT (FRANCE)</v>
          </cell>
        </row>
        <row r="125">
          <cell r="A125" t="str">
            <v>ING DIRECT (ITALY)</v>
          </cell>
        </row>
        <row r="126">
          <cell r="A126" t="str">
            <v>ING DIRECT (SPAIN)</v>
          </cell>
        </row>
        <row r="127">
          <cell r="A127" t="str">
            <v>ING DIRECT (UK)</v>
          </cell>
        </row>
        <row r="128">
          <cell r="A128" t="str">
            <v>ING (CHIPPER)</v>
          </cell>
        </row>
        <row r="129">
          <cell r="A129" t="str">
            <v>ING (POSTBANK)</v>
          </cell>
        </row>
        <row r="130">
          <cell r="A130" t="str">
            <v>ING CANADA</v>
          </cell>
        </row>
        <row r="131">
          <cell r="A131" t="str">
            <v>ING BANK (AUSTRALIA) LTD</v>
          </cell>
        </row>
        <row r="132">
          <cell r="A132" t="str">
            <v>INTERBANK PAYMENT NETWORK</v>
          </cell>
        </row>
        <row r="133">
          <cell r="A133" t="str">
            <v>INTERPAY NEDERLAND B.V.</v>
          </cell>
        </row>
        <row r="134">
          <cell r="A134" t="str">
            <v>INTERMARKET BUILDING SOCIETY</v>
          </cell>
        </row>
        <row r="135">
          <cell r="A135" t="str">
            <v>INTRANET</v>
          </cell>
        </row>
        <row r="136">
          <cell r="A136" t="str">
            <v>ITD A.S.</v>
          </cell>
        </row>
        <row r="137">
          <cell r="A137" t="str">
            <v>J P MORGAN</v>
          </cell>
        </row>
        <row r="138">
          <cell r="A138" t="str">
            <v>KNET</v>
          </cell>
        </row>
        <row r="139">
          <cell r="A139" t="str">
            <v>KUWAIT COMPUTER COMPANY</v>
          </cell>
        </row>
        <row r="140">
          <cell r="A140" t="str">
            <v>KUWAIT FINANCE HOUSE</v>
          </cell>
        </row>
        <row r="141">
          <cell r="A141" t="str">
            <v>LA BADR</v>
          </cell>
        </row>
        <row r="142">
          <cell r="A142" t="str">
            <v>LBPA</v>
          </cell>
        </row>
        <row r="143">
          <cell r="A143" t="str">
            <v>LEVEL FOUR</v>
          </cell>
        </row>
        <row r="144">
          <cell r="A144" t="str">
            <v>LINK INTERCHANGE NETWORK</v>
          </cell>
        </row>
        <row r="145">
          <cell r="A145" t="str">
            <v>LLOYDS TSB</v>
          </cell>
        </row>
        <row r="146">
          <cell r="A146" t="str">
            <v>LOGICACMG</v>
          </cell>
        </row>
        <row r="147">
          <cell r="A147" t="str">
            <v>MAILCOM</v>
          </cell>
        </row>
        <row r="148">
          <cell r="A148" t="str">
            <v xml:space="preserve">MBNA </v>
          </cell>
        </row>
        <row r="149">
          <cell r="A149" t="str">
            <v>MBU</v>
          </cell>
        </row>
        <row r="150">
          <cell r="A150" t="str">
            <v>MOBIPAY</v>
          </cell>
        </row>
        <row r="151">
          <cell r="A151" t="str">
            <v>MONETIQUE TUNISIE</v>
          </cell>
        </row>
        <row r="152">
          <cell r="A152" t="str">
            <v>MULTICARTA</v>
          </cell>
        </row>
        <row r="153">
          <cell r="A153" t="str">
            <v>MUSLIM COMMERCIAL BANK</v>
          </cell>
        </row>
        <row r="154">
          <cell r="A154" t="str">
            <v>MUZO (GPE)</v>
          </cell>
        </row>
        <row r="155">
          <cell r="A155" t="str">
            <v>NATIONAL AUSTRALIA GROUP</v>
          </cell>
        </row>
        <row r="156">
          <cell r="A156" t="str">
            <v>NATIONAL BANK OF GREECE</v>
          </cell>
        </row>
        <row r="157">
          <cell r="A157" t="str">
            <v>NATIONAL BANK OF ABU DHABI</v>
          </cell>
        </row>
        <row r="158">
          <cell r="A158" t="str">
            <v>NATIONAL BANK OF KUWAIT</v>
          </cell>
        </row>
        <row r="159">
          <cell r="A159" t="str">
            <v>NATIONAL COMM BANK</v>
          </cell>
        </row>
        <row r="160">
          <cell r="A160" t="str">
            <v>NATIONAL ORGANISATION SYSTEMS</v>
          </cell>
        </row>
        <row r="161">
          <cell r="A161" t="str">
            <v>NATIONAL PAYMENT KARD</v>
          </cell>
        </row>
        <row r="162">
          <cell r="A162" t="str">
            <v>NATIONAL WESTMINSTER BANK</v>
          </cell>
        </row>
        <row r="163">
          <cell r="A163" t="str">
            <v>NATIONWIDE BUILDING SOCIETY</v>
          </cell>
        </row>
        <row r="164">
          <cell r="A164" t="str">
            <v>NETWORK INTERNATIONAL (EBI)</v>
          </cell>
        </row>
        <row r="165">
          <cell r="A165" t="str">
            <v>NOVA LJUBLJANSKA BANKA</v>
          </cell>
        </row>
        <row r="166">
          <cell r="A166" t="str">
            <v>NORDEA BANK FINLAND (MERITA)</v>
          </cell>
        </row>
        <row r="167">
          <cell r="A167" t="str">
            <v>OMAN ARAB BANK</v>
          </cell>
        </row>
        <row r="168">
          <cell r="A168" t="str">
            <v>OMAN INTERNATIONAL BANK</v>
          </cell>
        </row>
        <row r="169">
          <cell r="A169" t="str">
            <v xml:space="preserve">OTP </v>
          </cell>
        </row>
        <row r="170">
          <cell r="A170" t="str">
            <v>PAYMENT SYSTEMS &amp; TECHNOLOGIES</v>
          </cell>
        </row>
        <row r="171">
          <cell r="A171" t="str">
            <v>PETROGAL</v>
          </cell>
        </row>
        <row r="172">
          <cell r="A172" t="str">
            <v>PIKAPPA</v>
          </cell>
        </row>
        <row r="173">
          <cell r="A173" t="str">
            <v>PKO BP</v>
          </cell>
        </row>
        <row r="174">
          <cell r="A174" t="str">
            <v>POLCARD</v>
          </cell>
        </row>
        <row r="175">
          <cell r="A175" t="str">
            <v xml:space="preserve">POSTBANK </v>
          </cell>
        </row>
        <row r="176">
          <cell r="A176" t="str">
            <v>POSTBANKEN (DEN NORSKE)</v>
          </cell>
        </row>
        <row r="177">
          <cell r="A177" t="str">
            <v>POSTECOM</v>
          </cell>
        </row>
        <row r="178">
          <cell r="A178" t="str">
            <v>PREEM PETROLEUM</v>
          </cell>
        </row>
        <row r="179">
          <cell r="A179" t="str">
            <v>PRIVREDNA BANKA ZAGREB</v>
          </cell>
        </row>
        <row r="180">
          <cell r="A180" t="str">
            <v>PROBANK</v>
          </cell>
        </row>
        <row r="181">
          <cell r="A181" t="str">
            <v>PROCESSING CENTRE</v>
          </cell>
        </row>
        <row r="182">
          <cell r="A182" t="str">
            <v>PROCESSING CENTRE LIMITED</v>
          </cell>
        </row>
        <row r="183">
          <cell r="A183" t="str">
            <v>QATAR CENTRAL BANK</v>
          </cell>
        </row>
        <row r="184">
          <cell r="A184" t="str">
            <v>QATAR ISLAMIC BANK</v>
          </cell>
        </row>
        <row r="185">
          <cell r="A185" t="str">
            <v>QATAR NATIONAL BANK</v>
          </cell>
        </row>
        <row r="186">
          <cell r="A186" t="str">
            <v>RABOBANK</v>
          </cell>
        </row>
        <row r="187">
          <cell r="A187" t="str">
            <v>RAHAXI PROCESSING</v>
          </cell>
        </row>
        <row r="188">
          <cell r="A188" t="str">
            <v>RIJECKA BANKA</v>
          </cell>
        </row>
        <row r="189">
          <cell r="A189" t="str">
            <v>RIYAD BANK</v>
          </cell>
        </row>
        <row r="190">
          <cell r="A190" t="str">
            <v>ROBECO</v>
          </cell>
        </row>
        <row r="191">
          <cell r="A191" t="str">
            <v>ROYAL BANK OF SCOTLAND</v>
          </cell>
        </row>
        <row r="192">
          <cell r="A192" t="str">
            <v>SAINSBURYS</v>
          </cell>
        </row>
        <row r="193">
          <cell r="A193" t="str">
            <v>SAUDI HOLLANDI BANK</v>
          </cell>
        </row>
        <row r="194">
          <cell r="A194" t="str">
            <v>SECETI</v>
          </cell>
        </row>
        <row r="195">
          <cell r="A195" t="str">
            <v>SETEFI</v>
          </cell>
        </row>
        <row r="196">
          <cell r="A196" t="str">
            <v>SEVERN TRENT SYSTEMS</v>
          </cell>
        </row>
        <row r="197">
          <cell r="A197" t="str">
            <v>SIEMENS</v>
          </cell>
        </row>
        <row r="198">
          <cell r="A198" t="str">
            <v>SIMTEL</v>
          </cell>
        </row>
        <row r="199">
          <cell r="A199" t="str">
            <v>SISTEMA 4B</v>
          </cell>
        </row>
        <row r="200">
          <cell r="A200" t="str">
            <v>SMARTEL</v>
          </cell>
        </row>
        <row r="201">
          <cell r="A201" t="str">
            <v>SNS</v>
          </cell>
        </row>
        <row r="202">
          <cell r="A202" t="str">
            <v>SOCIETE GENERALE</v>
          </cell>
        </row>
        <row r="203">
          <cell r="A203" t="str">
            <v>SOCIETE MONETIQUE TUNISIE</v>
          </cell>
        </row>
        <row r="204">
          <cell r="A204" t="str">
            <v>SOCIETE TUNISIENNE DE BANQUE</v>
          </cell>
        </row>
        <row r="205">
          <cell r="A205" t="str">
            <v>SOFTBANK S.A</v>
          </cell>
        </row>
        <row r="206">
          <cell r="A206" t="str">
            <v>SOUTH EAST ASIAN BANK</v>
          </cell>
        </row>
        <row r="207">
          <cell r="A207" t="str">
            <v>SSB</v>
          </cell>
        </row>
        <row r="208">
          <cell r="A208" t="str">
            <v>STANDARD BANK</v>
          </cell>
        </row>
        <row r="209">
          <cell r="A209" t="str">
            <v>STATE BANK OF MAURITIUS</v>
          </cell>
        </row>
        <row r="210">
          <cell r="A210" t="str">
            <v>STRALFORS SVENSKA AB</v>
          </cell>
        </row>
        <row r="211">
          <cell r="A211" t="str">
            <v>SURGUTNEFTEGASBANK</v>
          </cell>
        </row>
        <row r="212">
          <cell r="A212" t="str">
            <v>THE BENEFIT COMPANY</v>
          </cell>
        </row>
        <row r="213">
          <cell r="A213" t="str">
            <v>TRANSACTION PROCESSING CENTRE</v>
          </cell>
        </row>
        <row r="214">
          <cell r="A214" t="str">
            <v>TRANSACTION PROCESSING SYSTEMS</v>
          </cell>
        </row>
        <row r="215">
          <cell r="A215" t="str">
            <v>TRANSACTY/ACS</v>
          </cell>
        </row>
        <row r="216">
          <cell r="A216" t="str">
            <v>TRUB</v>
          </cell>
        </row>
        <row r="217">
          <cell r="A217" t="str">
            <v>UKRCARD</v>
          </cell>
        </row>
        <row r="218">
          <cell r="A218" t="str">
            <v>ULSTER</v>
          </cell>
        </row>
        <row r="219">
          <cell r="A219" t="str">
            <v>UNION NATIONAL BANK</v>
          </cell>
        </row>
        <row r="220">
          <cell r="A220" t="str">
            <v>VERIFONE (UK) LIMITED</v>
          </cell>
        </row>
        <row r="221">
          <cell r="A221" t="str">
            <v>VISA INTERNATIONAL SERVICES ASSOCIATION</v>
          </cell>
        </row>
        <row r="222">
          <cell r="A222" t="str">
            <v>ZIMSWITCH</v>
          </cell>
        </row>
        <row r="223">
          <cell r="A223" t="str">
            <v>WINCOR NIXDORF</v>
          </cell>
        </row>
        <row r="224">
          <cell r="A224" t="str">
            <v>WINCOR NIXDORF INTERNATIONAL GMBH</v>
          </cell>
        </row>
      </sheetData>
      <sheetData sheetId="4"/>
      <sheetData sheetId="5"/>
      <sheetData sheetId="6" refreshError="1"/>
      <sheetData sheetId="7"/>
      <sheetData sheetId="8"/>
      <sheetData sheetId="9"/>
      <sheetData sheetId="10"/>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 cube not in Op roll up"/>
      <sheetName val="Cube"/>
      <sheetName val="Non Cosmos"/>
      <sheetName val="Region split"/>
      <sheetName val="Ops Mgr"/>
      <sheetName val="Input Sheet"/>
      <sheetName val="Pivot by Agreement Name"/>
      <sheetName val="Pivot by Customer Name"/>
      <sheetName val="Pivot by Tech"/>
      <sheetName val="Pivot by Sls Channel"/>
      <sheetName val="Pivot by P&amp;L"/>
      <sheetName val="Menu"/>
      <sheetName val="Sheet3"/>
      <sheetName val="booking details"/>
      <sheetName val="CENTERLINE"/>
      <sheetName val="2015 Summary P&amp;L (BOD Guidance)"/>
      <sheetName val="in_cube_not_in_Op_roll_up"/>
      <sheetName val="Non_Cosmos"/>
      <sheetName val="Region_split"/>
      <sheetName val="Ops_Mgr"/>
      <sheetName val="Input_Sheet"/>
      <sheetName val="Pivot_by_Agreement_Name"/>
      <sheetName val="Pivot_by_Customer_Name"/>
      <sheetName val="Pivot_by_Tech"/>
      <sheetName val="Pivot_by_Sls_Channel"/>
      <sheetName val="Pivot_by_P&amp;L"/>
      <sheetName val="2015_Summary_P&amp;L_(BOD_Guidance)"/>
      <sheetName val="booking_details"/>
      <sheetName val="in_cube_not_in_Op_roll_up1"/>
      <sheetName val="Non_Cosmos1"/>
      <sheetName val="Region_split1"/>
      <sheetName val="Ops_Mgr1"/>
      <sheetName val="Input_Sheet1"/>
      <sheetName val="Pivot_by_Agreement_Name1"/>
      <sheetName val="Pivot_by_Customer_Name1"/>
      <sheetName val="Pivot_by_Tech1"/>
      <sheetName val="Pivot_by_Sls_Channel1"/>
      <sheetName val="Pivot_by_P&amp;L1"/>
      <sheetName val="2015_Summary_P&amp;L_(BOD_Guidance1"/>
      <sheetName val="booking_details1"/>
      <sheetName val="CentralReport"/>
      <sheetName val="AO (As Is)"/>
      <sheetName val="MW (2)"/>
      <sheetName val="MK (As Is)"/>
      <sheetName val="SK Worksheet (orig from sk)"/>
      <sheetName val="Metsim Model Mod"/>
      <sheetName val="Cu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2">
          <cell r="A2" t="str">
            <v>OP</v>
          </cell>
          <cell r="B2" t="str">
            <v>US</v>
          </cell>
          <cell r="C2" t="str">
            <v>Cube OTR</v>
          </cell>
        </row>
        <row r="3">
          <cell r="B3" t="str">
            <v>Canada</v>
          </cell>
          <cell r="C3" t="str">
            <v>Cube ITO RO</v>
          </cell>
        </row>
        <row r="4">
          <cell r="B4" t="str">
            <v>LAPS</v>
          </cell>
          <cell r="C4" t="str">
            <v>Non-Cube ITO RO</v>
          </cell>
        </row>
        <row r="5">
          <cell r="B5" t="str">
            <v>Europe</v>
          </cell>
          <cell r="C5" t="str">
            <v>Cube OTR Adj</v>
          </cell>
        </row>
        <row r="6">
          <cell r="B6" t="str">
            <v>AIM</v>
          </cell>
          <cell r="C6" t="str">
            <v>Cube ITO Adj</v>
          </cell>
        </row>
        <row r="7">
          <cell r="B7" t="str">
            <v>China</v>
          </cell>
          <cell r="C7" t="str">
            <v>Bonus/LD</v>
          </cell>
        </row>
        <row r="8">
          <cell r="B8" t="str">
            <v>Rest of Asia</v>
          </cell>
          <cell r="C8" t="str">
            <v>Ex Wk</v>
          </cell>
        </row>
        <row r="9">
          <cell r="C9" t="str">
            <v>CV-S17</v>
          </cell>
        </row>
        <row r="10">
          <cell r="C10" t="str">
            <v>CV-CPC/CDM</v>
          </cell>
        </row>
        <row r="11">
          <cell r="C11" t="str">
            <v>CV-Rmt DLN  T.</v>
          </cell>
        </row>
        <row r="12">
          <cell r="C12" t="str">
            <v>CV-PwrSmarts</v>
          </cell>
        </row>
        <row r="13">
          <cell r="C13" t="str">
            <v>CV-HGP  Extendor</v>
          </cell>
        </row>
        <row r="14">
          <cell r="C14" t="str">
            <v>CV-2S Buckets</v>
          </cell>
        </row>
        <row r="15">
          <cell r="C15" t="str">
            <v>CV-Other</v>
          </cell>
        </row>
        <row r="16">
          <cell r="C16" t="str">
            <v>CM&amp;U</v>
          </cell>
        </row>
        <row r="17">
          <cell r="C17" t="str">
            <v>ELH Not in Cube</v>
          </cell>
        </row>
        <row r="18">
          <cell r="C18" t="str">
            <v>Cumm Catch</v>
          </cell>
        </row>
        <row r="19">
          <cell r="C19" t="str">
            <v>Sls Shift 06-&gt;05</v>
          </cell>
        </row>
        <row r="20">
          <cell r="C20" t="str">
            <v>Sls Shift 05-&gt;06</v>
          </cell>
        </row>
        <row r="21">
          <cell r="C21" t="str">
            <v>Sls Shift 05-&gt;04</v>
          </cell>
        </row>
        <row r="22">
          <cell r="C22" t="str">
            <v>Sls Shift 04-&gt;05</v>
          </cell>
        </row>
        <row r="23">
          <cell r="C23" t="str">
            <v>Challenge</v>
          </cell>
        </row>
        <row r="24">
          <cell r="C24" t="str">
            <v>Base Cost</v>
          </cell>
        </row>
      </sheetData>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ummary"/>
      <sheetName val="Assumptions"/>
      <sheetName val="Sensitivity"/>
      <sheetName val="Constr. U &amp; S"/>
      <sheetName val="Constr. CF (ECP)"/>
      <sheetName val="Constr. CF"/>
      <sheetName val="Debt Service"/>
      <sheetName val="Oper. Rev"/>
      <sheetName val="Oper. Costs"/>
      <sheetName val="PWPA CF"/>
      <sheetName val="IS"/>
      <sheetName val="BS"/>
      <sheetName val="Depreciation"/>
      <sheetName val="IRR"/>
      <sheetName val="Workarea"/>
      <sheetName val="Sched 1"/>
      <sheetName val="????"/>
      <sheetName val="?????"/>
      <sheetName val="2010 Actual"/>
      <sheetName val="2010 Budget"/>
      <sheetName val="Constr__U_&amp;_S"/>
      <sheetName val="Constr__CF_(ECP)"/>
      <sheetName val="Constr__CF"/>
      <sheetName val="Debt_Service"/>
      <sheetName val="Oper__Rev"/>
      <sheetName val="Oper__Costs"/>
      <sheetName val="PWPA_CF"/>
      <sheetName val="Sched_1"/>
      <sheetName val="Sheet1"/>
      <sheetName val="Receiveed Half Day Leaves"/>
      <sheetName val="2010_Actual"/>
      <sheetName val="2010_Budget"/>
      <sheetName val="CoIT"/>
      <sheetName val="TD"/>
      <sheetName val="4"/>
      <sheetName val="4.1 Ad'l"/>
      <sheetName val="8"/>
      <sheetName val="8.1 Ad'l"/>
      <sheetName val="AT-1"/>
      <sheetName val="AT-2"/>
      <sheetName val="AT-3"/>
      <sheetName val="AT-4"/>
      <sheetName val="AT-5"/>
      <sheetName val="AT-6"/>
      <sheetName val="TB as TD"/>
      <sheetName val="TB-F"/>
      <sheetName val="TB-D"/>
      <sheetName val="TB-OFA"/>
      <sheetName val="TB-DIS"/>
      <sheetName val="DI-S"/>
      <sheetName val="SR"/>
      <sheetName val="TDA"/>
      <sheetName val="DTB"/>
      <sheetName val="Constr__U_&amp;_S2"/>
      <sheetName val="Constr__CF_(ECP)2"/>
      <sheetName val="Constr__CF2"/>
      <sheetName val="Debt_Service2"/>
      <sheetName val="Oper__Rev2"/>
      <sheetName val="Oper__Costs2"/>
      <sheetName val="PWPA_CF2"/>
      <sheetName val="Sched_12"/>
      <sheetName val="2010_Actual1"/>
      <sheetName val="2010_Budget1"/>
      <sheetName val="Constr__U_&amp;_S1"/>
      <sheetName val="Constr__CF_(ECP)1"/>
      <sheetName val="Constr__CF1"/>
      <sheetName val="Debt_Service1"/>
      <sheetName val="Oper__Rev1"/>
      <sheetName val="Oper__Costs1"/>
      <sheetName val="PWPA_CF1"/>
      <sheetName val="Sched_11"/>
    </sheetNames>
    <sheetDataSet>
      <sheetData sheetId="0" refreshError="1"/>
      <sheetData sheetId="1" refreshError="1"/>
      <sheetData sheetId="2" refreshError="1">
        <row r="7">
          <cell r="G7">
            <v>38439</v>
          </cell>
        </row>
        <row r="11">
          <cell r="G11">
            <v>46935</v>
          </cell>
        </row>
        <row r="88">
          <cell r="T88">
            <v>0.1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 Billing"/>
      <sheetName val="Mar Billing (2)"/>
      <sheetName val="vv"/>
      <sheetName val="Feb Billing Back up"/>
      <sheetName val="Feb_Billing"/>
      <sheetName val="Mar_Billing_(2)"/>
      <sheetName val="Feb_Billing_Back_up"/>
      <sheetName val="Stock"/>
      <sheetName val="Feb_Billing1"/>
      <sheetName val="Mar_Billing_(2)1"/>
      <sheetName val="Feb_Billing_Back_up1"/>
      <sheetName val="Assumptions"/>
    </sheetNames>
    <sheetDataSet>
      <sheetData sheetId="0">
        <row r="7">
          <cell r="A7" t="str">
            <v>Account</v>
          </cell>
          <cell r="B7" t="str">
            <v>Account Name</v>
          </cell>
          <cell r="C7">
            <v>37288</v>
          </cell>
          <cell r="D7">
            <v>37257</v>
          </cell>
          <cell r="E7" t="str">
            <v>Feb 02 Bill</v>
          </cell>
        </row>
        <row r="8">
          <cell r="A8">
            <v>10100</v>
          </cell>
          <cell r="B8" t="str">
            <v>Labor:  Expatriate - UDLP</v>
          </cell>
          <cell r="C8">
            <v>115106.27466666665</v>
          </cell>
          <cell r="D8">
            <v>57201.431999999986</v>
          </cell>
          <cell r="E8">
            <v>57904.842666666664</v>
          </cell>
        </row>
        <row r="9">
          <cell r="A9">
            <v>10200</v>
          </cell>
          <cell r="B9" t="str">
            <v>Labor:  Expatriate - FMC Arabia</v>
          </cell>
          <cell r="C9">
            <v>59982.991999999998</v>
          </cell>
          <cell r="D9">
            <v>29703.021333333341</v>
          </cell>
          <cell r="E9">
            <v>30279.970666666657</v>
          </cell>
        </row>
        <row r="10">
          <cell r="A10">
            <v>10300</v>
          </cell>
          <cell r="B10" t="str">
            <v>Labor:  Saudi - FMC Arabia</v>
          </cell>
          <cell r="C10">
            <v>184070.41066666669</v>
          </cell>
          <cell r="D10">
            <v>88291.682666666689</v>
          </cell>
          <cell r="E10">
            <v>95778.728000000003</v>
          </cell>
        </row>
        <row r="11">
          <cell r="A11">
            <v>10400</v>
          </cell>
          <cell r="B11" t="str">
            <v>Labor:  OFN - FMC Arabia</v>
          </cell>
          <cell r="C11">
            <v>10075.733333333334</v>
          </cell>
          <cell r="D11">
            <v>5037.8666666666668</v>
          </cell>
          <cell r="E11">
            <v>5037.8666666666668</v>
          </cell>
        </row>
        <row r="12">
          <cell r="A12">
            <v>10500</v>
          </cell>
          <cell r="B12" t="str">
            <v>Labor:  Subcontract</v>
          </cell>
          <cell r="C12">
            <v>145910.55466666661</v>
          </cell>
          <cell r="D12">
            <v>73447.389333333311</v>
          </cell>
          <cell r="E12">
            <v>72463.165333333294</v>
          </cell>
        </row>
        <row r="13">
          <cell r="A13">
            <v>11000</v>
          </cell>
          <cell r="B13" t="str">
            <v>Overtime Premium:  Office Staff</v>
          </cell>
          <cell r="C13">
            <v>14760.14133333334</v>
          </cell>
          <cell r="D13">
            <v>11335.962666666666</v>
          </cell>
          <cell r="E13">
            <v>3424.178666666674</v>
          </cell>
        </row>
        <row r="14">
          <cell r="A14">
            <v>11500</v>
          </cell>
          <cell r="B14" t="str">
            <v>Housing Allowance</v>
          </cell>
          <cell r="C14">
            <v>47996.402666666669</v>
          </cell>
          <cell r="D14">
            <v>23217.653333333335</v>
          </cell>
          <cell r="E14">
            <v>24778.749333333333</v>
          </cell>
        </row>
        <row r="15">
          <cell r="A15">
            <v>11600</v>
          </cell>
          <cell r="B15" t="str">
            <v>Food Allowance - Saudi Staff</v>
          </cell>
          <cell r="C15">
            <v>16856.085333333336</v>
          </cell>
          <cell r="D15">
            <v>8039.8640000000005</v>
          </cell>
          <cell r="E15">
            <v>8816.2213333333348</v>
          </cell>
        </row>
        <row r="16">
          <cell r="A16">
            <v>11700</v>
          </cell>
          <cell r="B16" t="str">
            <v>Transportation Allowance - Saudi Staff</v>
          </cell>
          <cell r="C16">
            <v>40415.896000000001</v>
          </cell>
          <cell r="D16">
            <v>19689.229333333333</v>
          </cell>
          <cell r="E16">
            <v>20726.666666666668</v>
          </cell>
        </row>
        <row r="17">
          <cell r="A17">
            <v>12000</v>
          </cell>
          <cell r="B17" t="str">
            <v>Assignment Allowance</v>
          </cell>
          <cell r="C17">
            <v>23608.264000000003</v>
          </cell>
          <cell r="D17">
            <v>23608.264000000003</v>
          </cell>
          <cell r="E17">
            <v>0</v>
          </cell>
        </row>
        <row r="18">
          <cell r="A18">
            <v>12100</v>
          </cell>
          <cell r="B18" t="str">
            <v>Transfer In Allowance</v>
          </cell>
          <cell r="C18">
            <v>7869.4213333333337</v>
          </cell>
          <cell r="D18">
            <v>7869.4213333333337</v>
          </cell>
          <cell r="E18">
            <v>0</v>
          </cell>
        </row>
        <row r="19">
          <cell r="A19">
            <v>12200</v>
          </cell>
          <cell r="B19" t="str">
            <v>Overseas Differential</v>
          </cell>
          <cell r="C19">
            <v>49393.047999999995</v>
          </cell>
          <cell r="D19">
            <v>22729.165333333334</v>
          </cell>
          <cell r="E19">
            <v>26663.882666666661</v>
          </cell>
        </row>
        <row r="20">
          <cell r="A20">
            <v>12300</v>
          </cell>
          <cell r="B20" t="str">
            <v>Cost of Living Allowance</v>
          </cell>
          <cell r="C20">
            <v>15974.877333333336</v>
          </cell>
          <cell r="D20">
            <v>7866.2666666666655</v>
          </cell>
          <cell r="E20">
            <v>8108.6106666666701</v>
          </cell>
        </row>
        <row r="21">
          <cell r="A21">
            <v>12400</v>
          </cell>
          <cell r="B21" t="str">
            <v>Expatriate Housing</v>
          </cell>
          <cell r="C21">
            <v>271124.08</v>
          </cell>
          <cell r="D21">
            <v>270316.08</v>
          </cell>
          <cell r="E21">
            <v>808</v>
          </cell>
        </row>
        <row r="22">
          <cell r="A22">
            <v>12500</v>
          </cell>
          <cell r="B22" t="str">
            <v>Expatriate Transportation - Lease</v>
          </cell>
          <cell r="C22">
            <v>19904.138666666662</v>
          </cell>
          <cell r="D22">
            <v>13601.546666666671</v>
          </cell>
          <cell r="E22">
            <v>6302.5919999999915</v>
          </cell>
        </row>
        <row r="23">
          <cell r="A23">
            <v>12600</v>
          </cell>
          <cell r="B23" t="str">
            <v>Expatriate Transportation - Personal Use of Auto</v>
          </cell>
          <cell r="C23">
            <v>-5000</v>
          </cell>
          <cell r="D23">
            <v>-2250</v>
          </cell>
          <cell r="E23">
            <v>-2750</v>
          </cell>
        </row>
        <row r="24">
          <cell r="A24">
            <v>13000</v>
          </cell>
          <cell r="B24" t="str">
            <v>Home Leave Travel &amp; Auto Rental</v>
          </cell>
          <cell r="C24">
            <v>30758.311999999998</v>
          </cell>
          <cell r="D24">
            <v>16619.080000000002</v>
          </cell>
          <cell r="E24">
            <v>14139.231999999996</v>
          </cell>
        </row>
        <row r="25">
          <cell r="A25">
            <v>13100</v>
          </cell>
          <cell r="B25" t="str">
            <v>Rest &amp; Relaxation Leave Travel &amp; Per Diem</v>
          </cell>
          <cell r="C25">
            <v>64888.245333333369</v>
          </cell>
          <cell r="D25">
            <v>34602.6</v>
          </cell>
          <cell r="E25">
            <v>30285.64533333337</v>
          </cell>
        </row>
        <row r="26">
          <cell r="A26">
            <v>13200</v>
          </cell>
          <cell r="B26" t="str">
            <v>Transfer Out Allowance</v>
          </cell>
          <cell r="C26">
            <v>7869.4213333333337</v>
          </cell>
          <cell r="D26">
            <v>7869.4213333333337</v>
          </cell>
          <cell r="E26">
            <v>0</v>
          </cell>
        </row>
        <row r="27">
          <cell r="A27">
            <v>13300</v>
          </cell>
          <cell r="B27" t="str">
            <v>Tax Allowance</v>
          </cell>
          <cell r="C27">
            <v>25373.608000000029</v>
          </cell>
          <cell r="D27">
            <v>19647.829333333335</v>
          </cell>
          <cell r="E27">
            <v>5725.7786666666943</v>
          </cell>
        </row>
        <row r="28">
          <cell r="A28">
            <v>13400</v>
          </cell>
          <cell r="B28" t="str">
            <v>Individual Income Tax Preparation</v>
          </cell>
          <cell r="C28">
            <v>3733.3333333333344</v>
          </cell>
          <cell r="D28">
            <v>1866.6666666666665</v>
          </cell>
          <cell r="E28">
            <v>1866.6666666666679</v>
          </cell>
        </row>
        <row r="29">
          <cell r="A29">
            <v>13500</v>
          </cell>
          <cell r="B29" t="str">
            <v>Expatriate Administrative Charge</v>
          </cell>
          <cell r="C29">
            <v>2950</v>
          </cell>
          <cell r="D29">
            <v>1350</v>
          </cell>
          <cell r="E29">
            <v>1600</v>
          </cell>
        </row>
        <row r="30">
          <cell r="A30">
            <v>13800</v>
          </cell>
          <cell r="B30" t="str">
            <v>Relocation:  Airfare</v>
          </cell>
          <cell r="C30">
            <v>12578.666666666666</v>
          </cell>
          <cell r="D30">
            <v>5117.333333333333</v>
          </cell>
          <cell r="E30">
            <v>7461.333333333333</v>
          </cell>
        </row>
        <row r="31">
          <cell r="A31">
            <v>14000</v>
          </cell>
          <cell r="B31" t="str">
            <v>Relocation:  Miscellaneous Expenses (Passport, Photos, Etc.)</v>
          </cell>
          <cell r="C31">
            <v>90</v>
          </cell>
          <cell r="D31">
            <v>90</v>
          </cell>
          <cell r="E31">
            <v>0</v>
          </cell>
        </row>
        <row r="32">
          <cell r="A32">
            <v>14300</v>
          </cell>
          <cell r="B32" t="str">
            <v>Relocation:  Household Goods Shipment</v>
          </cell>
          <cell r="C32">
            <v>6026.5146666666669</v>
          </cell>
          <cell r="D32">
            <v>6026.5146666666669</v>
          </cell>
          <cell r="E32">
            <v>0</v>
          </cell>
        </row>
        <row r="33">
          <cell r="A33">
            <v>14400</v>
          </cell>
          <cell r="B33" t="str">
            <v>Relocation:  Household Goods Storage</v>
          </cell>
          <cell r="C33">
            <v>4296.8373333333329</v>
          </cell>
          <cell r="D33">
            <v>2405.7280000000001</v>
          </cell>
          <cell r="E33">
            <v>1891.1093333333329</v>
          </cell>
        </row>
        <row r="34">
          <cell r="A34">
            <v>14800</v>
          </cell>
          <cell r="B34" t="str">
            <v>Relocation:  Temporary Living Expense (U. S.)</v>
          </cell>
          <cell r="C34">
            <v>10248.887999999999</v>
          </cell>
          <cell r="D34">
            <v>9492.1653333333343</v>
          </cell>
          <cell r="E34">
            <v>756.72266666666474</v>
          </cell>
        </row>
        <row r="35">
          <cell r="A35">
            <v>15100</v>
          </cell>
          <cell r="B35" t="str">
            <v>Management Incentive</v>
          </cell>
          <cell r="C35">
            <v>9683.5626666666667</v>
          </cell>
          <cell r="D35">
            <v>4841.7813333333334</v>
          </cell>
          <cell r="E35">
            <v>4841.7813333333334</v>
          </cell>
        </row>
        <row r="36">
          <cell r="A36">
            <v>15500</v>
          </cell>
          <cell r="B36" t="str">
            <v>Employee Medical Expense</v>
          </cell>
          <cell r="C36">
            <v>392.53333333333336</v>
          </cell>
          <cell r="D36">
            <v>392.5333333333333</v>
          </cell>
          <cell r="E36">
            <v>0</v>
          </cell>
        </row>
        <row r="37">
          <cell r="A37">
            <v>15900</v>
          </cell>
          <cell r="B37" t="str">
            <v>Workman's Compensation Insurance</v>
          </cell>
          <cell r="C37">
            <v>4991.2</v>
          </cell>
          <cell r="D37">
            <v>5530.7493333333359</v>
          </cell>
          <cell r="E37">
            <v>-539.54933333333611</v>
          </cell>
        </row>
        <row r="38">
          <cell r="A38">
            <v>16000</v>
          </cell>
          <cell r="B38" t="str">
            <v>FICA</v>
          </cell>
          <cell r="C38">
            <v>4976.9146666666666</v>
          </cell>
          <cell r="D38">
            <v>2781.4879999999998</v>
          </cell>
          <cell r="E38">
            <v>2195.4266666666667</v>
          </cell>
        </row>
        <row r="39">
          <cell r="A39">
            <v>16300</v>
          </cell>
          <cell r="B39" t="str">
            <v>Medicare Tax</v>
          </cell>
          <cell r="C39">
            <v>15090.658666666663</v>
          </cell>
          <cell r="D39">
            <v>12900.832</v>
          </cell>
          <cell r="E39">
            <v>2189.8266666666623</v>
          </cell>
        </row>
        <row r="40">
          <cell r="A40">
            <v>16400</v>
          </cell>
          <cell r="B40" t="str">
            <v>GOSI</v>
          </cell>
          <cell r="C40">
            <v>29996.901333333339</v>
          </cell>
          <cell r="D40">
            <v>14683.325333333334</v>
          </cell>
          <cell r="E40">
            <v>15313.576000000005</v>
          </cell>
        </row>
        <row r="41">
          <cell r="A41">
            <v>16500</v>
          </cell>
          <cell r="B41" t="str">
            <v>Service Award</v>
          </cell>
          <cell r="C41">
            <v>44898.114666666661</v>
          </cell>
          <cell r="D41">
            <v>22356.400000000001</v>
          </cell>
          <cell r="E41">
            <v>22541.714666666659</v>
          </cell>
        </row>
        <row r="42">
          <cell r="A42">
            <v>16600</v>
          </cell>
          <cell r="B42" t="str">
            <v>Pension</v>
          </cell>
          <cell r="C42">
            <v>351.096</v>
          </cell>
          <cell r="D42">
            <v>175.59466666666668</v>
          </cell>
          <cell r="E42">
            <v>175.50133333333332</v>
          </cell>
        </row>
        <row r="43">
          <cell r="A43">
            <v>16700</v>
          </cell>
          <cell r="B43" t="str">
            <v>Stock Savings / 401(k)</v>
          </cell>
          <cell r="C43">
            <v>1564.4160000000006</v>
          </cell>
          <cell r="D43">
            <v>159.06666666666683</v>
          </cell>
          <cell r="E43">
            <v>1405.3493333333338</v>
          </cell>
        </row>
        <row r="44">
          <cell r="A44">
            <v>16800</v>
          </cell>
          <cell r="B44" t="str">
            <v>Medical &amp; Dental Insurance</v>
          </cell>
          <cell r="C44">
            <v>7206.6346666666659</v>
          </cell>
          <cell r="D44">
            <v>3603.3173333333339</v>
          </cell>
          <cell r="E44">
            <v>3603.317333333332</v>
          </cell>
        </row>
        <row r="45">
          <cell r="A45">
            <v>16900</v>
          </cell>
          <cell r="B45" t="str">
            <v>Employee Life Insurance</v>
          </cell>
          <cell r="C45">
            <v>371.50666666666666</v>
          </cell>
          <cell r="D45">
            <v>185.75733333333335</v>
          </cell>
          <cell r="E45">
            <v>185.74933333333331</v>
          </cell>
        </row>
        <row r="46">
          <cell r="A46">
            <v>17000</v>
          </cell>
          <cell r="B46" t="str">
            <v>Payroll Added Cost at Standard Rates</v>
          </cell>
          <cell r="C46">
            <v>14.178666666666667</v>
          </cell>
          <cell r="D46">
            <v>14.178666666666667</v>
          </cell>
          <cell r="E46">
            <v>0</v>
          </cell>
        </row>
        <row r="47">
          <cell r="A47">
            <v>22600</v>
          </cell>
          <cell r="B47" t="str">
            <v>Local Mileage, Tolls &amp; Parking</v>
          </cell>
          <cell r="C47">
            <v>4396.3066666666655</v>
          </cell>
          <cell r="D47">
            <v>1824.6960000000001</v>
          </cell>
          <cell r="E47">
            <v>2571.6106666666656</v>
          </cell>
        </row>
        <row r="48">
          <cell r="A48">
            <v>31000</v>
          </cell>
          <cell r="B48" t="str">
            <v>Relocation: Familiarization trip</v>
          </cell>
          <cell r="C48">
            <v>13910.933333333334</v>
          </cell>
          <cell r="D48">
            <v>0</v>
          </cell>
          <cell r="E48">
            <v>13910.933333333334</v>
          </cell>
        </row>
        <row r="49">
          <cell r="A49">
            <v>31100</v>
          </cell>
          <cell r="B49" t="str">
            <v>Repatriation Allowance</v>
          </cell>
          <cell r="C49">
            <v>4981.08</v>
          </cell>
          <cell r="D49">
            <v>2482.4560000000001</v>
          </cell>
          <cell r="E49">
            <v>2498.6239999999998</v>
          </cell>
        </row>
        <row r="50">
          <cell r="A50">
            <v>31600</v>
          </cell>
          <cell r="B50" t="str">
            <v>Vehicle Rental and Lease (Non Travel)</v>
          </cell>
          <cell r="C50">
            <v>0</v>
          </cell>
          <cell r="D50">
            <v>0</v>
          </cell>
          <cell r="E50">
            <v>0</v>
          </cell>
        </row>
        <row r="51">
          <cell r="A51">
            <v>32400</v>
          </cell>
          <cell r="B51" t="str">
            <v>Meals Non- Travel</v>
          </cell>
          <cell r="C51">
            <v>19091.573333333337</v>
          </cell>
          <cell r="D51">
            <v>9856</v>
          </cell>
          <cell r="E51">
            <v>9235.5733333333374</v>
          </cell>
        </row>
        <row r="52">
          <cell r="A52">
            <v>33100</v>
          </cell>
          <cell r="B52" t="str">
            <v>Housing Allowance - OFN Staff</v>
          </cell>
          <cell r="C52">
            <v>5992</v>
          </cell>
          <cell r="D52">
            <v>5992</v>
          </cell>
          <cell r="E52">
            <v>0</v>
          </cell>
        </row>
        <row r="53">
          <cell r="A53">
            <v>33200</v>
          </cell>
          <cell r="B53" t="str">
            <v>Food Allowance - OFN Staff</v>
          </cell>
          <cell r="C53">
            <v>1511.36</v>
          </cell>
          <cell r="D53">
            <v>755.68</v>
          </cell>
          <cell r="E53">
            <v>755.68</v>
          </cell>
        </row>
        <row r="54">
          <cell r="A54">
            <v>33300</v>
          </cell>
          <cell r="B54" t="str">
            <v>Transportation Allowance - OFN Staff</v>
          </cell>
          <cell r="C54">
            <v>1007.5733333333333</v>
          </cell>
          <cell r="D54">
            <v>503.78666666666663</v>
          </cell>
          <cell r="E54">
            <v>503.78666666666663</v>
          </cell>
        </row>
        <row r="55">
          <cell r="A55">
            <v>33400</v>
          </cell>
          <cell r="B55" t="str">
            <v>Home Leave Airfare - OFN Staff</v>
          </cell>
          <cell r="C55">
            <v>2341.2506666666668</v>
          </cell>
          <cell r="D55">
            <v>1305.0373333333332</v>
          </cell>
          <cell r="E55">
            <v>1036.2133333333336</v>
          </cell>
        </row>
        <row r="56">
          <cell r="A56">
            <v>36800</v>
          </cell>
          <cell r="B56" t="str">
            <v>Labor H.O</v>
          </cell>
          <cell r="C56">
            <v>45347.226666666676</v>
          </cell>
          <cell r="D56">
            <v>25722.506666666664</v>
          </cell>
          <cell r="E56">
            <v>19624.72</v>
          </cell>
        </row>
      </sheetData>
      <sheetData sheetId="1">
        <row r="7">
          <cell r="A7" t="str">
            <v>ACCOUNT</v>
          </cell>
          <cell r="B7" t="str">
            <v>Account Name</v>
          </cell>
          <cell r="C7" t="str">
            <v>EXP CATEG</v>
          </cell>
          <cell r="D7" t="str">
            <v>Category Name</v>
          </cell>
          <cell r="E7" t="str">
            <v>Mar 02</v>
          </cell>
          <cell r="F7" t="str">
            <v>Jan - Feb 02</v>
          </cell>
          <cell r="G7" t="str">
            <v>Mar 02 Bill</v>
          </cell>
        </row>
        <row r="8">
          <cell r="A8">
            <v>10100</v>
          </cell>
          <cell r="B8" t="str">
            <v>Labor:  Expatriate - UDLP</v>
          </cell>
          <cell r="C8" t="str">
            <v>010</v>
          </cell>
          <cell r="D8" t="str">
            <v>Labor</v>
          </cell>
          <cell r="E8">
            <v>178786.83466666666</v>
          </cell>
          <cell r="F8">
            <v>115106.27466666665</v>
          </cell>
          <cell r="G8">
            <v>63680.560000000012</v>
          </cell>
        </row>
        <row r="9">
          <cell r="A9">
            <v>10200</v>
          </cell>
          <cell r="B9" t="str">
            <v>Labor:  Expatriate - FMC Arabia</v>
          </cell>
          <cell r="C9" t="str">
            <v>010</v>
          </cell>
          <cell r="D9" t="str">
            <v>Labor</v>
          </cell>
          <cell r="E9">
            <v>93871.714666666667</v>
          </cell>
          <cell r="F9">
            <v>59982.991999999998</v>
          </cell>
          <cell r="G9">
            <v>33888.722666666668</v>
          </cell>
        </row>
        <row r="10">
          <cell r="A10">
            <v>10300</v>
          </cell>
          <cell r="B10" t="str">
            <v>Labor:  Saudi - FMC Arabia</v>
          </cell>
          <cell r="C10" t="str">
            <v>010</v>
          </cell>
          <cell r="D10" t="str">
            <v>Labor</v>
          </cell>
          <cell r="E10">
            <v>301655.8986666667</v>
          </cell>
          <cell r="F10">
            <v>184070.41066666669</v>
          </cell>
          <cell r="G10">
            <v>117585.48800000001</v>
          </cell>
        </row>
        <row r="11">
          <cell r="A11">
            <v>10400</v>
          </cell>
          <cell r="B11" t="str">
            <v>Labor:  OFN - FMC Arabia</v>
          </cell>
          <cell r="C11" t="str">
            <v>010</v>
          </cell>
          <cell r="D11" t="str">
            <v>Labor</v>
          </cell>
          <cell r="E11">
            <v>15779.765333333335</v>
          </cell>
          <cell r="F11">
            <v>10075.733333333334</v>
          </cell>
          <cell r="G11">
            <v>5704.0320000000011</v>
          </cell>
        </row>
        <row r="12">
          <cell r="A12">
            <v>10500</v>
          </cell>
          <cell r="B12" t="str">
            <v>Labor:  Subcontract</v>
          </cell>
          <cell r="C12" t="str">
            <v>010</v>
          </cell>
          <cell r="D12" t="str">
            <v>Labor</v>
          </cell>
          <cell r="E12">
            <v>215766.94133333312</v>
          </cell>
          <cell r="F12">
            <v>145910.55466666661</v>
          </cell>
          <cell r="G12">
            <v>69856.386666666513</v>
          </cell>
        </row>
        <row r="13">
          <cell r="A13">
            <v>11000</v>
          </cell>
          <cell r="B13" t="str">
            <v>Overtime Premium:  Office Staff</v>
          </cell>
          <cell r="C13" t="str">
            <v>050</v>
          </cell>
          <cell r="D13" t="str">
            <v>Premium Pay</v>
          </cell>
          <cell r="E13">
            <v>17152.410666666667</v>
          </cell>
          <cell r="F13">
            <v>14760.14133333334</v>
          </cell>
          <cell r="G13">
            <v>2392.2693333333264</v>
          </cell>
        </row>
        <row r="14">
          <cell r="A14">
            <v>15100</v>
          </cell>
          <cell r="B14" t="str">
            <v>Management Incentive</v>
          </cell>
          <cell r="C14" t="str">
            <v>050</v>
          </cell>
          <cell r="D14" t="str">
            <v>Premium Pay</v>
          </cell>
          <cell r="E14">
            <v>14525.344000000001</v>
          </cell>
          <cell r="F14">
            <v>9683.5626666666667</v>
          </cell>
          <cell r="G14">
            <v>4841.7813333333343</v>
          </cell>
        </row>
        <row r="15">
          <cell r="A15">
            <v>15900</v>
          </cell>
          <cell r="B15" t="str">
            <v>Workman's Compensation Insurance</v>
          </cell>
          <cell r="C15" t="str">
            <v>160</v>
          </cell>
          <cell r="D15" t="str">
            <v>Payroll Added Cost</v>
          </cell>
          <cell r="E15">
            <v>5353.44</v>
          </cell>
          <cell r="F15">
            <v>4991.2</v>
          </cell>
          <cell r="G15">
            <v>362.23999999999978</v>
          </cell>
        </row>
        <row r="16">
          <cell r="A16">
            <v>16000</v>
          </cell>
          <cell r="B16" t="str">
            <v>FICA</v>
          </cell>
          <cell r="C16" t="str">
            <v>160</v>
          </cell>
          <cell r="D16" t="str">
            <v>Payroll Added Cost</v>
          </cell>
          <cell r="E16">
            <v>17170.002666666667</v>
          </cell>
          <cell r="F16">
            <v>4976.9146666666666</v>
          </cell>
          <cell r="G16">
            <v>12193.088</v>
          </cell>
        </row>
        <row r="17">
          <cell r="A17">
            <v>16100</v>
          </cell>
          <cell r="B17" t="str">
            <v>Unemployment - Federal</v>
          </cell>
          <cell r="C17" t="str">
            <v>160</v>
          </cell>
          <cell r="D17" t="str">
            <v>Payroll Added Cost</v>
          </cell>
          <cell r="E17">
            <v>405.74133333333333</v>
          </cell>
          <cell r="F17">
            <v>0</v>
          </cell>
          <cell r="G17">
            <v>405.74133333333333</v>
          </cell>
        </row>
        <row r="18">
          <cell r="A18">
            <v>16300</v>
          </cell>
          <cell r="B18" t="str">
            <v>Medicare Tax</v>
          </cell>
          <cell r="C18" t="str">
            <v>160</v>
          </cell>
          <cell r="D18" t="str">
            <v>Payroll Added Cost</v>
          </cell>
          <cell r="E18">
            <v>16125.144</v>
          </cell>
          <cell r="F18">
            <v>15090.658666666663</v>
          </cell>
          <cell r="G18">
            <v>1034.4853333333376</v>
          </cell>
        </row>
        <row r="19">
          <cell r="A19">
            <v>16400</v>
          </cell>
          <cell r="B19" t="str">
            <v>GOSI</v>
          </cell>
          <cell r="C19" t="str">
            <v>160</v>
          </cell>
          <cell r="D19" t="str">
            <v>Payroll Added Cost</v>
          </cell>
          <cell r="E19">
            <v>45310.477333333336</v>
          </cell>
          <cell r="F19">
            <v>29996.901333333339</v>
          </cell>
          <cell r="G19">
            <v>15313.575999999997</v>
          </cell>
        </row>
        <row r="20">
          <cell r="A20">
            <v>16500</v>
          </cell>
          <cell r="B20" t="str">
            <v>Service Award</v>
          </cell>
          <cell r="C20" t="str">
            <v>160</v>
          </cell>
          <cell r="D20" t="str">
            <v>Payroll Added Cost</v>
          </cell>
          <cell r="E20">
            <v>67027.597333333324</v>
          </cell>
          <cell r="F20">
            <v>44898.114666666661</v>
          </cell>
          <cell r="G20">
            <v>22129.482666666663</v>
          </cell>
        </row>
        <row r="21">
          <cell r="A21">
            <v>16600</v>
          </cell>
          <cell r="B21" t="str">
            <v>Pension</v>
          </cell>
          <cell r="C21" t="str">
            <v>160</v>
          </cell>
          <cell r="D21" t="str">
            <v>Payroll Added Cost</v>
          </cell>
          <cell r="E21">
            <v>526.67733333333331</v>
          </cell>
          <cell r="F21">
            <v>351.096</v>
          </cell>
          <cell r="G21">
            <v>175.5813333333333</v>
          </cell>
        </row>
        <row r="22">
          <cell r="A22">
            <v>16700</v>
          </cell>
          <cell r="B22" t="str">
            <v>Stock Savings / 401(k)</v>
          </cell>
          <cell r="C22" t="str">
            <v>160</v>
          </cell>
          <cell r="D22" t="str">
            <v>Payroll Added Cost</v>
          </cell>
          <cell r="E22">
            <v>6156.3466666666664</v>
          </cell>
          <cell r="F22">
            <v>1564.4160000000006</v>
          </cell>
          <cell r="G22">
            <v>4591.9306666666653</v>
          </cell>
        </row>
        <row r="23">
          <cell r="A23">
            <v>16800</v>
          </cell>
          <cell r="B23" t="str">
            <v>Medical &amp; Dental Insurance</v>
          </cell>
          <cell r="C23" t="str">
            <v>160</v>
          </cell>
          <cell r="D23" t="str">
            <v>Payroll Added Cost</v>
          </cell>
          <cell r="E23">
            <v>10809.951999999999</v>
          </cell>
          <cell r="F23">
            <v>7206.6346666666659</v>
          </cell>
          <cell r="G23">
            <v>3603.3173333333334</v>
          </cell>
        </row>
        <row r="24">
          <cell r="A24">
            <v>16900</v>
          </cell>
          <cell r="B24" t="str">
            <v>Employee Life Insurance</v>
          </cell>
          <cell r="C24" t="str">
            <v>160</v>
          </cell>
          <cell r="D24" t="str">
            <v>Payroll Added Cost</v>
          </cell>
          <cell r="E24">
            <v>557.27200000000005</v>
          </cell>
          <cell r="F24">
            <v>371.50666666666666</v>
          </cell>
          <cell r="G24">
            <v>185.76533333333339</v>
          </cell>
        </row>
        <row r="25">
          <cell r="A25">
            <v>17000</v>
          </cell>
          <cell r="B25" t="str">
            <v>Payroll Added Cost at Standard Rates</v>
          </cell>
          <cell r="C25" t="str">
            <v>160</v>
          </cell>
          <cell r="D25" t="str">
            <v>Payroll Added Cost</v>
          </cell>
          <cell r="E25">
            <v>14.178666666666667</v>
          </cell>
          <cell r="F25">
            <v>14.178666666666667</v>
          </cell>
          <cell r="G25">
            <v>0</v>
          </cell>
        </row>
        <row r="26">
          <cell r="A26">
            <v>13800</v>
          </cell>
          <cell r="B26" t="str">
            <v>Relocation:  Airfare</v>
          </cell>
          <cell r="C26" t="str">
            <v>220</v>
          </cell>
          <cell r="D26" t="str">
            <v>Moving Expense</v>
          </cell>
          <cell r="E26">
            <v>12692.8</v>
          </cell>
          <cell r="F26">
            <v>12578.666666666666</v>
          </cell>
          <cell r="G26">
            <v>114.13333333333321</v>
          </cell>
        </row>
        <row r="27">
          <cell r="A27">
            <v>14300</v>
          </cell>
          <cell r="B27" t="str">
            <v>Relocation:  Household Goods Shipment</v>
          </cell>
          <cell r="C27" t="str">
            <v>220</v>
          </cell>
          <cell r="D27" t="str">
            <v>Moving Expense</v>
          </cell>
          <cell r="E27">
            <v>6026.5146666666669</v>
          </cell>
          <cell r="F27">
            <v>6026.5146666666669</v>
          </cell>
          <cell r="G27">
            <v>0</v>
          </cell>
        </row>
        <row r="28">
          <cell r="A28">
            <v>11500</v>
          </cell>
          <cell r="B28" t="str">
            <v>Housing Allowance</v>
          </cell>
          <cell r="C28" t="str">
            <v>224</v>
          </cell>
          <cell r="D28" t="str">
            <v>Allowances:  Saudi Nationals</v>
          </cell>
          <cell r="E28">
            <v>73041.818666666673</v>
          </cell>
          <cell r="F28">
            <v>47996.402666666669</v>
          </cell>
          <cell r="G28">
            <v>25045.416000000005</v>
          </cell>
        </row>
        <row r="29">
          <cell r="A29">
            <v>11600</v>
          </cell>
          <cell r="B29" t="str">
            <v>Food Allowance - Saudi Staff</v>
          </cell>
          <cell r="C29" t="str">
            <v>224</v>
          </cell>
          <cell r="D29" t="str">
            <v>Allowances:  Saudi Nationals</v>
          </cell>
          <cell r="E29">
            <v>25748.714666666663</v>
          </cell>
          <cell r="F29">
            <v>16856.085333333336</v>
          </cell>
          <cell r="G29">
            <v>8892.6293333333269</v>
          </cell>
        </row>
        <row r="30">
          <cell r="A30">
            <v>11700</v>
          </cell>
          <cell r="B30" t="str">
            <v>Transportation Allowance - Saudi Staff</v>
          </cell>
          <cell r="C30" t="str">
            <v>224</v>
          </cell>
          <cell r="D30" t="str">
            <v>Allowances:  Saudi Nationals</v>
          </cell>
          <cell r="E30">
            <v>62398.455999999998</v>
          </cell>
          <cell r="F30">
            <v>40415.896000000001</v>
          </cell>
          <cell r="G30">
            <v>21982.559999999998</v>
          </cell>
        </row>
        <row r="31">
          <cell r="A31">
            <v>14000</v>
          </cell>
          <cell r="B31" t="str">
            <v>Relocation:  Miscellaneous Expenses (Passport, Photos, Etc.)</v>
          </cell>
          <cell r="C31" t="str">
            <v>225</v>
          </cell>
          <cell r="D31" t="str">
            <v>Other Relocation Costs</v>
          </cell>
          <cell r="E31">
            <v>315</v>
          </cell>
          <cell r="F31">
            <v>90</v>
          </cell>
          <cell r="G31">
            <v>225</v>
          </cell>
        </row>
        <row r="32">
          <cell r="A32">
            <v>14400</v>
          </cell>
          <cell r="B32" t="str">
            <v>Relocation:  Household Goods Storage</v>
          </cell>
          <cell r="C32" t="str">
            <v>225</v>
          </cell>
          <cell r="D32" t="str">
            <v>Other Relocation Costs</v>
          </cell>
          <cell r="E32">
            <v>6452.5039999999999</v>
          </cell>
          <cell r="F32">
            <v>4296.8373333333329</v>
          </cell>
          <cell r="G32">
            <v>2155.666666666667</v>
          </cell>
        </row>
        <row r="33">
          <cell r="A33">
            <v>14700</v>
          </cell>
          <cell r="B33" t="str">
            <v>Relocation:  Loss on Sale of Auto</v>
          </cell>
          <cell r="C33" t="str">
            <v>225</v>
          </cell>
          <cell r="D33" t="str">
            <v>Other Relocation Costs</v>
          </cell>
          <cell r="E33">
            <v>1690</v>
          </cell>
          <cell r="F33">
            <v>0</v>
          </cell>
          <cell r="G33">
            <v>1690</v>
          </cell>
        </row>
        <row r="34">
          <cell r="A34">
            <v>14800</v>
          </cell>
          <cell r="B34" t="str">
            <v>Relocation:  Temporary Living Expense (U. S.)</v>
          </cell>
          <cell r="C34" t="str">
            <v>225</v>
          </cell>
          <cell r="D34" t="str">
            <v>Other Relocation Costs</v>
          </cell>
          <cell r="E34">
            <v>10490.557333333332</v>
          </cell>
          <cell r="F34">
            <v>10248.887999999999</v>
          </cell>
          <cell r="G34">
            <v>241.66933333333327</v>
          </cell>
        </row>
        <row r="35">
          <cell r="A35">
            <v>31000</v>
          </cell>
          <cell r="B35" t="str">
            <v>Relocation:  Familiarization Trip</v>
          </cell>
          <cell r="C35" t="str">
            <v>225</v>
          </cell>
          <cell r="D35" t="str">
            <v>Other Relocation Costs</v>
          </cell>
          <cell r="E35">
            <v>13910.933333333332</v>
          </cell>
          <cell r="F35">
            <v>13910.933333333334</v>
          </cell>
          <cell r="G35">
            <v>0</v>
          </cell>
        </row>
        <row r="36">
          <cell r="A36">
            <v>33100</v>
          </cell>
          <cell r="B36" t="str">
            <v>Housing Allowance - OFN Staff</v>
          </cell>
          <cell r="C36" t="str">
            <v>235</v>
          </cell>
          <cell r="D36" t="str">
            <v>Allowances: Other Foreign Nationals</v>
          </cell>
          <cell r="E36">
            <v>5992</v>
          </cell>
          <cell r="F36">
            <v>5992</v>
          </cell>
          <cell r="G36">
            <v>0</v>
          </cell>
        </row>
        <row r="37">
          <cell r="A37">
            <v>33200</v>
          </cell>
          <cell r="B37" t="str">
            <v>Food Allowance - OFN Staff</v>
          </cell>
          <cell r="C37" t="str">
            <v>235</v>
          </cell>
          <cell r="D37" t="str">
            <v>Allowances: Other Foreign Nationals</v>
          </cell>
          <cell r="E37">
            <v>2267.04</v>
          </cell>
          <cell r="F37">
            <v>1511.36</v>
          </cell>
          <cell r="G37">
            <v>755.68000000000006</v>
          </cell>
        </row>
        <row r="38">
          <cell r="A38">
            <v>33300</v>
          </cell>
          <cell r="B38" t="str">
            <v>Transportation Allowance - OFN Staff</v>
          </cell>
          <cell r="C38" t="str">
            <v>235</v>
          </cell>
          <cell r="D38" t="str">
            <v>Allowances: Other Foreign Nationals</v>
          </cell>
          <cell r="E38">
            <v>1511.36</v>
          </cell>
          <cell r="F38">
            <v>1007.5733333333333</v>
          </cell>
          <cell r="G38">
            <v>503.78666666666663</v>
          </cell>
        </row>
        <row r="39">
          <cell r="A39">
            <v>33400</v>
          </cell>
          <cell r="B39" t="str">
            <v>Home Leave Airfare - OFN Staff</v>
          </cell>
          <cell r="C39" t="str">
            <v>235</v>
          </cell>
          <cell r="D39" t="str">
            <v>Allowances: Other Foreign Nationals</v>
          </cell>
          <cell r="E39">
            <v>2030.3546666666666</v>
          </cell>
          <cell r="F39">
            <v>2341.2506666666668</v>
          </cell>
          <cell r="G39">
            <v>-310.89600000000019</v>
          </cell>
        </row>
        <row r="40">
          <cell r="A40">
            <v>12000</v>
          </cell>
          <cell r="B40" t="str">
            <v>Assignment Allowance</v>
          </cell>
          <cell r="C40" t="str">
            <v>240</v>
          </cell>
          <cell r="D40" t="str">
            <v>Expatriate Allowances</v>
          </cell>
          <cell r="E40">
            <v>23608.258666666668</v>
          </cell>
          <cell r="F40">
            <v>23608.264000000003</v>
          </cell>
          <cell r="G40">
            <v>0</v>
          </cell>
        </row>
        <row r="41">
          <cell r="A41">
            <v>12100</v>
          </cell>
          <cell r="B41" t="str">
            <v>Transfer In Allowance</v>
          </cell>
          <cell r="C41" t="str">
            <v>240</v>
          </cell>
          <cell r="D41" t="str">
            <v>Expatriate Allowances</v>
          </cell>
          <cell r="E41">
            <v>7869.4186666666665</v>
          </cell>
          <cell r="F41">
            <v>7869.4213333333337</v>
          </cell>
          <cell r="G41">
            <v>0</v>
          </cell>
        </row>
        <row r="42">
          <cell r="A42">
            <v>12200</v>
          </cell>
          <cell r="B42" t="str">
            <v>Overseas Differential</v>
          </cell>
          <cell r="C42" t="str">
            <v>240</v>
          </cell>
          <cell r="D42" t="str">
            <v>Expatriate Allowances</v>
          </cell>
          <cell r="E42">
            <v>74427.39466666666</v>
          </cell>
          <cell r="F42">
            <v>49393.047999999995</v>
          </cell>
          <cell r="G42">
            <v>25034.346666666665</v>
          </cell>
        </row>
        <row r="43">
          <cell r="A43">
            <v>12300</v>
          </cell>
          <cell r="B43" t="str">
            <v>Cost of Living Allowance</v>
          </cell>
          <cell r="C43" t="str">
            <v>240</v>
          </cell>
          <cell r="D43" t="str">
            <v>Expatriate Allowances</v>
          </cell>
          <cell r="E43">
            <v>23152.205333333335</v>
          </cell>
          <cell r="F43">
            <v>15974.877333333336</v>
          </cell>
          <cell r="G43">
            <v>7177.3279999999995</v>
          </cell>
        </row>
        <row r="44">
          <cell r="A44">
            <v>13000</v>
          </cell>
          <cell r="B44" t="str">
            <v>Home Leave Travel &amp; Auto Rental</v>
          </cell>
          <cell r="C44" t="str">
            <v>240</v>
          </cell>
          <cell r="D44" t="str">
            <v>Expatriate Allowances</v>
          </cell>
          <cell r="E44">
            <v>43812.80266666667</v>
          </cell>
          <cell r="F44">
            <v>30758.311999999998</v>
          </cell>
          <cell r="G44">
            <v>13054.490666666672</v>
          </cell>
        </row>
        <row r="45">
          <cell r="A45">
            <v>13100</v>
          </cell>
          <cell r="B45" t="str">
            <v>Rest &amp; Relaxation Leave Travel &amp; Per Diem</v>
          </cell>
          <cell r="C45" t="str">
            <v>240</v>
          </cell>
          <cell r="D45" t="str">
            <v>Expatriate Allowances</v>
          </cell>
          <cell r="E45">
            <v>125276.22133333333</v>
          </cell>
          <cell r="F45">
            <v>64888.245333333369</v>
          </cell>
          <cell r="G45">
            <v>60387.975999999966</v>
          </cell>
        </row>
        <row r="46">
          <cell r="A46">
            <v>13200</v>
          </cell>
          <cell r="B46" t="str">
            <v>Transfer Out Allowance</v>
          </cell>
          <cell r="C46" t="str">
            <v>240</v>
          </cell>
          <cell r="D46" t="str">
            <v>Expatriate Allowances</v>
          </cell>
          <cell r="E46">
            <v>8111.0906666666669</v>
          </cell>
          <cell r="F46">
            <v>7869.4213333333337</v>
          </cell>
          <cell r="G46">
            <v>241.66933333333327</v>
          </cell>
        </row>
        <row r="47">
          <cell r="A47">
            <v>13300</v>
          </cell>
          <cell r="B47" t="str">
            <v>Tax Allowance</v>
          </cell>
          <cell r="C47" t="str">
            <v>240</v>
          </cell>
          <cell r="D47" t="str">
            <v>Expatriate Allowances</v>
          </cell>
          <cell r="E47">
            <v>50464.069333333333</v>
          </cell>
          <cell r="F47">
            <v>25373.608000000029</v>
          </cell>
          <cell r="G47">
            <v>25090.461333333304</v>
          </cell>
        </row>
        <row r="48">
          <cell r="A48">
            <v>31100</v>
          </cell>
          <cell r="B48" t="str">
            <v>Repatriation Allowance</v>
          </cell>
          <cell r="C48" t="str">
            <v>240</v>
          </cell>
          <cell r="D48" t="str">
            <v>Expatriate Allowances</v>
          </cell>
          <cell r="E48">
            <v>8321.3653333333332</v>
          </cell>
          <cell r="F48">
            <v>4981.08</v>
          </cell>
          <cell r="G48">
            <v>3340.2853333333333</v>
          </cell>
        </row>
        <row r="49">
          <cell r="A49">
            <v>12400</v>
          </cell>
          <cell r="B49" t="str">
            <v>Expatriate Housing</v>
          </cell>
          <cell r="C49" t="str">
            <v>245</v>
          </cell>
          <cell r="D49" t="str">
            <v>Expatriate Support</v>
          </cell>
          <cell r="E49">
            <v>271456.08</v>
          </cell>
          <cell r="F49">
            <v>271124.08</v>
          </cell>
          <cell r="G49">
            <v>332</v>
          </cell>
        </row>
        <row r="50">
          <cell r="A50">
            <v>12500</v>
          </cell>
          <cell r="B50" t="str">
            <v>Expatriate Transportation - Lease</v>
          </cell>
          <cell r="C50" t="str">
            <v>245</v>
          </cell>
          <cell r="D50" t="str">
            <v>Expatriate Support</v>
          </cell>
          <cell r="E50">
            <v>29856.2</v>
          </cell>
          <cell r="F50">
            <v>19904.138666666662</v>
          </cell>
          <cell r="G50">
            <v>9952.0613333333386</v>
          </cell>
        </row>
        <row r="51">
          <cell r="A51">
            <v>12600</v>
          </cell>
          <cell r="B51" t="str">
            <v>Expatriate Transportation - Personal Use of Auto</v>
          </cell>
          <cell r="C51" t="str">
            <v>245</v>
          </cell>
          <cell r="D51" t="str">
            <v>Expatriate Support</v>
          </cell>
          <cell r="E51">
            <v>-7500</v>
          </cell>
          <cell r="F51">
            <v>-5000</v>
          </cell>
          <cell r="G51">
            <v>-2500</v>
          </cell>
        </row>
        <row r="52">
          <cell r="A52">
            <v>15000</v>
          </cell>
          <cell r="B52" t="str">
            <v>Government Relations</v>
          </cell>
          <cell r="C52" t="str">
            <v>245</v>
          </cell>
          <cell r="D52" t="str">
            <v>Expatriate Support</v>
          </cell>
          <cell r="E52">
            <v>13754.165333333334</v>
          </cell>
          <cell r="F52">
            <v>0</v>
          </cell>
          <cell r="G52">
            <v>13754.165333333334</v>
          </cell>
        </row>
        <row r="53">
          <cell r="A53">
            <v>15500</v>
          </cell>
          <cell r="B53" t="str">
            <v>Employee Medical Expense</v>
          </cell>
          <cell r="C53" t="str">
            <v>250</v>
          </cell>
          <cell r="D53" t="str">
            <v>Other Employee Related Expenses</v>
          </cell>
          <cell r="E53">
            <v>431.73333333333335</v>
          </cell>
          <cell r="F53">
            <v>392.53333333333336</v>
          </cell>
          <cell r="G53">
            <v>39.199999999999989</v>
          </cell>
        </row>
        <row r="54">
          <cell r="A54">
            <v>22600</v>
          </cell>
          <cell r="B54" t="str">
            <v>Local Mileage, Tolls &amp; Parking</v>
          </cell>
          <cell r="C54" t="str">
            <v>310</v>
          </cell>
          <cell r="D54" t="str">
            <v>Local Business Expenses</v>
          </cell>
          <cell r="E54">
            <v>8377.5786666666663</v>
          </cell>
          <cell r="F54">
            <v>4396.3066666666655</v>
          </cell>
          <cell r="G54">
            <v>3981.2720000000008</v>
          </cell>
        </row>
        <row r="55">
          <cell r="A55">
            <v>31600</v>
          </cell>
          <cell r="B55" t="str">
            <v>Vehicle Rental and Lease (Non Travel)</v>
          </cell>
          <cell r="C55" t="str">
            <v>310</v>
          </cell>
          <cell r="D55" t="str">
            <v>Local Business Expenses</v>
          </cell>
          <cell r="E55">
            <v>0</v>
          </cell>
          <cell r="F55">
            <v>0</v>
          </cell>
          <cell r="G55">
            <v>0</v>
          </cell>
        </row>
        <row r="56">
          <cell r="A56">
            <v>32400</v>
          </cell>
          <cell r="B56" t="str">
            <v>Meals Non- Travel</v>
          </cell>
          <cell r="C56" t="str">
            <v>490</v>
          </cell>
          <cell r="D56" t="str">
            <v>Site Support</v>
          </cell>
          <cell r="E56">
            <v>28637.386666666665</v>
          </cell>
          <cell r="F56">
            <v>19091.573333333337</v>
          </cell>
          <cell r="G56">
            <v>9545.813333333328</v>
          </cell>
        </row>
        <row r="57">
          <cell r="A57">
            <v>13400</v>
          </cell>
          <cell r="B57" t="str">
            <v>Individual Income Tax Preparation</v>
          </cell>
          <cell r="C57" t="str">
            <v>540</v>
          </cell>
          <cell r="D57" t="str">
            <v>Outside Professional Tax Services</v>
          </cell>
          <cell r="E57">
            <v>5600</v>
          </cell>
          <cell r="F57">
            <v>3733.3333333333344</v>
          </cell>
          <cell r="G57">
            <v>1866.6666666666656</v>
          </cell>
        </row>
        <row r="58">
          <cell r="A58">
            <v>13500</v>
          </cell>
          <cell r="B58" t="str">
            <v>Expatriate Administrative Charge</v>
          </cell>
          <cell r="C58" t="str">
            <v>550</v>
          </cell>
          <cell r="D58" t="str">
            <v>Outside Professional Other</v>
          </cell>
          <cell r="E58">
            <v>4550</v>
          </cell>
          <cell r="F58">
            <v>2950</v>
          </cell>
          <cell r="G58">
            <v>1600</v>
          </cell>
        </row>
        <row r="59">
          <cell r="A59">
            <v>36800</v>
          </cell>
          <cell r="B59" t="str">
            <v>Labor H.O</v>
          </cell>
          <cell r="C59" t="str">
            <v>850</v>
          </cell>
          <cell r="D59" t="str">
            <v>Intercompany Transactions</v>
          </cell>
          <cell r="E59">
            <v>90388.218666666668</v>
          </cell>
          <cell r="F59">
            <v>45347.226666666676</v>
          </cell>
          <cell r="G59">
            <v>45040.991999999991</v>
          </cell>
        </row>
      </sheetData>
      <sheetData sheetId="2"/>
      <sheetData sheetId="3"/>
      <sheetData sheetId="4">
        <row r="7">
          <cell r="A7" t="str">
            <v>Account</v>
          </cell>
        </row>
      </sheetData>
      <sheetData sheetId="5">
        <row r="7">
          <cell r="A7" t="str">
            <v>ACCOUNT</v>
          </cell>
        </row>
      </sheetData>
      <sheetData sheetId="6"/>
      <sheetData sheetId="7" refreshError="1"/>
      <sheetData sheetId="8">
        <row r="7">
          <cell r="A7" t="str">
            <v>Account</v>
          </cell>
        </row>
      </sheetData>
      <sheetData sheetId="9">
        <row r="7">
          <cell r="A7" t="str">
            <v>ACCOUNT</v>
          </cell>
        </row>
      </sheetData>
      <sheetData sheetId="10"/>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Reclas LN"/>
      <sheetName val="TB Dimen LN"/>
      <sheetName val="Common Dept LN"/>
      <sheetName val="FOH LN"/>
      <sheetName val="S &amp; D LN"/>
      <sheetName val="G &amp; A LN"/>
      <sheetName val="budgeted PL-101"/>
      <sheetName val="Feb Billing"/>
      <sheetName val="Mar Billing (2)"/>
    </sheetNames>
    <sheetDataSet>
      <sheetData sheetId="0"/>
      <sheetData sheetId="1"/>
      <sheetData sheetId="2"/>
      <sheetData sheetId="3">
        <row r="8">
          <cell r="H8">
            <v>5103</v>
          </cell>
        </row>
        <row r="9">
          <cell r="H9">
            <v>5103</v>
          </cell>
        </row>
        <row r="10">
          <cell r="H10">
            <v>5103</v>
          </cell>
        </row>
        <row r="11">
          <cell r="H11">
            <v>5103</v>
          </cell>
        </row>
        <row r="12">
          <cell r="H12">
            <v>5103</v>
          </cell>
        </row>
        <row r="13">
          <cell r="H13">
            <v>5103</v>
          </cell>
        </row>
        <row r="14">
          <cell r="H14">
            <v>5103</v>
          </cell>
        </row>
        <row r="15">
          <cell r="H15">
            <v>5103</v>
          </cell>
        </row>
        <row r="16">
          <cell r="H16">
            <v>5103</v>
          </cell>
        </row>
        <row r="17">
          <cell r="H17">
            <v>5103</v>
          </cell>
        </row>
        <row r="18">
          <cell r="H18">
            <v>5103</v>
          </cell>
        </row>
        <row r="19">
          <cell r="H19">
            <v>5105</v>
          </cell>
        </row>
        <row r="20">
          <cell r="H20">
            <v>5105</v>
          </cell>
        </row>
        <row r="21">
          <cell r="H21">
            <v>5105</v>
          </cell>
        </row>
        <row r="22">
          <cell r="H22">
            <v>5105</v>
          </cell>
        </row>
        <row r="23">
          <cell r="H23">
            <v>5105</v>
          </cell>
        </row>
        <row r="24">
          <cell r="H24">
            <v>5108</v>
          </cell>
        </row>
        <row r="25">
          <cell r="H25">
            <v>5107</v>
          </cell>
        </row>
        <row r="26">
          <cell r="H26">
            <v>5107</v>
          </cell>
        </row>
        <row r="27">
          <cell r="H27">
            <v>5109</v>
          </cell>
        </row>
        <row r="28">
          <cell r="H28">
            <v>5105</v>
          </cell>
        </row>
        <row r="29">
          <cell r="H29">
            <v>5109</v>
          </cell>
        </row>
        <row r="30">
          <cell r="H30">
            <v>5108</v>
          </cell>
        </row>
        <row r="31">
          <cell r="H31">
            <v>5108</v>
          </cell>
        </row>
        <row r="32">
          <cell r="H32">
            <v>5103</v>
          </cell>
        </row>
        <row r="33">
          <cell r="H33">
            <v>5109</v>
          </cell>
        </row>
        <row r="34">
          <cell r="H34">
            <v>5109</v>
          </cell>
        </row>
        <row r="35">
          <cell r="H35">
            <v>5105</v>
          </cell>
        </row>
        <row r="36">
          <cell r="H36">
            <v>5109</v>
          </cell>
        </row>
        <row r="37">
          <cell r="H37">
            <v>5108</v>
          </cell>
        </row>
        <row r="45">
          <cell r="H45">
            <v>5103</v>
          </cell>
        </row>
        <row r="46">
          <cell r="H46">
            <v>5103</v>
          </cell>
        </row>
        <row r="47">
          <cell r="H47">
            <v>5103</v>
          </cell>
        </row>
        <row r="48">
          <cell r="H48">
            <v>5103</v>
          </cell>
        </row>
        <row r="49">
          <cell r="H49">
            <v>5103</v>
          </cell>
        </row>
        <row r="50">
          <cell r="H50">
            <v>5103</v>
          </cell>
        </row>
        <row r="51">
          <cell r="H51">
            <v>5103</v>
          </cell>
        </row>
        <row r="52">
          <cell r="H52">
            <v>5103</v>
          </cell>
        </row>
        <row r="53">
          <cell r="H53">
            <v>5103</v>
          </cell>
        </row>
        <row r="54">
          <cell r="H54">
            <v>5103</v>
          </cell>
        </row>
        <row r="55">
          <cell r="H55">
            <v>5103</v>
          </cell>
        </row>
        <row r="56">
          <cell r="H56">
            <v>5103</v>
          </cell>
        </row>
        <row r="57">
          <cell r="H57">
            <v>5105</v>
          </cell>
        </row>
        <row r="58">
          <cell r="H58">
            <v>5105</v>
          </cell>
        </row>
        <row r="59">
          <cell r="H59">
            <v>5105</v>
          </cell>
        </row>
        <row r="60">
          <cell r="H60">
            <v>5105</v>
          </cell>
        </row>
        <row r="61">
          <cell r="H61">
            <v>5105</v>
          </cell>
        </row>
        <row r="62">
          <cell r="H62">
            <v>5108</v>
          </cell>
        </row>
        <row r="63">
          <cell r="H63">
            <v>5108</v>
          </cell>
        </row>
        <row r="64">
          <cell r="H64">
            <v>5109</v>
          </cell>
        </row>
        <row r="65">
          <cell r="H65">
            <v>5109</v>
          </cell>
        </row>
        <row r="66">
          <cell r="H66">
            <v>5109</v>
          </cell>
        </row>
        <row r="67">
          <cell r="H67">
            <v>5109</v>
          </cell>
        </row>
        <row r="68">
          <cell r="H68">
            <v>5105</v>
          </cell>
        </row>
        <row r="69">
          <cell r="H69">
            <v>5108</v>
          </cell>
        </row>
        <row r="70">
          <cell r="H70">
            <v>5108</v>
          </cell>
        </row>
        <row r="71">
          <cell r="H71">
            <v>5109</v>
          </cell>
        </row>
        <row r="72">
          <cell r="H72">
            <v>5103</v>
          </cell>
        </row>
        <row r="73">
          <cell r="H73">
            <v>5109</v>
          </cell>
        </row>
        <row r="74">
          <cell r="H74">
            <v>5109</v>
          </cell>
        </row>
        <row r="75">
          <cell r="H75">
            <v>5109</v>
          </cell>
        </row>
        <row r="76">
          <cell r="H76">
            <v>5105</v>
          </cell>
        </row>
        <row r="77">
          <cell r="H77">
            <v>5105</v>
          </cell>
        </row>
        <row r="78">
          <cell r="H78">
            <v>5109</v>
          </cell>
        </row>
        <row r="79">
          <cell r="H79">
            <v>5108</v>
          </cell>
        </row>
        <row r="85">
          <cell r="H85">
            <v>5103</v>
          </cell>
        </row>
        <row r="86">
          <cell r="H86">
            <v>5103</v>
          </cell>
        </row>
        <row r="87">
          <cell r="H87">
            <v>5103</v>
          </cell>
        </row>
        <row r="88">
          <cell r="H88">
            <v>5103</v>
          </cell>
        </row>
        <row r="89">
          <cell r="H89">
            <v>5103</v>
          </cell>
        </row>
        <row r="90">
          <cell r="H90">
            <v>5103</v>
          </cell>
        </row>
        <row r="91">
          <cell r="H91">
            <v>5103</v>
          </cell>
        </row>
        <row r="92">
          <cell r="H92">
            <v>5103</v>
          </cell>
        </row>
        <row r="93">
          <cell r="H93">
            <v>5103</v>
          </cell>
        </row>
        <row r="94">
          <cell r="H94">
            <v>5103</v>
          </cell>
        </row>
        <row r="95">
          <cell r="H95">
            <v>5103</v>
          </cell>
        </row>
        <row r="96">
          <cell r="H96">
            <v>5103</v>
          </cell>
        </row>
        <row r="97">
          <cell r="H97">
            <v>5103</v>
          </cell>
        </row>
        <row r="98">
          <cell r="H98">
            <v>5105</v>
          </cell>
        </row>
        <row r="99">
          <cell r="H99">
            <v>5105</v>
          </cell>
        </row>
        <row r="100">
          <cell r="H100">
            <v>5105</v>
          </cell>
        </row>
        <row r="101">
          <cell r="H101">
            <v>5105</v>
          </cell>
        </row>
        <row r="102">
          <cell r="H102">
            <v>5108</v>
          </cell>
        </row>
        <row r="103">
          <cell r="H103">
            <v>5109</v>
          </cell>
        </row>
        <row r="104">
          <cell r="H104">
            <v>5105</v>
          </cell>
        </row>
        <row r="105">
          <cell r="H105">
            <v>5109</v>
          </cell>
        </row>
        <row r="106">
          <cell r="H106">
            <v>5108</v>
          </cell>
        </row>
        <row r="107">
          <cell r="H107">
            <v>5108</v>
          </cell>
        </row>
        <row r="108">
          <cell r="H108">
            <v>5109</v>
          </cell>
        </row>
        <row r="109">
          <cell r="H109">
            <v>5109</v>
          </cell>
        </row>
        <row r="110">
          <cell r="H110">
            <v>5105</v>
          </cell>
        </row>
        <row r="111">
          <cell r="H111">
            <v>5105</v>
          </cell>
        </row>
        <row r="112">
          <cell r="H112">
            <v>5108</v>
          </cell>
        </row>
        <row r="119">
          <cell r="H119">
            <v>5105</v>
          </cell>
        </row>
        <row r="120">
          <cell r="H120">
            <v>5109</v>
          </cell>
        </row>
        <row r="122">
          <cell r="H122">
            <v>5103</v>
          </cell>
        </row>
        <row r="123">
          <cell r="H123">
            <v>5103</v>
          </cell>
        </row>
        <row r="124">
          <cell r="H124">
            <v>5103</v>
          </cell>
        </row>
        <row r="125">
          <cell r="H125">
            <v>5103</v>
          </cell>
        </row>
        <row r="126">
          <cell r="H126">
            <v>5103</v>
          </cell>
        </row>
        <row r="127">
          <cell r="H127">
            <v>5103</v>
          </cell>
        </row>
        <row r="128">
          <cell r="H128">
            <v>5103</v>
          </cell>
        </row>
        <row r="129">
          <cell r="H129">
            <v>5103</v>
          </cell>
        </row>
        <row r="130">
          <cell r="H130">
            <v>5103</v>
          </cell>
        </row>
        <row r="131">
          <cell r="H131">
            <v>5103</v>
          </cell>
        </row>
        <row r="132">
          <cell r="H132">
            <v>5103</v>
          </cell>
        </row>
        <row r="133">
          <cell r="H133">
            <v>5103</v>
          </cell>
        </row>
        <row r="134">
          <cell r="H134">
            <v>5103</v>
          </cell>
        </row>
        <row r="135">
          <cell r="H135">
            <v>5105</v>
          </cell>
        </row>
        <row r="136">
          <cell r="H136">
            <v>5105</v>
          </cell>
        </row>
        <row r="137">
          <cell r="H137">
            <v>5105</v>
          </cell>
        </row>
        <row r="138">
          <cell r="H138">
            <v>5109</v>
          </cell>
        </row>
        <row r="139">
          <cell r="H139">
            <v>5109</v>
          </cell>
        </row>
        <row r="140">
          <cell r="H140">
            <v>5105</v>
          </cell>
        </row>
        <row r="141">
          <cell r="H141">
            <v>5109</v>
          </cell>
        </row>
        <row r="142">
          <cell r="H142">
            <v>5108</v>
          </cell>
        </row>
        <row r="143">
          <cell r="H143">
            <v>5108</v>
          </cell>
        </row>
        <row r="144">
          <cell r="H144">
            <v>5108</v>
          </cell>
        </row>
        <row r="145">
          <cell r="H145">
            <v>5109</v>
          </cell>
        </row>
        <row r="146">
          <cell r="H146">
            <v>5109</v>
          </cell>
        </row>
        <row r="147">
          <cell r="H147">
            <v>5109</v>
          </cell>
        </row>
        <row r="148">
          <cell r="H148">
            <v>5109</v>
          </cell>
        </row>
        <row r="149">
          <cell r="H149">
            <v>5105</v>
          </cell>
        </row>
        <row r="150">
          <cell r="H150">
            <v>5105</v>
          </cell>
        </row>
        <row r="151">
          <cell r="H151">
            <v>5109</v>
          </cell>
        </row>
        <row r="152">
          <cell r="H152">
            <v>5108</v>
          </cell>
        </row>
        <row r="159">
          <cell r="H159">
            <v>5109</v>
          </cell>
        </row>
        <row r="160">
          <cell r="H160">
            <v>5109</v>
          </cell>
        </row>
        <row r="161">
          <cell r="H161">
            <v>5109</v>
          </cell>
        </row>
        <row r="162">
          <cell r="H162">
            <v>5109</v>
          </cell>
        </row>
        <row r="163">
          <cell r="H163">
            <v>5109</v>
          </cell>
        </row>
        <row r="173">
          <cell r="H173">
            <v>5108</v>
          </cell>
        </row>
        <row r="178">
          <cell r="H178">
            <v>5108</v>
          </cell>
        </row>
        <row r="185">
          <cell r="H185">
            <v>5108</v>
          </cell>
        </row>
        <row r="191">
          <cell r="H191">
            <v>5105</v>
          </cell>
        </row>
      </sheetData>
      <sheetData sheetId="4">
        <row r="8">
          <cell r="H8">
            <v>5501</v>
          </cell>
        </row>
        <row r="9">
          <cell r="H9">
            <v>5501</v>
          </cell>
        </row>
        <row r="10">
          <cell r="H10">
            <v>5501</v>
          </cell>
        </row>
        <row r="11">
          <cell r="H11">
            <v>5501</v>
          </cell>
        </row>
        <row r="12">
          <cell r="H12">
            <v>5501</v>
          </cell>
        </row>
        <row r="13">
          <cell r="H13">
            <v>5501</v>
          </cell>
        </row>
        <row r="14">
          <cell r="H14">
            <v>5501</v>
          </cell>
        </row>
        <row r="15">
          <cell r="H15">
            <v>5501</v>
          </cell>
        </row>
        <row r="16">
          <cell r="H16">
            <v>5501</v>
          </cell>
        </row>
        <row r="17">
          <cell r="H17">
            <v>5501</v>
          </cell>
        </row>
        <row r="18">
          <cell r="H18">
            <v>5501</v>
          </cell>
        </row>
        <row r="19">
          <cell r="H19">
            <v>5511</v>
          </cell>
        </row>
        <row r="20">
          <cell r="H20">
            <v>5501</v>
          </cell>
        </row>
        <row r="21">
          <cell r="H21">
            <v>5501</v>
          </cell>
        </row>
        <row r="22">
          <cell r="H22">
            <v>5513</v>
          </cell>
        </row>
        <row r="23">
          <cell r="H23">
            <v>5513</v>
          </cell>
        </row>
        <row r="24">
          <cell r="H24">
            <v>5513</v>
          </cell>
        </row>
        <row r="25">
          <cell r="H25">
            <v>5513</v>
          </cell>
        </row>
        <row r="26">
          <cell r="H26">
            <v>5509</v>
          </cell>
        </row>
        <row r="27">
          <cell r="H27">
            <v>5509</v>
          </cell>
        </row>
        <row r="28">
          <cell r="H28">
            <v>5503</v>
          </cell>
        </row>
        <row r="29">
          <cell r="H29">
            <v>5514</v>
          </cell>
        </row>
        <row r="30">
          <cell r="H30">
            <v>5514</v>
          </cell>
        </row>
        <row r="31">
          <cell r="H31">
            <v>5505</v>
          </cell>
        </row>
        <row r="32">
          <cell r="H32">
            <v>5513</v>
          </cell>
        </row>
        <row r="33">
          <cell r="H33">
            <v>5514</v>
          </cell>
        </row>
        <row r="34">
          <cell r="H34">
            <v>5514</v>
          </cell>
        </row>
        <row r="35">
          <cell r="H35">
            <v>5510</v>
          </cell>
        </row>
        <row r="36">
          <cell r="H36">
            <v>5507</v>
          </cell>
        </row>
        <row r="37">
          <cell r="H37">
            <v>5502</v>
          </cell>
        </row>
        <row r="38">
          <cell r="H38">
            <v>5509</v>
          </cell>
        </row>
        <row r="39">
          <cell r="H39">
            <v>5509</v>
          </cell>
        </row>
        <row r="40">
          <cell r="H40">
            <v>5509</v>
          </cell>
        </row>
        <row r="41">
          <cell r="H41">
            <v>5501</v>
          </cell>
        </row>
        <row r="42">
          <cell r="H42">
            <v>5514</v>
          </cell>
        </row>
        <row r="43">
          <cell r="H43">
            <v>5501</v>
          </cell>
        </row>
        <row r="44">
          <cell r="H44">
            <v>5507</v>
          </cell>
        </row>
        <row r="45">
          <cell r="H45">
            <v>5506</v>
          </cell>
        </row>
        <row r="46">
          <cell r="H46">
            <v>5506</v>
          </cell>
        </row>
        <row r="47">
          <cell r="H47">
            <v>5514</v>
          </cell>
        </row>
        <row r="48">
          <cell r="H48">
            <v>5514</v>
          </cell>
        </row>
        <row r="49">
          <cell r="H49">
            <v>5507</v>
          </cell>
        </row>
        <row r="50">
          <cell r="H50">
            <v>5514</v>
          </cell>
        </row>
        <row r="51">
          <cell r="H51">
            <v>5514</v>
          </cell>
        </row>
        <row r="52">
          <cell r="H52">
            <v>5514</v>
          </cell>
        </row>
        <row r="53">
          <cell r="H53">
            <v>5513</v>
          </cell>
        </row>
        <row r="54">
          <cell r="H54">
            <v>5513</v>
          </cell>
        </row>
        <row r="55">
          <cell r="H55">
            <v>5514</v>
          </cell>
        </row>
        <row r="56">
          <cell r="H56">
            <v>5509</v>
          </cell>
        </row>
        <row r="57">
          <cell r="H57">
            <v>5512</v>
          </cell>
        </row>
        <row r="58">
          <cell r="H58">
            <v>5512</v>
          </cell>
        </row>
        <row r="59">
          <cell r="H59">
            <v>5514</v>
          </cell>
        </row>
        <row r="60">
          <cell r="H60">
            <v>5513</v>
          </cell>
        </row>
        <row r="61">
          <cell r="H61">
            <v>5509</v>
          </cell>
        </row>
        <row r="62">
          <cell r="H62">
            <v>5514</v>
          </cell>
        </row>
        <row r="67">
          <cell r="H67">
            <v>5501</v>
          </cell>
        </row>
        <row r="68">
          <cell r="H68">
            <v>5501</v>
          </cell>
        </row>
        <row r="69">
          <cell r="H69">
            <v>5501</v>
          </cell>
        </row>
        <row r="70">
          <cell r="H70">
            <v>5501</v>
          </cell>
        </row>
        <row r="71">
          <cell r="H71">
            <v>5501</v>
          </cell>
        </row>
        <row r="72">
          <cell r="H72">
            <v>5501</v>
          </cell>
        </row>
        <row r="73">
          <cell r="H73">
            <v>5501</v>
          </cell>
        </row>
        <row r="74">
          <cell r="H74">
            <v>5501</v>
          </cell>
        </row>
        <row r="75">
          <cell r="H75">
            <v>5501</v>
          </cell>
        </row>
        <row r="76">
          <cell r="H76">
            <v>5501</v>
          </cell>
        </row>
        <row r="77">
          <cell r="H77">
            <v>5501</v>
          </cell>
        </row>
        <row r="78">
          <cell r="H78">
            <v>5501</v>
          </cell>
        </row>
        <row r="79">
          <cell r="H79">
            <v>5511</v>
          </cell>
        </row>
        <row r="80">
          <cell r="H80">
            <v>5501</v>
          </cell>
        </row>
        <row r="81">
          <cell r="H81">
            <v>5501</v>
          </cell>
        </row>
        <row r="82">
          <cell r="H82">
            <v>5513</v>
          </cell>
        </row>
        <row r="83">
          <cell r="H83">
            <v>5513</v>
          </cell>
        </row>
        <row r="84">
          <cell r="H84">
            <v>5513</v>
          </cell>
        </row>
        <row r="85">
          <cell r="H85">
            <v>5513</v>
          </cell>
        </row>
        <row r="86">
          <cell r="H86">
            <v>5513</v>
          </cell>
        </row>
        <row r="87">
          <cell r="H87">
            <v>5513</v>
          </cell>
        </row>
        <row r="88">
          <cell r="H88">
            <v>5509</v>
          </cell>
        </row>
        <row r="89">
          <cell r="H89">
            <v>5509</v>
          </cell>
        </row>
        <row r="90">
          <cell r="H90">
            <v>5503</v>
          </cell>
        </row>
        <row r="91">
          <cell r="H91">
            <v>5503</v>
          </cell>
        </row>
        <row r="92">
          <cell r="H92">
            <v>5514</v>
          </cell>
        </row>
        <row r="93">
          <cell r="H93">
            <v>5514</v>
          </cell>
        </row>
        <row r="94">
          <cell r="H94">
            <v>5513</v>
          </cell>
        </row>
        <row r="95">
          <cell r="H95">
            <v>5509</v>
          </cell>
        </row>
        <row r="96">
          <cell r="H96">
            <v>5509</v>
          </cell>
        </row>
        <row r="97">
          <cell r="H97">
            <v>5509</v>
          </cell>
        </row>
        <row r="98">
          <cell r="H98">
            <v>5501</v>
          </cell>
        </row>
        <row r="99">
          <cell r="H99">
            <v>5506</v>
          </cell>
        </row>
        <row r="100">
          <cell r="H100">
            <v>5506</v>
          </cell>
        </row>
        <row r="101">
          <cell r="H101">
            <v>5514</v>
          </cell>
        </row>
        <row r="102">
          <cell r="H102">
            <v>5513</v>
          </cell>
        </row>
        <row r="103">
          <cell r="H103">
            <v>5514</v>
          </cell>
        </row>
        <row r="104">
          <cell r="H104">
            <v>5509</v>
          </cell>
        </row>
        <row r="105">
          <cell r="H105">
            <v>5513</v>
          </cell>
        </row>
        <row r="112">
          <cell r="H112">
            <v>5512</v>
          </cell>
        </row>
        <row r="113">
          <cell r="H113">
            <v>5512</v>
          </cell>
        </row>
        <row r="114">
          <cell r="H114">
            <v>5514</v>
          </cell>
        </row>
        <row r="115">
          <cell r="H115">
            <v>5513</v>
          </cell>
        </row>
        <row r="116">
          <cell r="H116">
            <v>5512</v>
          </cell>
        </row>
      </sheetData>
      <sheetData sheetId="5">
        <row r="8">
          <cell r="H8">
            <v>6101</v>
          </cell>
        </row>
        <row r="9">
          <cell r="H9">
            <v>6101</v>
          </cell>
        </row>
        <row r="10">
          <cell r="H10">
            <v>6101</v>
          </cell>
        </row>
        <row r="11">
          <cell r="H11">
            <v>6101</v>
          </cell>
        </row>
        <row r="12">
          <cell r="H12">
            <v>6101</v>
          </cell>
        </row>
        <row r="13">
          <cell r="H13">
            <v>6101</v>
          </cell>
        </row>
        <row r="14">
          <cell r="H14">
            <v>6101</v>
          </cell>
        </row>
        <row r="15">
          <cell r="H15">
            <v>6101</v>
          </cell>
        </row>
        <row r="16">
          <cell r="H16">
            <v>6101</v>
          </cell>
        </row>
        <row r="17">
          <cell r="H17">
            <v>6101</v>
          </cell>
        </row>
        <row r="18">
          <cell r="H18">
            <v>6101</v>
          </cell>
        </row>
        <row r="19">
          <cell r="H19">
            <v>6101</v>
          </cell>
        </row>
        <row r="20">
          <cell r="H20">
            <v>6110</v>
          </cell>
        </row>
        <row r="21">
          <cell r="H21">
            <v>6110</v>
          </cell>
        </row>
        <row r="22">
          <cell r="H22">
            <v>6110</v>
          </cell>
        </row>
        <row r="23">
          <cell r="H23">
            <v>6109</v>
          </cell>
        </row>
        <row r="24">
          <cell r="H24">
            <v>6109</v>
          </cell>
        </row>
        <row r="25">
          <cell r="H25">
            <v>6102</v>
          </cell>
        </row>
        <row r="26">
          <cell r="H26">
            <v>6113</v>
          </cell>
        </row>
        <row r="27">
          <cell r="H27">
            <v>6112</v>
          </cell>
        </row>
        <row r="28">
          <cell r="H28">
            <v>6104</v>
          </cell>
        </row>
        <row r="29">
          <cell r="H29">
            <v>6110</v>
          </cell>
        </row>
        <row r="30">
          <cell r="H30">
            <v>6113</v>
          </cell>
        </row>
        <row r="31">
          <cell r="H31">
            <v>6106</v>
          </cell>
        </row>
        <row r="32">
          <cell r="H32">
            <v>6109</v>
          </cell>
        </row>
        <row r="33">
          <cell r="H33">
            <v>6109</v>
          </cell>
        </row>
        <row r="34">
          <cell r="H34">
            <v>6101</v>
          </cell>
        </row>
        <row r="35">
          <cell r="H35">
            <v>6101</v>
          </cell>
        </row>
        <row r="36">
          <cell r="H36">
            <v>6113</v>
          </cell>
        </row>
        <row r="37">
          <cell r="H37">
            <v>6113</v>
          </cell>
        </row>
        <row r="38">
          <cell r="H38">
            <v>6113</v>
          </cell>
        </row>
        <row r="39">
          <cell r="H39">
            <v>6110</v>
          </cell>
        </row>
        <row r="40">
          <cell r="H40">
            <v>6113</v>
          </cell>
        </row>
        <row r="41">
          <cell r="H41">
            <v>6109</v>
          </cell>
        </row>
        <row r="48">
          <cell r="H48">
            <v>6108</v>
          </cell>
        </row>
        <row r="49">
          <cell r="H49">
            <v>6108</v>
          </cell>
        </row>
        <row r="50">
          <cell r="H50">
            <v>6113</v>
          </cell>
        </row>
        <row r="51">
          <cell r="H51">
            <v>6110</v>
          </cell>
        </row>
        <row r="52">
          <cell r="H52">
            <v>6109</v>
          </cell>
        </row>
        <row r="53">
          <cell r="H53">
            <v>6108</v>
          </cell>
        </row>
        <row r="58">
          <cell r="H58">
            <v>6101</v>
          </cell>
        </row>
        <row r="59">
          <cell r="H59">
            <v>6101</v>
          </cell>
        </row>
        <row r="60">
          <cell r="H60">
            <v>6101</v>
          </cell>
        </row>
        <row r="61">
          <cell r="H61">
            <v>6101</v>
          </cell>
        </row>
        <row r="62">
          <cell r="H62">
            <v>6101</v>
          </cell>
        </row>
        <row r="63">
          <cell r="H63">
            <v>6101</v>
          </cell>
        </row>
        <row r="64">
          <cell r="H64">
            <v>6101</v>
          </cell>
        </row>
        <row r="65">
          <cell r="H65">
            <v>6101</v>
          </cell>
        </row>
        <row r="66">
          <cell r="H66">
            <v>6101</v>
          </cell>
        </row>
        <row r="67">
          <cell r="H67">
            <v>6101</v>
          </cell>
        </row>
        <row r="68">
          <cell r="H68">
            <v>6101</v>
          </cell>
        </row>
        <row r="69">
          <cell r="H69">
            <v>6101</v>
          </cell>
        </row>
        <row r="70">
          <cell r="H70">
            <v>6101</v>
          </cell>
        </row>
        <row r="71">
          <cell r="H71">
            <v>6101</v>
          </cell>
        </row>
        <row r="72">
          <cell r="H72">
            <v>6101</v>
          </cell>
        </row>
        <row r="73">
          <cell r="H73">
            <v>6110</v>
          </cell>
        </row>
        <row r="74">
          <cell r="H74">
            <v>6110</v>
          </cell>
        </row>
        <row r="75">
          <cell r="H75">
            <v>6110</v>
          </cell>
        </row>
        <row r="76">
          <cell r="H76">
            <v>6110</v>
          </cell>
        </row>
        <row r="77">
          <cell r="H77">
            <v>6110</v>
          </cell>
        </row>
        <row r="78">
          <cell r="H78">
            <v>6110</v>
          </cell>
        </row>
        <row r="79">
          <cell r="H79">
            <v>6110</v>
          </cell>
        </row>
        <row r="80">
          <cell r="H80">
            <v>6110</v>
          </cell>
        </row>
        <row r="81">
          <cell r="H81">
            <v>6110</v>
          </cell>
        </row>
        <row r="82">
          <cell r="H82">
            <v>6109</v>
          </cell>
        </row>
        <row r="83">
          <cell r="H83">
            <v>6109</v>
          </cell>
        </row>
        <row r="84">
          <cell r="H84">
            <v>6102</v>
          </cell>
        </row>
        <row r="85">
          <cell r="H85">
            <v>6102</v>
          </cell>
        </row>
        <row r="86">
          <cell r="H86">
            <v>6113</v>
          </cell>
        </row>
        <row r="87">
          <cell r="H87">
            <v>6112</v>
          </cell>
        </row>
        <row r="88">
          <cell r="H88">
            <v>6113</v>
          </cell>
        </row>
        <row r="89">
          <cell r="H89">
            <v>6104</v>
          </cell>
        </row>
        <row r="90">
          <cell r="H90">
            <v>6110</v>
          </cell>
        </row>
        <row r="91">
          <cell r="H91">
            <v>6113</v>
          </cell>
        </row>
        <row r="92">
          <cell r="H92">
            <v>6109</v>
          </cell>
        </row>
        <row r="93">
          <cell r="H93">
            <v>6109</v>
          </cell>
        </row>
        <row r="94">
          <cell r="H94">
            <v>6109</v>
          </cell>
        </row>
        <row r="95">
          <cell r="H95">
            <v>6101</v>
          </cell>
        </row>
        <row r="96">
          <cell r="H96">
            <v>6113</v>
          </cell>
        </row>
        <row r="97">
          <cell r="H97">
            <v>6113</v>
          </cell>
        </row>
        <row r="98">
          <cell r="H98">
            <v>6113</v>
          </cell>
        </row>
        <row r="99">
          <cell r="H99">
            <v>6110</v>
          </cell>
        </row>
        <row r="100">
          <cell r="H100">
            <v>6110</v>
          </cell>
        </row>
        <row r="101">
          <cell r="H101">
            <v>6113</v>
          </cell>
        </row>
        <row r="102">
          <cell r="H102">
            <v>6113</v>
          </cell>
        </row>
        <row r="103">
          <cell r="H103">
            <v>6109</v>
          </cell>
        </row>
        <row r="104">
          <cell r="H104">
            <v>6110</v>
          </cell>
        </row>
        <row r="105">
          <cell r="H105">
            <v>6113</v>
          </cell>
        </row>
        <row r="112">
          <cell r="H112">
            <v>6108</v>
          </cell>
        </row>
        <row r="113">
          <cell r="H113">
            <v>6108</v>
          </cell>
        </row>
        <row r="114">
          <cell r="H114">
            <v>6113</v>
          </cell>
        </row>
        <row r="115">
          <cell r="H115">
            <v>6110</v>
          </cell>
        </row>
        <row r="116">
          <cell r="H116">
            <v>6109</v>
          </cell>
        </row>
        <row r="117">
          <cell r="H117">
            <v>6108</v>
          </cell>
        </row>
        <row r="123">
          <cell r="H123">
            <v>6101</v>
          </cell>
        </row>
        <row r="124">
          <cell r="H124">
            <v>6101</v>
          </cell>
        </row>
        <row r="125">
          <cell r="H125">
            <v>6101</v>
          </cell>
        </row>
        <row r="126">
          <cell r="H126">
            <v>6101</v>
          </cell>
        </row>
        <row r="127">
          <cell r="H127">
            <v>6101</v>
          </cell>
        </row>
        <row r="128">
          <cell r="H128">
            <v>6101</v>
          </cell>
        </row>
        <row r="129">
          <cell r="H129">
            <v>6101</v>
          </cell>
        </row>
        <row r="130">
          <cell r="H130">
            <v>6101</v>
          </cell>
        </row>
        <row r="131">
          <cell r="H131">
            <v>6101</v>
          </cell>
        </row>
        <row r="132">
          <cell r="H132">
            <v>6101</v>
          </cell>
        </row>
        <row r="133">
          <cell r="H133">
            <v>6101</v>
          </cell>
        </row>
        <row r="134">
          <cell r="H134">
            <v>6101</v>
          </cell>
        </row>
        <row r="135">
          <cell r="H135">
            <v>6110</v>
          </cell>
        </row>
        <row r="136">
          <cell r="H136">
            <v>6110</v>
          </cell>
        </row>
        <row r="137">
          <cell r="H137">
            <v>6110</v>
          </cell>
        </row>
        <row r="138">
          <cell r="H138">
            <v>6109</v>
          </cell>
        </row>
        <row r="139">
          <cell r="H139">
            <v>6109</v>
          </cell>
        </row>
        <row r="140">
          <cell r="H140">
            <v>6113</v>
          </cell>
        </row>
        <row r="141">
          <cell r="H141">
            <v>6113</v>
          </cell>
        </row>
        <row r="142">
          <cell r="H142">
            <v>6104</v>
          </cell>
        </row>
        <row r="143">
          <cell r="H143">
            <v>6110</v>
          </cell>
        </row>
        <row r="144">
          <cell r="H144">
            <v>6113</v>
          </cell>
        </row>
        <row r="145">
          <cell r="H145">
            <v>6113</v>
          </cell>
        </row>
        <row r="146">
          <cell r="H146">
            <v>6109</v>
          </cell>
        </row>
        <row r="147">
          <cell r="H147">
            <v>6109</v>
          </cell>
        </row>
        <row r="148">
          <cell r="H148">
            <v>6109</v>
          </cell>
        </row>
        <row r="149">
          <cell r="H149">
            <v>6109</v>
          </cell>
        </row>
        <row r="150">
          <cell r="H150">
            <v>6101</v>
          </cell>
        </row>
        <row r="151">
          <cell r="H151">
            <v>6113</v>
          </cell>
        </row>
        <row r="152">
          <cell r="H152">
            <v>6101</v>
          </cell>
        </row>
        <row r="153">
          <cell r="H153">
            <v>6103</v>
          </cell>
        </row>
        <row r="154">
          <cell r="H154">
            <v>6113</v>
          </cell>
        </row>
        <row r="155">
          <cell r="H155">
            <v>6113</v>
          </cell>
        </row>
        <row r="156">
          <cell r="H156">
            <v>6113</v>
          </cell>
        </row>
        <row r="157">
          <cell r="H157">
            <v>6113</v>
          </cell>
        </row>
        <row r="164">
          <cell r="H164">
            <v>6108</v>
          </cell>
        </row>
        <row r="165">
          <cell r="H165">
            <v>6108</v>
          </cell>
        </row>
        <row r="166">
          <cell r="H166">
            <v>6113</v>
          </cell>
        </row>
        <row r="167">
          <cell r="H167">
            <v>6110</v>
          </cell>
        </row>
        <row r="168">
          <cell r="H168">
            <v>6109</v>
          </cell>
        </row>
        <row r="169">
          <cell r="H169">
            <v>6108</v>
          </cell>
        </row>
        <row r="173">
          <cell r="H173">
            <v>6108</v>
          </cell>
        </row>
        <row r="174">
          <cell r="H174">
            <v>6108</v>
          </cell>
        </row>
        <row r="178">
          <cell r="H178">
            <v>6108</v>
          </cell>
        </row>
        <row r="179">
          <cell r="H179">
            <v>6108</v>
          </cell>
        </row>
        <row r="183">
          <cell r="H183">
            <v>6110</v>
          </cell>
        </row>
        <row r="184">
          <cell r="H184">
            <v>6110</v>
          </cell>
        </row>
        <row r="191">
          <cell r="H191">
            <v>6113</v>
          </cell>
        </row>
        <row r="192">
          <cell r="H192">
            <v>6113</v>
          </cell>
        </row>
      </sheetData>
      <sheetData sheetId="6"/>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4"/>
      <sheetName val="Rev"/>
      <sheetName val="Inc.Exmpt"/>
      <sheetName val="Subcon"/>
      <sheetName val="FA"/>
      <sheetName val="Ins."/>
      <sheetName val="Proff Fees"/>
      <sheetName val="Rent"/>
      <sheetName val="Provisions"/>
      <sheetName val="Equip Rent"/>
      <sheetName val="Loans"/>
      <sheetName val="Donations"/>
      <sheetName val="Royalties"/>
      <sheetName val="Rep."/>
      <sheetName val="A"/>
      <sheetName val="B"/>
      <sheetName val="C"/>
      <sheetName val="D"/>
      <sheetName val="Fixed assets"/>
      <sheetName val="F"/>
      <sheetName val="Investments"/>
      <sheetName val="Others"/>
      <sheetName val="Fixed assets (2)"/>
      <sheetName val="Inc_Exmpt"/>
      <sheetName val="Ins_"/>
      <sheetName val="Proff_Fees"/>
      <sheetName val="Equip_Rent"/>
      <sheetName val="Rep_"/>
      <sheetName val="Fixed_assets"/>
      <sheetName val="Fixed_assets_(2)"/>
      <sheetName val="FOH LN"/>
      <sheetName val="G &amp; A LN"/>
      <sheetName val="S &amp; D LN"/>
    </sheetNames>
    <sheetDataSet>
      <sheetData sheetId="0">
        <row r="9">
          <cell r="C9" t="str">
            <v>National Biscuits &amp; Confectionery Industry Company Limited</v>
          </cell>
        </row>
      </sheetData>
      <sheetData sheetId="1"/>
      <sheetData sheetId="2"/>
      <sheetData sheetId="3"/>
      <sheetData sheetId="4">
        <row r="6">
          <cell r="C6" t="str">
            <v xml:space="preserve">File No : </v>
          </cell>
        </row>
      </sheetData>
      <sheetData sheetId="5">
        <row r="2">
          <cell r="A2" t="str">
            <v>Zakat/Tax payer's Name:  National Biscuits &amp; Confectionery Industry Company Limited</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ow r="2">
          <cell r="A2" t="str">
            <v>Zakat/Tax payer's Name:  National Biscuits &amp; Confectionery Industry Company Limited</v>
          </cell>
        </row>
      </sheetData>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1"/>
      <sheetName val="CODE"/>
      <sheetName val="BACK UP"/>
      <sheetName val="JE"/>
      <sheetName val="GLC Egt IS"/>
      <sheetName val="ITI Egt IS"/>
      <sheetName val="BACK_UP"/>
      <sheetName val="GLC_Egt_IS"/>
      <sheetName val="ITI_Egt_IS"/>
      <sheetName val="BACK_UP1"/>
      <sheetName val="GLC_Egt_IS1"/>
      <sheetName val="ITI_Egt_IS1"/>
      <sheetName val="Feb Billing"/>
      <sheetName val="Mar Billing (2)"/>
      <sheetName val="2"/>
    </sheetNames>
    <sheetDataSet>
      <sheetData sheetId="0">
        <row r="33">
          <cell r="B33" t="str">
            <v>USD</v>
          </cell>
        </row>
      </sheetData>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sheetName val="Feb"/>
      <sheetName val="Mar"/>
      <sheetName val="Apr"/>
      <sheetName val="May"/>
      <sheetName val="Jun"/>
      <sheetName val="Jul"/>
      <sheetName val="Aug"/>
      <sheetName val="Sep"/>
      <sheetName val="YTD by Month"/>
      <sheetName val="MTD by Month"/>
      <sheetName val="Oct "/>
      <sheetName val="MTD Final"/>
      <sheetName val="MLA"/>
      <sheetName val="Adj"/>
      <sheetName val="Fee Rate Adj"/>
      <sheetName val="YTD_by_Month"/>
      <sheetName val="MTD_by_Month"/>
      <sheetName val="Oct_"/>
      <sheetName val="MTD_Final"/>
      <sheetName val="Fee_Rate_Adj"/>
      <sheetName val="YTD_by_Month1"/>
      <sheetName val="MTD_by_Month1"/>
      <sheetName val="Oct_1"/>
      <sheetName val="MTD_Final1"/>
      <sheetName val="Fee_Rate_Adj1"/>
      <sheetName val="CRITERIA1"/>
    </sheetNames>
    <sheetDataSet>
      <sheetData sheetId="0">
        <row r="7">
          <cell r="A7" t="str">
            <v>Account</v>
          </cell>
          <cell r="B7" t="str">
            <v>Account Name</v>
          </cell>
          <cell r="C7" t="str">
            <v>Category</v>
          </cell>
          <cell r="D7" t="str">
            <v>Category Name</v>
          </cell>
          <cell r="E7" t="str">
            <v>Code</v>
          </cell>
          <cell r="F7" t="str">
            <v>0071xxx</v>
          </cell>
          <cell r="G7" t="str">
            <v>0091xxx</v>
          </cell>
          <cell r="H7" t="str">
            <v>201xxxx</v>
          </cell>
          <cell r="I7" t="str">
            <v>2021xxx</v>
          </cell>
          <cell r="J7" t="str">
            <v>203xxxx</v>
          </cell>
          <cell r="K7">
            <v>0</v>
          </cell>
          <cell r="L7">
            <v>0</v>
          </cell>
          <cell r="M7" t="str">
            <v>Total</v>
          </cell>
        </row>
        <row r="8">
          <cell r="A8">
            <v>10100</v>
          </cell>
          <cell r="B8" t="str">
            <v>Labor:  Expatriate - UDLP</v>
          </cell>
          <cell r="C8" t="str">
            <v>010</v>
          </cell>
          <cell r="D8" t="str">
            <v>Labor</v>
          </cell>
          <cell r="E8" t="str">
            <v>PS</v>
          </cell>
          <cell r="F8"/>
          <cell r="G8">
            <v>-210.58399999999892</v>
          </cell>
          <cell r="H8"/>
          <cell r="I8"/>
          <cell r="J8">
            <v>57412.015999999989</v>
          </cell>
          <cell r="K8">
            <v>0</v>
          </cell>
          <cell r="L8">
            <v>0</v>
          </cell>
          <cell r="M8">
            <v>57201.431999999986</v>
          </cell>
        </row>
        <row r="9">
          <cell r="A9">
            <v>10200</v>
          </cell>
          <cell r="B9" t="str">
            <v>Labor:  Expatriate - FMC Arabia</v>
          </cell>
          <cell r="C9" t="str">
            <v>010</v>
          </cell>
          <cell r="D9" t="str">
            <v>Labor</v>
          </cell>
          <cell r="E9" t="str">
            <v>PS</v>
          </cell>
          <cell r="F9"/>
          <cell r="G9">
            <v>0</v>
          </cell>
          <cell r="H9"/>
          <cell r="I9">
            <v>383.01866666666666</v>
          </cell>
          <cell r="J9">
            <v>29320.002666666674</v>
          </cell>
          <cell r="K9">
            <v>0</v>
          </cell>
          <cell r="L9">
            <v>0</v>
          </cell>
          <cell r="M9">
            <v>29703.021333333341</v>
          </cell>
        </row>
        <row r="10">
          <cell r="A10">
            <v>10300</v>
          </cell>
          <cell r="B10" t="str">
            <v>Labor:  Saudi - FMC Arabia</v>
          </cell>
          <cell r="C10" t="str">
            <v>010</v>
          </cell>
          <cell r="D10" t="str">
            <v>Labor</v>
          </cell>
          <cell r="E10" t="str">
            <v>PS</v>
          </cell>
          <cell r="F10"/>
          <cell r="G10">
            <v>0</v>
          </cell>
          <cell r="H10"/>
          <cell r="I10">
            <v>873.37066666666669</v>
          </cell>
          <cell r="J10">
            <v>87418.31200000002</v>
          </cell>
          <cell r="K10">
            <v>0</v>
          </cell>
          <cell r="L10">
            <v>0</v>
          </cell>
          <cell r="M10">
            <v>88291.682666666689</v>
          </cell>
        </row>
        <row r="11">
          <cell r="A11">
            <v>10400</v>
          </cell>
          <cell r="B11" t="str">
            <v>Labor:  OFN - FMC Arabia</v>
          </cell>
          <cell r="C11" t="str">
            <v>010</v>
          </cell>
          <cell r="D11" t="str">
            <v>Labor</v>
          </cell>
          <cell r="E11" t="str">
            <v>PS</v>
          </cell>
          <cell r="F11"/>
          <cell r="G11">
            <v>0</v>
          </cell>
          <cell r="H11"/>
          <cell r="I11"/>
          <cell r="J11">
            <v>5037.8666666666668</v>
          </cell>
          <cell r="K11">
            <v>0</v>
          </cell>
          <cell r="L11">
            <v>0</v>
          </cell>
          <cell r="M11">
            <v>5037.8666666666668</v>
          </cell>
        </row>
        <row r="12">
          <cell r="A12">
            <v>10500</v>
          </cell>
          <cell r="B12" t="str">
            <v>Labor:  Subcontract</v>
          </cell>
          <cell r="C12" t="str">
            <v>010</v>
          </cell>
          <cell r="D12" t="str">
            <v>Labor</v>
          </cell>
          <cell r="E12" t="str">
            <v>PS</v>
          </cell>
          <cell r="F12"/>
          <cell r="G12">
            <v>6399.2239999999929</v>
          </cell>
          <cell r="H12"/>
          <cell r="I12"/>
          <cell r="J12">
            <v>67048.165333333323</v>
          </cell>
          <cell r="K12">
            <v>0</v>
          </cell>
          <cell r="L12">
            <v>0</v>
          </cell>
          <cell r="M12">
            <v>73447.389333333311</v>
          </cell>
        </row>
        <row r="13">
          <cell r="A13">
            <v>11000</v>
          </cell>
          <cell r="B13" t="str">
            <v>Overtime Premium:  Office Staff</v>
          </cell>
          <cell r="C13" t="str">
            <v>050</v>
          </cell>
          <cell r="D13" t="str">
            <v>Premium Pay</v>
          </cell>
          <cell r="E13" t="str">
            <v>PS</v>
          </cell>
          <cell r="F13"/>
          <cell r="G13">
            <v>-3818.9839999999995</v>
          </cell>
          <cell r="H13"/>
          <cell r="I13"/>
          <cell r="J13">
            <v>15154.946666666667</v>
          </cell>
          <cell r="K13">
            <v>0</v>
          </cell>
          <cell r="L13">
            <v>0</v>
          </cell>
          <cell r="M13">
            <v>11335.962666666666</v>
          </cell>
        </row>
        <row r="14">
          <cell r="A14">
            <v>15100</v>
          </cell>
          <cell r="B14" t="str">
            <v>Management Incentive</v>
          </cell>
          <cell r="C14" t="str">
            <v>050</v>
          </cell>
          <cell r="D14" t="str">
            <v>Premium Pay</v>
          </cell>
          <cell r="E14" t="str">
            <v>PS</v>
          </cell>
          <cell r="F14"/>
          <cell r="G14">
            <v>0</v>
          </cell>
          <cell r="H14"/>
          <cell r="I14"/>
          <cell r="J14">
            <v>4841.7813333333334</v>
          </cell>
          <cell r="K14">
            <v>0</v>
          </cell>
          <cell r="L14">
            <v>0</v>
          </cell>
          <cell r="M14">
            <v>4841.7813333333334</v>
          </cell>
        </row>
        <row r="15">
          <cell r="A15">
            <v>15900</v>
          </cell>
          <cell r="B15" t="str">
            <v>Workman's Compensation Insurance</v>
          </cell>
          <cell r="C15" t="str">
            <v>160</v>
          </cell>
          <cell r="D15" t="str">
            <v>Payroll Added Cost</v>
          </cell>
          <cell r="E15" t="str">
            <v>PS</v>
          </cell>
          <cell r="F15"/>
          <cell r="G15">
            <v>7296.8853333333354</v>
          </cell>
          <cell r="H15"/>
          <cell r="I15"/>
          <cell r="J15">
            <v>-1766.1359999999997</v>
          </cell>
          <cell r="K15">
            <v>0</v>
          </cell>
          <cell r="L15">
            <v>0</v>
          </cell>
          <cell r="M15">
            <v>5530.7493333333359</v>
          </cell>
        </row>
        <row r="16">
          <cell r="A16">
            <v>16000</v>
          </cell>
          <cell r="B16" t="str">
            <v>FICA</v>
          </cell>
          <cell r="C16" t="str">
            <v>160</v>
          </cell>
          <cell r="D16" t="str">
            <v>Payroll Added Cost</v>
          </cell>
          <cell r="E16" t="str">
            <v>PS</v>
          </cell>
          <cell r="F16"/>
          <cell r="G16">
            <v>586.0533333333334</v>
          </cell>
          <cell r="H16"/>
          <cell r="I16"/>
          <cell r="J16">
            <v>2195.4346666666665</v>
          </cell>
          <cell r="K16">
            <v>0</v>
          </cell>
          <cell r="L16">
            <v>0</v>
          </cell>
          <cell r="M16">
            <v>2781.4879999999998</v>
          </cell>
        </row>
        <row r="17">
          <cell r="A17">
            <v>16300</v>
          </cell>
          <cell r="B17" t="str">
            <v>Medicare Tax</v>
          </cell>
          <cell r="C17" t="str">
            <v>160</v>
          </cell>
          <cell r="D17" t="str">
            <v>Payroll Added Cost</v>
          </cell>
          <cell r="E17" t="str">
            <v>PS</v>
          </cell>
          <cell r="F17"/>
          <cell r="G17">
            <v>10596.026666666667</v>
          </cell>
          <cell r="H17"/>
          <cell r="I17"/>
          <cell r="J17">
            <v>2304.8053333333341</v>
          </cell>
          <cell r="K17">
            <v>0</v>
          </cell>
          <cell r="L17">
            <v>0</v>
          </cell>
          <cell r="M17">
            <v>12900.832</v>
          </cell>
        </row>
        <row r="18">
          <cell r="A18">
            <v>16400</v>
          </cell>
          <cell r="B18" t="str">
            <v>GOSI</v>
          </cell>
          <cell r="C18" t="str">
            <v>160</v>
          </cell>
          <cell r="D18" t="str">
            <v>Payroll Added Cost</v>
          </cell>
          <cell r="E18" t="str">
            <v>PS</v>
          </cell>
          <cell r="F18"/>
          <cell r="G18">
            <v>0</v>
          </cell>
          <cell r="H18"/>
          <cell r="I18"/>
          <cell r="J18">
            <v>14683.325333333334</v>
          </cell>
          <cell r="K18">
            <v>0</v>
          </cell>
          <cell r="L18">
            <v>0</v>
          </cell>
          <cell r="M18">
            <v>14683.325333333334</v>
          </cell>
        </row>
        <row r="19">
          <cell r="A19">
            <v>16500</v>
          </cell>
          <cell r="B19" t="str">
            <v>Service Award</v>
          </cell>
          <cell r="C19" t="str">
            <v>160</v>
          </cell>
          <cell r="D19" t="str">
            <v>Payroll Added Cost</v>
          </cell>
          <cell r="E19" t="str">
            <v>PS</v>
          </cell>
          <cell r="F19"/>
          <cell r="G19">
            <v>0</v>
          </cell>
          <cell r="H19"/>
          <cell r="I19"/>
          <cell r="J19">
            <v>22356.400000000001</v>
          </cell>
          <cell r="K19">
            <v>0</v>
          </cell>
          <cell r="L19">
            <v>0</v>
          </cell>
          <cell r="M19">
            <v>22356.400000000001</v>
          </cell>
        </row>
        <row r="20">
          <cell r="A20">
            <v>16600</v>
          </cell>
          <cell r="B20" t="str">
            <v>Pension</v>
          </cell>
          <cell r="C20" t="str">
            <v>160</v>
          </cell>
          <cell r="D20" t="str">
            <v>Payroll Added Cost</v>
          </cell>
          <cell r="E20" t="str">
            <v>PS</v>
          </cell>
          <cell r="F20"/>
          <cell r="G20">
            <v>-7.1054273576010019E-15</v>
          </cell>
          <cell r="H20"/>
          <cell r="I20"/>
          <cell r="J20">
            <v>175.59466666666668</v>
          </cell>
          <cell r="K20">
            <v>0</v>
          </cell>
          <cell r="L20">
            <v>0</v>
          </cell>
          <cell r="M20">
            <v>175.59466666666668</v>
          </cell>
        </row>
        <row r="21">
          <cell r="A21">
            <v>16700</v>
          </cell>
          <cell r="B21" t="str">
            <v>Stock Savings / 401(k)</v>
          </cell>
          <cell r="C21" t="str">
            <v>160</v>
          </cell>
          <cell r="D21" t="str">
            <v>Payroll Added Cost</v>
          </cell>
          <cell r="E21" t="str">
            <v>PS</v>
          </cell>
          <cell r="F21"/>
          <cell r="G21">
            <v>-1246.2853333333333</v>
          </cell>
          <cell r="H21"/>
          <cell r="I21"/>
          <cell r="J21">
            <v>1405.3520000000001</v>
          </cell>
          <cell r="K21">
            <v>0</v>
          </cell>
          <cell r="L21">
            <v>0</v>
          </cell>
          <cell r="M21">
            <v>159.06666666666683</v>
          </cell>
        </row>
        <row r="22">
          <cell r="A22">
            <v>16800</v>
          </cell>
          <cell r="B22" t="str">
            <v>Medical &amp; Dental Insurance</v>
          </cell>
          <cell r="C22" t="str">
            <v>160</v>
          </cell>
          <cell r="D22" t="str">
            <v>Payroll Added Cost</v>
          </cell>
          <cell r="E22" t="str">
            <v>PS</v>
          </cell>
          <cell r="F22"/>
          <cell r="G22">
            <v>-7.9999999999245119E-3</v>
          </cell>
          <cell r="H22"/>
          <cell r="I22"/>
          <cell r="J22">
            <v>3603.3253333333337</v>
          </cell>
          <cell r="K22">
            <v>0</v>
          </cell>
          <cell r="L22">
            <v>0</v>
          </cell>
          <cell r="M22">
            <v>3603.3173333333339</v>
          </cell>
        </row>
        <row r="23">
          <cell r="A23">
            <v>16900</v>
          </cell>
          <cell r="B23" t="str">
            <v>Employee Life Insurance</v>
          </cell>
          <cell r="C23" t="str">
            <v>160</v>
          </cell>
          <cell r="D23" t="str">
            <v>Payroll Added Cost</v>
          </cell>
          <cell r="E23" t="str">
            <v>PS</v>
          </cell>
          <cell r="F23"/>
          <cell r="G23">
            <v>-1.3333333333328312E-2</v>
          </cell>
          <cell r="H23"/>
          <cell r="I23"/>
          <cell r="J23">
            <v>185.77066666666667</v>
          </cell>
          <cell r="K23">
            <v>0</v>
          </cell>
          <cell r="L23">
            <v>0</v>
          </cell>
          <cell r="M23">
            <v>185.75733333333335</v>
          </cell>
        </row>
        <row r="24">
          <cell r="A24">
            <v>17000</v>
          </cell>
          <cell r="B24" t="str">
            <v>Payroll Added Cost at Standard Rates</v>
          </cell>
          <cell r="C24" t="str">
            <v>160</v>
          </cell>
          <cell r="D24" t="str">
            <v>Payroll Added Cost</v>
          </cell>
          <cell r="E24" t="str">
            <v>PS</v>
          </cell>
          <cell r="F24"/>
          <cell r="G24">
            <v>14.178666666666667</v>
          </cell>
          <cell r="H24"/>
          <cell r="I24"/>
          <cell r="J24">
            <v>0</v>
          </cell>
          <cell r="K24">
            <v>0</v>
          </cell>
          <cell r="L24">
            <v>0</v>
          </cell>
          <cell r="M24">
            <v>14.178666666666667</v>
          </cell>
        </row>
        <row r="25">
          <cell r="A25">
            <v>13800</v>
          </cell>
          <cell r="B25" t="str">
            <v>Relocation:  Airfare</v>
          </cell>
          <cell r="C25" t="str">
            <v>220</v>
          </cell>
          <cell r="D25" t="str">
            <v>Moving Expense</v>
          </cell>
          <cell r="E25" t="str">
            <v>PS</v>
          </cell>
          <cell r="F25"/>
          <cell r="G25">
            <v>0</v>
          </cell>
          <cell r="H25"/>
          <cell r="I25"/>
          <cell r="J25">
            <v>5117.333333333333</v>
          </cell>
          <cell r="K25">
            <v>0</v>
          </cell>
          <cell r="L25">
            <v>0</v>
          </cell>
          <cell r="M25">
            <v>5117.333333333333</v>
          </cell>
        </row>
        <row r="26">
          <cell r="A26">
            <v>14300</v>
          </cell>
          <cell r="B26" t="str">
            <v>Relocation:  Household Goods Shipment</v>
          </cell>
          <cell r="C26" t="str">
            <v>220</v>
          </cell>
          <cell r="D26" t="str">
            <v>Moving Expense</v>
          </cell>
          <cell r="E26" t="str">
            <v>PS</v>
          </cell>
          <cell r="F26"/>
          <cell r="G26">
            <v>0</v>
          </cell>
          <cell r="H26"/>
          <cell r="I26"/>
          <cell r="J26">
            <v>6026.5146666666669</v>
          </cell>
          <cell r="K26">
            <v>0</v>
          </cell>
          <cell r="L26">
            <v>0</v>
          </cell>
          <cell r="M26">
            <v>6026.5146666666669</v>
          </cell>
        </row>
        <row r="27">
          <cell r="A27">
            <v>11500</v>
          </cell>
          <cell r="B27" t="str">
            <v>Housing Allowance</v>
          </cell>
          <cell r="C27" t="str">
            <v>224</v>
          </cell>
          <cell r="D27" t="str">
            <v>Allowances:  Saudi Nationals</v>
          </cell>
          <cell r="E27" t="str">
            <v>PS</v>
          </cell>
          <cell r="F27"/>
          <cell r="G27">
            <v>0</v>
          </cell>
          <cell r="H27"/>
          <cell r="I27"/>
          <cell r="J27">
            <v>23217.653333333335</v>
          </cell>
          <cell r="K27">
            <v>0</v>
          </cell>
          <cell r="L27">
            <v>0</v>
          </cell>
          <cell r="M27">
            <v>23217.653333333335</v>
          </cell>
        </row>
        <row r="28">
          <cell r="A28">
            <v>11600</v>
          </cell>
          <cell r="B28" t="str">
            <v>Food Allowance - Saudi Staff</v>
          </cell>
          <cell r="C28" t="str">
            <v>224</v>
          </cell>
          <cell r="D28" t="str">
            <v>Allowances:  Saudi Nationals</v>
          </cell>
          <cell r="E28" t="str">
            <v>PS</v>
          </cell>
          <cell r="F28"/>
          <cell r="G28">
            <v>0</v>
          </cell>
          <cell r="H28"/>
          <cell r="I28"/>
          <cell r="J28">
            <v>8039.8640000000005</v>
          </cell>
          <cell r="K28">
            <v>0</v>
          </cell>
          <cell r="L28">
            <v>0</v>
          </cell>
          <cell r="M28">
            <v>8039.8640000000005</v>
          </cell>
        </row>
        <row r="29">
          <cell r="A29">
            <v>11700</v>
          </cell>
          <cell r="B29" t="str">
            <v>Transportation Allowance - Saudi Staff</v>
          </cell>
          <cell r="C29" t="str">
            <v>224</v>
          </cell>
          <cell r="D29" t="str">
            <v>Allowances:  Saudi Nationals</v>
          </cell>
          <cell r="E29" t="str">
            <v>PS</v>
          </cell>
          <cell r="F29"/>
          <cell r="G29">
            <v>0</v>
          </cell>
          <cell r="H29"/>
          <cell r="I29"/>
          <cell r="J29">
            <v>19689.229333333333</v>
          </cell>
          <cell r="K29">
            <v>0</v>
          </cell>
          <cell r="L29">
            <v>0</v>
          </cell>
          <cell r="M29">
            <v>19689.229333333333</v>
          </cell>
        </row>
        <row r="30">
          <cell r="A30">
            <v>14000</v>
          </cell>
          <cell r="B30" t="str">
            <v>Relocation:  Miscellaneous Expenses (Passport, Photos, Etc.)</v>
          </cell>
          <cell r="C30" t="str">
            <v>225</v>
          </cell>
          <cell r="D30" t="str">
            <v>Other Relocation Costs</v>
          </cell>
          <cell r="E30" t="str">
            <v>PS</v>
          </cell>
          <cell r="F30"/>
          <cell r="G30">
            <v>90</v>
          </cell>
          <cell r="H30"/>
          <cell r="I30"/>
          <cell r="J30">
            <v>0</v>
          </cell>
          <cell r="K30">
            <v>0</v>
          </cell>
          <cell r="L30">
            <v>0</v>
          </cell>
          <cell r="M30">
            <v>90</v>
          </cell>
        </row>
        <row r="31">
          <cell r="A31">
            <v>14400</v>
          </cell>
          <cell r="B31" t="str">
            <v>Relocation:  Household Goods Storage</v>
          </cell>
          <cell r="C31" t="str">
            <v>225</v>
          </cell>
          <cell r="D31" t="str">
            <v>Other Relocation Costs</v>
          </cell>
          <cell r="E31" t="str">
            <v>PS</v>
          </cell>
          <cell r="F31"/>
          <cell r="G31">
            <v>0</v>
          </cell>
          <cell r="H31"/>
          <cell r="I31"/>
          <cell r="J31">
            <v>2405.7280000000001</v>
          </cell>
          <cell r="K31">
            <v>0</v>
          </cell>
          <cell r="L31">
            <v>0</v>
          </cell>
          <cell r="M31">
            <v>2405.7280000000001</v>
          </cell>
        </row>
        <row r="32">
          <cell r="A32">
            <v>14800</v>
          </cell>
          <cell r="B32" t="str">
            <v>Relocation:  Temporary Living Expense (U. S.)</v>
          </cell>
          <cell r="C32" t="str">
            <v>225</v>
          </cell>
          <cell r="D32" t="str">
            <v>Other Relocation Costs</v>
          </cell>
          <cell r="E32" t="str">
            <v>PS</v>
          </cell>
          <cell r="F32">
            <v>-665</v>
          </cell>
          <cell r="G32">
            <v>787.77066666666667</v>
          </cell>
          <cell r="H32"/>
          <cell r="I32"/>
          <cell r="J32">
            <v>9369.394666666667</v>
          </cell>
          <cell r="K32">
            <v>0</v>
          </cell>
          <cell r="L32">
            <v>0</v>
          </cell>
          <cell r="M32">
            <v>9492.1653333333343</v>
          </cell>
        </row>
        <row r="33">
          <cell r="A33">
            <v>33100</v>
          </cell>
          <cell r="B33" t="str">
            <v>Housing Allowance - OFN Staff</v>
          </cell>
          <cell r="C33" t="str">
            <v>235</v>
          </cell>
          <cell r="D33" t="str">
            <v>Allowances: Other Foreign Nationals</v>
          </cell>
          <cell r="E33" t="str">
            <v>PS</v>
          </cell>
          <cell r="F33"/>
          <cell r="G33">
            <v>0</v>
          </cell>
          <cell r="H33"/>
          <cell r="I33"/>
          <cell r="J33">
            <v>5992</v>
          </cell>
          <cell r="K33">
            <v>0</v>
          </cell>
          <cell r="L33">
            <v>0</v>
          </cell>
          <cell r="M33">
            <v>5992</v>
          </cell>
        </row>
        <row r="34">
          <cell r="A34">
            <v>33200</v>
          </cell>
          <cell r="B34" t="str">
            <v>Food Allowance - OFN Staff</v>
          </cell>
          <cell r="C34" t="str">
            <v>235</v>
          </cell>
          <cell r="D34" t="str">
            <v>Allowances: Other Foreign Nationals</v>
          </cell>
          <cell r="E34" t="str">
            <v>PS</v>
          </cell>
          <cell r="F34"/>
          <cell r="G34">
            <v>0</v>
          </cell>
          <cell r="H34"/>
          <cell r="I34"/>
          <cell r="J34">
            <v>755.68</v>
          </cell>
          <cell r="K34">
            <v>0</v>
          </cell>
          <cell r="L34">
            <v>0</v>
          </cell>
          <cell r="M34">
            <v>755.68</v>
          </cell>
        </row>
        <row r="35">
          <cell r="A35">
            <v>33300</v>
          </cell>
          <cell r="B35" t="str">
            <v>Transportation Allowance - OFN Staff</v>
          </cell>
          <cell r="C35" t="str">
            <v>235</v>
          </cell>
          <cell r="D35" t="str">
            <v>Allowances: Other Foreign Nationals</v>
          </cell>
          <cell r="E35" t="str">
            <v>PS</v>
          </cell>
          <cell r="F35"/>
          <cell r="G35">
            <v>0</v>
          </cell>
          <cell r="H35"/>
          <cell r="I35"/>
          <cell r="J35">
            <v>503.78666666666663</v>
          </cell>
          <cell r="K35">
            <v>0</v>
          </cell>
          <cell r="L35">
            <v>0</v>
          </cell>
          <cell r="M35">
            <v>503.78666666666663</v>
          </cell>
        </row>
        <row r="36">
          <cell r="A36">
            <v>33400</v>
          </cell>
          <cell r="B36" t="str">
            <v>Home Leave Airfare - OFN Staff</v>
          </cell>
          <cell r="C36" t="str">
            <v>235</v>
          </cell>
          <cell r="D36" t="str">
            <v>Allowances: Other Foreign Nationals</v>
          </cell>
          <cell r="E36" t="str">
            <v>PS</v>
          </cell>
          <cell r="F36"/>
          <cell r="G36">
            <v>0</v>
          </cell>
          <cell r="H36"/>
          <cell r="I36"/>
          <cell r="J36">
            <v>1305.0373333333332</v>
          </cell>
          <cell r="K36">
            <v>0</v>
          </cell>
          <cell r="L36">
            <v>0</v>
          </cell>
          <cell r="M36">
            <v>1305.0373333333332</v>
          </cell>
        </row>
        <row r="37">
          <cell r="A37">
            <v>12000</v>
          </cell>
          <cell r="B37" t="str">
            <v>Assignment Allowance</v>
          </cell>
          <cell r="C37" t="str">
            <v>240</v>
          </cell>
          <cell r="D37" t="str">
            <v>Expatriate Allowances</v>
          </cell>
          <cell r="E37" t="str">
            <v>PS</v>
          </cell>
          <cell r="F37"/>
          <cell r="G37">
            <v>0</v>
          </cell>
          <cell r="H37"/>
          <cell r="I37"/>
          <cell r="J37">
            <v>23608.264000000003</v>
          </cell>
          <cell r="K37">
            <v>0</v>
          </cell>
          <cell r="L37">
            <v>0</v>
          </cell>
          <cell r="M37">
            <v>23608.264000000003</v>
          </cell>
        </row>
        <row r="38">
          <cell r="A38">
            <v>12100</v>
          </cell>
          <cell r="B38" t="str">
            <v>Transfer In Allowance</v>
          </cell>
          <cell r="C38" t="str">
            <v>240</v>
          </cell>
          <cell r="D38" t="str">
            <v>Expatriate Allowances</v>
          </cell>
          <cell r="E38" t="str">
            <v>PS</v>
          </cell>
          <cell r="F38"/>
          <cell r="G38">
            <v>0</v>
          </cell>
          <cell r="H38"/>
          <cell r="I38"/>
          <cell r="J38">
            <v>7869.4213333333337</v>
          </cell>
          <cell r="K38">
            <v>0</v>
          </cell>
          <cell r="L38">
            <v>0</v>
          </cell>
          <cell r="M38">
            <v>7869.4213333333337</v>
          </cell>
        </row>
        <row r="39">
          <cell r="A39">
            <v>12200</v>
          </cell>
          <cell r="B39" t="str">
            <v>Overseas Differential</v>
          </cell>
          <cell r="C39" t="str">
            <v>240</v>
          </cell>
          <cell r="D39" t="str">
            <v>Expatriate Allowances</v>
          </cell>
          <cell r="E39" t="str">
            <v>PS</v>
          </cell>
          <cell r="F39"/>
          <cell r="G39">
            <v>1.3642420526593924E-12</v>
          </cell>
          <cell r="H39"/>
          <cell r="I39"/>
          <cell r="J39">
            <v>22729.165333333334</v>
          </cell>
          <cell r="K39">
            <v>0</v>
          </cell>
          <cell r="L39">
            <v>0</v>
          </cell>
          <cell r="M39">
            <v>22729.165333333334</v>
          </cell>
        </row>
        <row r="40">
          <cell r="A40">
            <v>12300</v>
          </cell>
          <cell r="B40" t="str">
            <v>Cost of Living Allowance</v>
          </cell>
          <cell r="C40" t="str">
            <v>240</v>
          </cell>
          <cell r="D40" t="str">
            <v>Expatriate Allowances</v>
          </cell>
          <cell r="E40" t="str">
            <v>PS</v>
          </cell>
          <cell r="F40"/>
          <cell r="G40">
            <v>702.0506666666663</v>
          </cell>
          <cell r="H40"/>
          <cell r="I40"/>
          <cell r="J40">
            <v>7164.2159999999994</v>
          </cell>
          <cell r="K40">
            <v>0</v>
          </cell>
          <cell r="L40">
            <v>0</v>
          </cell>
          <cell r="M40">
            <v>7866.2666666666655</v>
          </cell>
        </row>
        <row r="41">
          <cell r="A41">
            <v>13000</v>
          </cell>
          <cell r="B41" t="str">
            <v>Home Leave Travel &amp; Auto Rental</v>
          </cell>
          <cell r="C41" t="str">
            <v>240</v>
          </cell>
          <cell r="D41" t="str">
            <v>Expatriate Allowances</v>
          </cell>
          <cell r="E41" t="str">
            <v>PS</v>
          </cell>
          <cell r="F41"/>
          <cell r="G41">
            <v>1085.1786666666703</v>
          </cell>
          <cell r="H41"/>
          <cell r="I41"/>
          <cell r="J41">
            <v>15533.901333333331</v>
          </cell>
          <cell r="K41">
            <v>0</v>
          </cell>
          <cell r="L41">
            <v>0</v>
          </cell>
          <cell r="M41">
            <v>16619.080000000002</v>
          </cell>
        </row>
        <row r="42">
          <cell r="A42">
            <v>13100</v>
          </cell>
          <cell r="B42" t="str">
            <v>Rest &amp; Relaxation Leave Travel &amp; Per Diem</v>
          </cell>
          <cell r="C42" t="str">
            <v>240</v>
          </cell>
          <cell r="D42" t="str">
            <v>Expatriate Allowances</v>
          </cell>
          <cell r="E42" t="str">
            <v>PS</v>
          </cell>
          <cell r="F42"/>
          <cell r="G42">
            <v>1172.5333333333401</v>
          </cell>
          <cell r="H42"/>
          <cell r="I42"/>
          <cell r="J42">
            <v>33430.066666666666</v>
          </cell>
          <cell r="K42">
            <v>0</v>
          </cell>
          <cell r="L42">
            <v>0</v>
          </cell>
          <cell r="M42">
            <v>34602.600000000006</v>
          </cell>
        </row>
        <row r="43">
          <cell r="A43">
            <v>13200</v>
          </cell>
          <cell r="B43" t="str">
            <v>Transfer Out Allowance</v>
          </cell>
          <cell r="C43" t="str">
            <v>240</v>
          </cell>
          <cell r="D43" t="str">
            <v>Expatriate Allowances</v>
          </cell>
          <cell r="E43" t="str">
            <v>PS</v>
          </cell>
          <cell r="F43"/>
          <cell r="G43">
            <v>0</v>
          </cell>
          <cell r="H43"/>
          <cell r="I43"/>
          <cell r="J43">
            <v>7869.4213333333337</v>
          </cell>
          <cell r="K43">
            <v>0</v>
          </cell>
          <cell r="L43">
            <v>0</v>
          </cell>
          <cell r="M43">
            <v>7869.4213333333337</v>
          </cell>
        </row>
        <row r="44">
          <cell r="A44">
            <v>13300</v>
          </cell>
          <cell r="B44" t="str">
            <v>Tax Allowance</v>
          </cell>
          <cell r="C44" t="str">
            <v>240</v>
          </cell>
          <cell r="D44" t="str">
            <v>Expatriate Allowances</v>
          </cell>
          <cell r="E44" t="str">
            <v>PS</v>
          </cell>
          <cell r="F44"/>
          <cell r="G44">
            <v>13403.229333333355</v>
          </cell>
          <cell r="H44"/>
          <cell r="I44"/>
          <cell r="J44">
            <v>6244.5999999999804</v>
          </cell>
          <cell r="K44">
            <v>0</v>
          </cell>
          <cell r="L44">
            <v>0</v>
          </cell>
          <cell r="M44">
            <v>19647.829333333335</v>
          </cell>
        </row>
        <row r="45">
          <cell r="A45">
            <v>31100</v>
          </cell>
          <cell r="B45" t="str">
            <v>Repatriation Allowance</v>
          </cell>
          <cell r="C45" t="str">
            <v>240</v>
          </cell>
          <cell r="D45" t="str">
            <v>Expatriate Allowances</v>
          </cell>
          <cell r="E45" t="str">
            <v>PS</v>
          </cell>
          <cell r="F45"/>
          <cell r="G45">
            <v>0</v>
          </cell>
          <cell r="H45"/>
          <cell r="I45"/>
          <cell r="J45">
            <v>2482.4560000000001</v>
          </cell>
          <cell r="K45">
            <v>0</v>
          </cell>
          <cell r="L45">
            <v>0</v>
          </cell>
          <cell r="M45">
            <v>2482.4560000000001</v>
          </cell>
        </row>
        <row r="46">
          <cell r="A46">
            <v>12400</v>
          </cell>
          <cell r="B46" t="str">
            <v>Expatriate Housing</v>
          </cell>
          <cell r="C46" t="str">
            <v>245</v>
          </cell>
          <cell r="D46" t="str">
            <v>Expatriate Support</v>
          </cell>
          <cell r="E46" t="str">
            <v>PS</v>
          </cell>
          <cell r="F46"/>
          <cell r="G46">
            <v>3112.08</v>
          </cell>
          <cell r="H46"/>
          <cell r="I46"/>
          <cell r="J46">
            <v>267204</v>
          </cell>
          <cell r="K46">
            <v>0</v>
          </cell>
          <cell r="L46">
            <v>0</v>
          </cell>
          <cell r="M46">
            <v>270316.08</v>
          </cell>
        </row>
        <row r="47">
          <cell r="A47">
            <v>12500</v>
          </cell>
          <cell r="B47" t="str">
            <v>Expatriate Transportation - Lease</v>
          </cell>
          <cell r="C47" t="str">
            <v>245</v>
          </cell>
          <cell r="D47" t="str">
            <v>Expatriate Support</v>
          </cell>
          <cell r="E47" t="str">
            <v>PS</v>
          </cell>
          <cell r="F47"/>
          <cell r="G47">
            <v>13601.546666666671</v>
          </cell>
          <cell r="H47"/>
          <cell r="I47"/>
          <cell r="J47">
            <v>0</v>
          </cell>
          <cell r="K47">
            <v>0</v>
          </cell>
          <cell r="L47">
            <v>0</v>
          </cell>
          <cell r="M47">
            <v>13601.546666666671</v>
          </cell>
        </row>
        <row r="48">
          <cell r="A48">
            <v>12600</v>
          </cell>
          <cell r="B48" t="str">
            <v>Expatriate Transportation - Personal Use of Auto</v>
          </cell>
          <cell r="C48" t="str">
            <v>245</v>
          </cell>
          <cell r="D48" t="str">
            <v>Expatriate Support</v>
          </cell>
          <cell r="E48" t="str">
            <v>PS</v>
          </cell>
          <cell r="F48"/>
          <cell r="G48">
            <v>0</v>
          </cell>
          <cell r="H48"/>
          <cell r="I48"/>
          <cell r="J48">
            <v>-2250</v>
          </cell>
          <cell r="K48">
            <v>0</v>
          </cell>
          <cell r="L48">
            <v>0</v>
          </cell>
          <cell r="M48">
            <v>-2250</v>
          </cell>
        </row>
        <row r="49">
          <cell r="A49">
            <v>15500</v>
          </cell>
          <cell r="B49" t="str">
            <v>Employee Medical Expense</v>
          </cell>
          <cell r="C49" t="str">
            <v>250</v>
          </cell>
          <cell r="D49" t="str">
            <v>Other Employee Related Expenses</v>
          </cell>
          <cell r="E49" t="str">
            <v>PS</v>
          </cell>
          <cell r="F49"/>
          <cell r="G49">
            <v>392.5333333333333</v>
          </cell>
          <cell r="H49"/>
          <cell r="I49"/>
          <cell r="J49">
            <v>0</v>
          </cell>
          <cell r="K49">
            <v>0</v>
          </cell>
          <cell r="L49">
            <v>0</v>
          </cell>
          <cell r="M49">
            <v>392.5333333333333</v>
          </cell>
        </row>
        <row r="50">
          <cell r="A50">
            <v>22600</v>
          </cell>
          <cell r="B50" t="str">
            <v>Local Mileage, Tolls &amp; Parking</v>
          </cell>
          <cell r="C50" t="str">
            <v>310</v>
          </cell>
          <cell r="D50" t="str">
            <v>Local Business Expenses</v>
          </cell>
          <cell r="E50" t="str">
            <v>PS</v>
          </cell>
          <cell r="F50"/>
          <cell r="G50">
            <v>1824.6960000000001</v>
          </cell>
          <cell r="H50"/>
          <cell r="I50"/>
          <cell r="J50">
            <v>0</v>
          </cell>
          <cell r="K50">
            <v>0</v>
          </cell>
          <cell r="L50">
            <v>0</v>
          </cell>
          <cell r="M50">
            <v>1824.6960000000001</v>
          </cell>
        </row>
        <row r="51">
          <cell r="A51">
            <v>31600</v>
          </cell>
          <cell r="B51" t="str">
            <v>Vehicle Rental and Lease (Non Travel)</v>
          </cell>
          <cell r="C51" t="str">
            <v>310</v>
          </cell>
          <cell r="D51" t="str">
            <v>Local Business Expenses</v>
          </cell>
          <cell r="E51" t="str">
            <v>PS</v>
          </cell>
          <cell r="F51"/>
          <cell r="G51">
            <v>0</v>
          </cell>
          <cell r="H51"/>
          <cell r="I51"/>
          <cell r="J51">
            <v>0</v>
          </cell>
          <cell r="K51">
            <v>0</v>
          </cell>
          <cell r="L51">
            <v>0</v>
          </cell>
          <cell r="M51">
            <v>0</v>
          </cell>
        </row>
        <row r="52">
          <cell r="A52">
            <v>32400</v>
          </cell>
          <cell r="B52" t="str">
            <v>Meals Non- Travel</v>
          </cell>
          <cell r="C52" t="str">
            <v>490</v>
          </cell>
          <cell r="D52" t="str">
            <v>Site Support</v>
          </cell>
          <cell r="E52" t="str">
            <v>PS</v>
          </cell>
          <cell r="F52"/>
          <cell r="G52">
            <v>9856</v>
          </cell>
          <cell r="H52"/>
          <cell r="I52"/>
          <cell r="J52">
            <v>0</v>
          </cell>
          <cell r="K52">
            <v>0</v>
          </cell>
          <cell r="L52">
            <v>0</v>
          </cell>
          <cell r="M52">
            <v>9856</v>
          </cell>
        </row>
        <row r="53">
          <cell r="A53">
            <v>13400</v>
          </cell>
          <cell r="B53" t="str">
            <v>Individual Income Tax Preparation</v>
          </cell>
          <cell r="C53" t="str">
            <v>540</v>
          </cell>
          <cell r="D53" t="str">
            <v>Outside Professional Tax Services</v>
          </cell>
          <cell r="E53" t="str">
            <v>PS</v>
          </cell>
          <cell r="F53"/>
          <cell r="G53">
            <v>0</v>
          </cell>
          <cell r="H53"/>
          <cell r="I53"/>
          <cell r="J53">
            <v>1866.6666666666665</v>
          </cell>
          <cell r="K53">
            <v>0</v>
          </cell>
          <cell r="L53">
            <v>0</v>
          </cell>
          <cell r="M53">
            <v>1866.6666666666665</v>
          </cell>
        </row>
        <row r="54">
          <cell r="A54">
            <v>13500</v>
          </cell>
          <cell r="B54" t="str">
            <v>Expatriate Administrative Charge</v>
          </cell>
          <cell r="C54" t="str">
            <v>550</v>
          </cell>
          <cell r="D54" t="str">
            <v>Outside Professional Other</v>
          </cell>
          <cell r="E54" t="str">
            <v>PS</v>
          </cell>
          <cell r="F54"/>
          <cell r="G54">
            <v>-250</v>
          </cell>
          <cell r="H54"/>
          <cell r="I54"/>
          <cell r="J54">
            <v>1600</v>
          </cell>
          <cell r="K54">
            <v>0</v>
          </cell>
          <cell r="L54">
            <v>0</v>
          </cell>
          <cell r="M54">
            <v>1350</v>
          </cell>
        </row>
        <row r="55">
          <cell r="A55">
            <v>36800</v>
          </cell>
          <cell r="B55" t="str">
            <v>Labor H.O</v>
          </cell>
          <cell r="C55" t="str">
            <v>850</v>
          </cell>
          <cell r="D55" t="str">
            <v>Intercompany Transactions</v>
          </cell>
          <cell r="E55" t="str">
            <v>PS</v>
          </cell>
          <cell r="F55"/>
          <cell r="G55">
            <v>25722.506666666664</v>
          </cell>
          <cell r="H55"/>
          <cell r="I55"/>
          <cell r="J55">
            <v>0</v>
          </cell>
          <cell r="K55">
            <v>0</v>
          </cell>
          <cell r="L55">
            <v>0</v>
          </cell>
          <cell r="M55">
            <v>25722.506666666664</v>
          </cell>
        </row>
        <row r="56">
          <cell r="B56" t="str">
            <v>Total Cost</v>
          </cell>
          <cell r="C56">
            <v>0</v>
          </cell>
          <cell r="D56">
            <v>0</v>
          </cell>
          <cell r="E56">
            <v>0</v>
          </cell>
          <cell r="F56">
            <v>-665</v>
          </cell>
          <cell r="G56">
            <v>91116.618666666691</v>
          </cell>
          <cell r="H56">
            <v>0</v>
          </cell>
          <cell r="I56">
            <v>1256.3893333333333</v>
          </cell>
          <cell r="J56">
            <v>789151.36266666674</v>
          </cell>
          <cell r="K56">
            <v>0</v>
          </cell>
          <cell r="L56">
            <v>0</v>
          </cell>
          <cell r="M56">
            <v>880859.37066666654</v>
          </cell>
        </row>
        <row r="57">
          <cell r="B57" t="str">
            <v xml:space="preserve">G&amp;A Application @ 18% </v>
          </cell>
          <cell r="C57">
            <v>0</v>
          </cell>
          <cell r="D57">
            <v>0</v>
          </cell>
          <cell r="E57">
            <v>0</v>
          </cell>
          <cell r="F57">
            <v>0</v>
          </cell>
          <cell r="G57">
            <v>0</v>
          </cell>
          <cell r="H57">
            <v>0</v>
          </cell>
          <cell r="I57">
            <v>0</v>
          </cell>
          <cell r="J57">
            <v>0</v>
          </cell>
          <cell r="K57">
            <v>0</v>
          </cell>
          <cell r="L57">
            <v>0</v>
          </cell>
          <cell r="M57">
            <v>158554.68671999997</v>
          </cell>
        </row>
        <row r="58">
          <cell r="B58" t="str">
            <v>Sub-Total</v>
          </cell>
          <cell r="C58">
            <v>0</v>
          </cell>
          <cell r="D58">
            <v>0</v>
          </cell>
          <cell r="E58">
            <v>0</v>
          </cell>
          <cell r="F58">
            <v>0</v>
          </cell>
          <cell r="G58">
            <v>0</v>
          </cell>
          <cell r="H58">
            <v>0</v>
          </cell>
          <cell r="I58">
            <v>0</v>
          </cell>
          <cell r="J58">
            <v>0</v>
          </cell>
          <cell r="K58">
            <v>0</v>
          </cell>
          <cell r="L58">
            <v>0</v>
          </cell>
          <cell r="M58">
            <v>1039414.0573866665</v>
          </cell>
        </row>
        <row r="59">
          <cell r="B59" t="str">
            <v>Fee @ 14.9%</v>
          </cell>
          <cell r="C59">
            <v>0</v>
          </cell>
          <cell r="D59">
            <v>0</v>
          </cell>
          <cell r="E59">
            <v>0</v>
          </cell>
          <cell r="F59">
            <v>0</v>
          </cell>
          <cell r="G59">
            <v>0</v>
          </cell>
          <cell r="H59">
            <v>0</v>
          </cell>
          <cell r="I59">
            <v>0</v>
          </cell>
          <cell r="J59">
            <v>0</v>
          </cell>
          <cell r="K59">
            <v>0</v>
          </cell>
          <cell r="L59">
            <v>0</v>
          </cell>
          <cell r="M59">
            <v>154873.19455061332</v>
          </cell>
        </row>
        <row r="61">
          <cell r="B61" t="str">
            <v>TOTAL BILLING</v>
          </cell>
          <cell r="C61">
            <v>0</v>
          </cell>
          <cell r="D61">
            <v>0</v>
          </cell>
          <cell r="E61">
            <v>0</v>
          </cell>
          <cell r="F61">
            <v>0</v>
          </cell>
          <cell r="G61">
            <v>0</v>
          </cell>
          <cell r="H61">
            <v>0</v>
          </cell>
          <cell r="I61">
            <v>0</v>
          </cell>
          <cell r="J61">
            <v>0</v>
          </cell>
          <cell r="K61">
            <v>0</v>
          </cell>
          <cell r="L61">
            <v>0</v>
          </cell>
          <cell r="M61">
            <v>1194287.2519372799</v>
          </cell>
        </row>
      </sheetData>
      <sheetData sheetId="1"/>
      <sheetData sheetId="2"/>
      <sheetData sheetId="3"/>
      <sheetData sheetId="4"/>
      <sheetData sheetId="5"/>
      <sheetData sheetId="6"/>
      <sheetData sheetId="7"/>
      <sheetData sheetId="8"/>
      <sheetData sheetId="9"/>
      <sheetData sheetId="10"/>
      <sheetData sheetId="11">
        <row r="7">
          <cell r="A7" t="str">
            <v>Account</v>
          </cell>
          <cell r="B7" t="str">
            <v>Account Name</v>
          </cell>
          <cell r="C7" t="str">
            <v>YTD Oct 02</v>
          </cell>
          <cell r="D7">
            <v>37501</v>
          </cell>
          <cell r="E7">
            <v>37531</v>
          </cell>
        </row>
        <row r="8">
          <cell r="A8">
            <v>10100</v>
          </cell>
          <cell r="B8" t="str">
            <v>Labor:  Expatriate - UDLP</v>
          </cell>
          <cell r="C8">
            <v>478653.88799999992</v>
          </cell>
          <cell r="D8">
            <v>436014.21866666665</v>
          </cell>
          <cell r="E8">
            <v>42639.669333333266</v>
          </cell>
        </row>
        <row r="9">
          <cell r="A9">
            <v>10200</v>
          </cell>
          <cell r="B9" t="str">
            <v>Labor:  Expatriate - UDS</v>
          </cell>
          <cell r="C9">
            <v>307804.22133333329</v>
          </cell>
          <cell r="D9">
            <v>277324.14133333339</v>
          </cell>
          <cell r="E9">
            <v>30480.0799999999</v>
          </cell>
        </row>
        <row r="10">
          <cell r="A10">
            <v>10300</v>
          </cell>
          <cell r="B10" t="str">
            <v>Labor:  Saudi - UDS</v>
          </cell>
          <cell r="C10">
            <v>937615.43200000026</v>
          </cell>
          <cell r="D10">
            <v>848868.41333333356</v>
          </cell>
          <cell r="E10">
            <v>88747.0186666667</v>
          </cell>
        </row>
        <row r="11">
          <cell r="A11">
            <v>10400</v>
          </cell>
          <cell r="B11" t="str">
            <v>Labor:  OFN - UDS</v>
          </cell>
          <cell r="C11">
            <v>45350.722666666647</v>
          </cell>
          <cell r="D11">
            <v>41812.994666666651</v>
          </cell>
          <cell r="E11">
            <v>3537.7279999999955</v>
          </cell>
        </row>
        <row r="12">
          <cell r="A12">
            <v>10500</v>
          </cell>
          <cell r="B12" t="str">
            <v>Labor:  Subcontract</v>
          </cell>
          <cell r="C12">
            <v>636242.11200000008</v>
          </cell>
          <cell r="D12">
            <v>573035.84533333336</v>
          </cell>
          <cell r="E12">
            <v>63206.266666666721</v>
          </cell>
        </row>
        <row r="13">
          <cell r="A13">
            <v>11000</v>
          </cell>
          <cell r="B13" t="str">
            <v>Overtime Premium:  Office Staff</v>
          </cell>
          <cell r="C13">
            <v>57904.490666666657</v>
          </cell>
          <cell r="D13">
            <v>52506.546666666662</v>
          </cell>
          <cell r="E13">
            <v>5397.9439999999959</v>
          </cell>
        </row>
        <row r="14">
          <cell r="A14">
            <v>11500</v>
          </cell>
          <cell r="B14" t="str">
            <v>Housing Allowance</v>
          </cell>
          <cell r="C14">
            <v>231793.83466666669</v>
          </cell>
          <cell r="D14">
            <v>211122.77066666668</v>
          </cell>
          <cell r="E14">
            <v>20671.064000000013</v>
          </cell>
        </row>
        <row r="15">
          <cell r="A15">
            <v>11600</v>
          </cell>
          <cell r="B15" t="str">
            <v>Food Allowance - Saudi Staff</v>
          </cell>
          <cell r="C15">
            <v>79536.677333333326</v>
          </cell>
          <cell r="D15">
            <v>72959.328000000009</v>
          </cell>
          <cell r="E15">
            <v>6577.3493333333172</v>
          </cell>
        </row>
        <row r="16">
          <cell r="A16">
            <v>11700</v>
          </cell>
          <cell r="B16" t="str">
            <v>Transportation Allowance - Saudi Staff</v>
          </cell>
          <cell r="C16">
            <v>214440.71733333333</v>
          </cell>
          <cell r="D16">
            <v>191393.46933333334</v>
          </cell>
          <cell r="E16">
            <v>23047.247999999992</v>
          </cell>
        </row>
        <row r="17">
          <cell r="A17">
            <v>12000</v>
          </cell>
          <cell r="B17" t="str">
            <v>Assignment Allowance</v>
          </cell>
          <cell r="C17">
            <v>23608.258666666668</v>
          </cell>
          <cell r="D17">
            <v>23608.258666666668</v>
          </cell>
          <cell r="E17">
            <v>0</v>
          </cell>
        </row>
        <row r="18">
          <cell r="A18">
            <v>12100</v>
          </cell>
          <cell r="B18" t="str">
            <v>Transfer In Allowance</v>
          </cell>
          <cell r="C18">
            <v>7869.4186666666665</v>
          </cell>
          <cell r="D18">
            <v>7869.4186666666665</v>
          </cell>
          <cell r="E18">
            <v>0</v>
          </cell>
        </row>
        <row r="19">
          <cell r="A19">
            <v>12200</v>
          </cell>
          <cell r="B19" t="str">
            <v>Overseas Differential</v>
          </cell>
          <cell r="C19">
            <v>218572.78133333338</v>
          </cell>
          <cell r="D19">
            <v>196933.33600000007</v>
          </cell>
          <cell r="E19">
            <v>21639.445333333308</v>
          </cell>
        </row>
        <row r="20">
          <cell r="A20">
            <v>12300</v>
          </cell>
          <cell r="B20" t="str">
            <v>Cost of Living Allowance</v>
          </cell>
          <cell r="C20">
            <v>67173.65866666667</v>
          </cell>
          <cell r="D20">
            <v>60837.32</v>
          </cell>
          <cell r="E20">
            <v>6336.3386666666702</v>
          </cell>
        </row>
        <row r="21">
          <cell r="A21">
            <v>12400</v>
          </cell>
          <cell r="B21" t="str">
            <v>Expatriate Housing</v>
          </cell>
          <cell r="C21">
            <v>434481.49066666677</v>
          </cell>
          <cell r="D21">
            <v>432929.16533333337</v>
          </cell>
          <cell r="E21">
            <v>1552.3253333333996</v>
          </cell>
        </row>
        <row r="22">
          <cell r="A22">
            <v>12500</v>
          </cell>
          <cell r="B22" t="str">
            <v>Expatriate Transportation - Lease</v>
          </cell>
          <cell r="C22">
            <v>38217.845333333316</v>
          </cell>
          <cell r="D22">
            <v>36191.178666666652</v>
          </cell>
          <cell r="E22">
            <v>2026.6666666666642</v>
          </cell>
        </row>
        <row r="23">
          <cell r="A23">
            <v>12600</v>
          </cell>
          <cell r="B23" t="str">
            <v>Expatriate Transportation - Personal Use of Auto</v>
          </cell>
          <cell r="C23">
            <v>-21643.549333333332</v>
          </cell>
          <cell r="D23">
            <v>-19743.549333333332</v>
          </cell>
          <cell r="E23">
            <v>-1900</v>
          </cell>
        </row>
        <row r="24">
          <cell r="A24">
            <v>13000</v>
          </cell>
          <cell r="B24" t="str">
            <v>Home Leave Travel &amp; Auto Rental</v>
          </cell>
          <cell r="C24">
            <v>139218.99466666669</v>
          </cell>
          <cell r="D24">
            <v>127595.92266666671</v>
          </cell>
          <cell r="E24">
            <v>11623.071999999986</v>
          </cell>
        </row>
        <row r="25">
          <cell r="A25">
            <v>13100</v>
          </cell>
          <cell r="B25" t="str">
            <v>Rest &amp; Relaxation Leave Travel &amp; Per Diem</v>
          </cell>
          <cell r="C25">
            <v>204664.56533333348</v>
          </cell>
          <cell r="D25">
            <v>180563.73866666682</v>
          </cell>
          <cell r="E25">
            <v>24100.82666666666</v>
          </cell>
        </row>
        <row r="26">
          <cell r="A26">
            <v>13200</v>
          </cell>
          <cell r="B26" t="str">
            <v>Transfer Out Allowance</v>
          </cell>
          <cell r="C26">
            <v>8615.7066666666669</v>
          </cell>
          <cell r="D26">
            <v>8615.7066666666669</v>
          </cell>
          <cell r="E26">
            <v>0</v>
          </cell>
        </row>
        <row r="27">
          <cell r="A27">
            <v>13300</v>
          </cell>
          <cell r="B27" t="str">
            <v>Tax Allowance</v>
          </cell>
          <cell r="C27">
            <v>82931.301333333322</v>
          </cell>
          <cell r="D27">
            <v>80311.757333333357</v>
          </cell>
          <cell r="E27">
            <v>2619.5439999999653</v>
          </cell>
        </row>
        <row r="28">
          <cell r="A28">
            <v>13400</v>
          </cell>
          <cell r="B28" t="str">
            <v>Individual Income Tax Preparation</v>
          </cell>
          <cell r="C28">
            <v>16981.599999999999</v>
          </cell>
          <cell r="D28">
            <v>15814.933333333338</v>
          </cell>
          <cell r="E28">
            <v>1166.6666666666606</v>
          </cell>
        </row>
        <row r="29">
          <cell r="A29">
            <v>13500</v>
          </cell>
          <cell r="B29" t="str">
            <v>Expatriate Administrative Charge</v>
          </cell>
          <cell r="C29">
            <v>25146.730666666659</v>
          </cell>
          <cell r="D29">
            <v>24146.730666666659</v>
          </cell>
          <cell r="E29">
            <v>1000</v>
          </cell>
        </row>
        <row r="30">
          <cell r="A30">
            <v>13600</v>
          </cell>
          <cell r="B30" t="str">
            <v>Dependent Education:  Tuition &amp; Registration</v>
          </cell>
          <cell r="C30">
            <v>48580</v>
          </cell>
          <cell r="D30">
            <v>48580</v>
          </cell>
          <cell r="E30">
            <v>0</v>
          </cell>
        </row>
        <row r="31">
          <cell r="A31">
            <v>13800</v>
          </cell>
          <cell r="B31" t="str">
            <v>Relocation:  Airfare</v>
          </cell>
          <cell r="C31">
            <v>14202.333333333336</v>
          </cell>
          <cell r="D31">
            <v>14202.333333333336</v>
          </cell>
          <cell r="E31">
            <v>0</v>
          </cell>
        </row>
        <row r="32">
          <cell r="A32">
            <v>13900</v>
          </cell>
          <cell r="B32" t="str">
            <v>Relocation:  Employee Medical Expense</v>
          </cell>
          <cell r="C32">
            <v>130</v>
          </cell>
          <cell r="D32">
            <v>130</v>
          </cell>
          <cell r="E32">
            <v>0</v>
          </cell>
        </row>
        <row r="33">
          <cell r="A33">
            <v>14000</v>
          </cell>
          <cell r="B33" t="str">
            <v>Relocation:  Miscellaneous Expenses (Passport, Photos, Etc.)</v>
          </cell>
          <cell r="C33">
            <v>855</v>
          </cell>
          <cell r="D33">
            <v>855</v>
          </cell>
          <cell r="E33">
            <v>0</v>
          </cell>
        </row>
        <row r="34">
          <cell r="A34">
            <v>14300</v>
          </cell>
          <cell r="B34" t="str">
            <v>Relocation:  Household Goods Shipment</v>
          </cell>
          <cell r="C34">
            <v>14953.183999999999</v>
          </cell>
          <cell r="D34">
            <v>12587.442666666666</v>
          </cell>
          <cell r="E34">
            <v>2365.7413333333334</v>
          </cell>
        </row>
        <row r="35">
          <cell r="A35">
            <v>14400</v>
          </cell>
          <cell r="B35" t="str">
            <v>Relocation:  Household Goods Storage</v>
          </cell>
          <cell r="C35">
            <v>25980.386666666669</v>
          </cell>
          <cell r="D35">
            <v>24943.669333333335</v>
          </cell>
          <cell r="E35">
            <v>1036.717333333334</v>
          </cell>
        </row>
        <row r="36">
          <cell r="A36">
            <v>14500</v>
          </cell>
          <cell r="B36" t="str">
            <v>Relocation:  Rental Management</v>
          </cell>
          <cell r="C36">
            <v>5568</v>
          </cell>
          <cell r="D36">
            <v>5568</v>
          </cell>
          <cell r="E36">
            <v>0</v>
          </cell>
        </row>
        <row r="37">
          <cell r="A37">
            <v>14600</v>
          </cell>
          <cell r="B37" t="str">
            <v>Relocation:  Home Sales / Home Purchase Assistance</v>
          </cell>
          <cell r="C37">
            <v>25250</v>
          </cell>
          <cell r="D37">
            <v>25250</v>
          </cell>
          <cell r="E37">
            <v>0</v>
          </cell>
        </row>
        <row r="38">
          <cell r="A38">
            <v>14700</v>
          </cell>
          <cell r="B38" t="str">
            <v>Relocation:  Loss on Sale of Auto</v>
          </cell>
          <cell r="C38">
            <v>1690</v>
          </cell>
          <cell r="D38">
            <v>1690</v>
          </cell>
          <cell r="E38">
            <v>0</v>
          </cell>
        </row>
        <row r="39">
          <cell r="A39">
            <v>14800</v>
          </cell>
          <cell r="B39" t="str">
            <v>Relocation:  Temporary Living Expense (U. S.)</v>
          </cell>
          <cell r="C39">
            <v>10787.637333333334</v>
          </cell>
          <cell r="D39">
            <v>10787.637333333334</v>
          </cell>
          <cell r="E39">
            <v>0</v>
          </cell>
        </row>
        <row r="40">
          <cell r="A40">
            <v>15000</v>
          </cell>
          <cell r="B40" t="str">
            <v>Government Relations</v>
          </cell>
          <cell r="C40">
            <v>29080.450666666664</v>
          </cell>
          <cell r="D40">
            <v>26750.050666666662</v>
          </cell>
          <cell r="E40">
            <v>2330.4000000000015</v>
          </cell>
        </row>
        <row r="41">
          <cell r="A41">
            <v>15100</v>
          </cell>
          <cell r="B41" t="str">
            <v>Management Incentive</v>
          </cell>
          <cell r="C41">
            <v>48417.813333333339</v>
          </cell>
          <cell r="D41">
            <v>43576.031999999999</v>
          </cell>
          <cell r="E41">
            <v>4841.7813333333397</v>
          </cell>
        </row>
        <row r="42">
          <cell r="A42">
            <v>15500</v>
          </cell>
          <cell r="B42" t="str">
            <v>Employee Medical Expense</v>
          </cell>
          <cell r="C42">
            <v>698.4</v>
          </cell>
          <cell r="D42">
            <v>698.4</v>
          </cell>
          <cell r="E42">
            <v>0</v>
          </cell>
        </row>
        <row r="43">
          <cell r="A43">
            <v>15900</v>
          </cell>
          <cell r="B43" t="str">
            <v>Workman's Compensation Insurance</v>
          </cell>
          <cell r="C43">
            <v>7119.36</v>
          </cell>
          <cell r="D43">
            <v>6892.96</v>
          </cell>
          <cell r="E43">
            <v>226.39999999999964</v>
          </cell>
        </row>
        <row r="44">
          <cell r="A44">
            <v>16000</v>
          </cell>
          <cell r="B44" t="str">
            <v>FICA</v>
          </cell>
          <cell r="C44">
            <v>36894.373333333329</v>
          </cell>
          <cell r="D44">
            <v>35791.738666666664</v>
          </cell>
          <cell r="E44">
            <v>1102.634666666665</v>
          </cell>
        </row>
        <row r="45">
          <cell r="A45">
            <v>16100</v>
          </cell>
          <cell r="B45" t="str">
            <v>Unemployment - Federal</v>
          </cell>
          <cell r="C45">
            <v>382.56</v>
          </cell>
          <cell r="D45">
            <v>382.56</v>
          </cell>
          <cell r="E45">
            <v>0</v>
          </cell>
        </row>
        <row r="46">
          <cell r="A46">
            <v>16300</v>
          </cell>
          <cell r="B46" t="str">
            <v>Medicare Tax</v>
          </cell>
          <cell r="C46">
            <v>23916.693333333325</v>
          </cell>
          <cell r="D46">
            <v>22775.775999999994</v>
          </cell>
          <cell r="E46">
            <v>1140.917333333331</v>
          </cell>
        </row>
        <row r="47">
          <cell r="A47">
            <v>16400</v>
          </cell>
          <cell r="B47" t="str">
            <v>GOSI</v>
          </cell>
          <cell r="C47">
            <v>141341.50133333326</v>
          </cell>
          <cell r="D47">
            <v>128810.6</v>
          </cell>
          <cell r="E47">
            <v>12530.901333333255</v>
          </cell>
        </row>
        <row r="48">
          <cell r="A48">
            <v>16500</v>
          </cell>
          <cell r="B48" t="str">
            <v>Service Award</v>
          </cell>
          <cell r="C48">
            <v>203935.56533333348</v>
          </cell>
          <cell r="D48">
            <v>185434.13066666678</v>
          </cell>
          <cell r="E48">
            <v>18501.434666666697</v>
          </cell>
        </row>
        <row r="49">
          <cell r="A49">
            <v>16600</v>
          </cell>
          <cell r="B49" t="str">
            <v>Pension</v>
          </cell>
          <cell r="C49">
            <v>1697.4879999999996</v>
          </cell>
          <cell r="D49">
            <v>1587.7413333333329</v>
          </cell>
          <cell r="E49">
            <v>109.74666666666667</v>
          </cell>
        </row>
        <row r="50">
          <cell r="A50">
            <v>16700</v>
          </cell>
          <cell r="B50" t="str">
            <v>Stock Savings / 401(k)</v>
          </cell>
          <cell r="C50">
            <v>16019.445333333333</v>
          </cell>
          <cell r="D50">
            <v>16799.066666666666</v>
          </cell>
          <cell r="E50">
            <v>-779.62133333333259</v>
          </cell>
        </row>
        <row r="51">
          <cell r="A51">
            <v>16800</v>
          </cell>
          <cell r="B51" t="str">
            <v>Medical &amp; Dental Insurance</v>
          </cell>
          <cell r="C51">
            <v>162894.32533333328</v>
          </cell>
          <cell r="D51">
            <v>160637.87199999994</v>
          </cell>
          <cell r="E51">
            <v>2256.4533333333384</v>
          </cell>
        </row>
        <row r="52">
          <cell r="A52">
            <v>16900</v>
          </cell>
          <cell r="B52" t="str">
            <v>Employee Life Insurance</v>
          </cell>
          <cell r="C52">
            <v>9530.5866666666734</v>
          </cell>
          <cell r="D52">
            <v>9414.4933333333356</v>
          </cell>
          <cell r="E52">
            <v>116.0933333333378</v>
          </cell>
        </row>
        <row r="53">
          <cell r="A53">
            <v>17000</v>
          </cell>
          <cell r="B53" t="str">
            <v>Payroll Added Cost at Standard Rates</v>
          </cell>
          <cell r="C53">
            <v>14.178666666666667</v>
          </cell>
          <cell r="D53">
            <v>14.178666666666667</v>
          </cell>
          <cell r="E53">
            <v>0</v>
          </cell>
        </row>
        <row r="54">
          <cell r="A54">
            <v>22600</v>
          </cell>
          <cell r="B54" t="str">
            <v>Local Mileage, Tolls &amp; Parking</v>
          </cell>
          <cell r="C54">
            <v>30753.447999999997</v>
          </cell>
          <cell r="D54">
            <v>28060.781333333325</v>
          </cell>
          <cell r="E54">
            <v>2692.6666666666715</v>
          </cell>
        </row>
        <row r="55">
          <cell r="A55">
            <v>31000</v>
          </cell>
          <cell r="B55" t="str">
            <v>Relocation:  Familiarization Trip</v>
          </cell>
          <cell r="C55">
            <v>13910.933333333332</v>
          </cell>
          <cell r="D55">
            <v>13910.933333333334</v>
          </cell>
          <cell r="E55">
            <v>0</v>
          </cell>
        </row>
        <row r="56">
          <cell r="A56">
            <v>31100</v>
          </cell>
          <cell r="B56" t="str">
            <v>Repatriation Allowance</v>
          </cell>
          <cell r="C56">
            <v>25562.109333333334</v>
          </cell>
          <cell r="D56">
            <v>23484.872000000003</v>
          </cell>
          <cell r="E56">
            <v>2077.2373333333308</v>
          </cell>
        </row>
        <row r="57">
          <cell r="A57">
            <v>31600</v>
          </cell>
          <cell r="B57" t="str">
            <v>Vehicle Rental and Lease (Non Travel)</v>
          </cell>
          <cell r="C57">
            <v>11132.631999999998</v>
          </cell>
          <cell r="D57">
            <v>10065.965333333332</v>
          </cell>
          <cell r="E57">
            <v>1066.6666666666661</v>
          </cell>
        </row>
        <row r="58">
          <cell r="A58">
            <v>32400</v>
          </cell>
          <cell r="B58" t="str">
            <v>Meals Non- Travel</v>
          </cell>
          <cell r="C58">
            <v>107759.49333333333</v>
          </cell>
          <cell r="D58">
            <v>93564.293333333335</v>
          </cell>
          <cell r="E58">
            <v>14195.199999999997</v>
          </cell>
        </row>
        <row r="59">
          <cell r="A59">
            <v>33100</v>
          </cell>
          <cell r="B59" t="str">
            <v>Housing Allowance - OFN Staff</v>
          </cell>
          <cell r="C59">
            <v>60794.066666666666</v>
          </cell>
          <cell r="D59">
            <v>7554.3333333333321</v>
          </cell>
          <cell r="E59">
            <v>53239.733333333337</v>
          </cell>
        </row>
        <row r="60">
          <cell r="A60">
            <v>33200</v>
          </cell>
          <cell r="B60" t="str">
            <v>Food Allowance - OFN Staff</v>
          </cell>
          <cell r="C60">
            <v>6632.7386666666662</v>
          </cell>
          <cell r="D60">
            <v>6145.6586666666662</v>
          </cell>
          <cell r="E60">
            <v>487.07999999999993</v>
          </cell>
        </row>
        <row r="61">
          <cell r="A61">
            <v>33300</v>
          </cell>
          <cell r="B61" t="str">
            <v>Transportation Allowance - OFN Staff</v>
          </cell>
          <cell r="C61">
            <v>4462.1333333333323</v>
          </cell>
          <cell r="D61">
            <v>4137.413333333332</v>
          </cell>
          <cell r="E61">
            <v>324.72000000000025</v>
          </cell>
        </row>
        <row r="62">
          <cell r="A62">
            <v>33400</v>
          </cell>
          <cell r="B62" t="str">
            <v>Home Leave Airfare - OFN Staff</v>
          </cell>
          <cell r="C62">
            <v>6042.6719999999987</v>
          </cell>
          <cell r="D62">
            <v>5829.0319999999992</v>
          </cell>
          <cell r="E62">
            <v>213.63999999999942</v>
          </cell>
        </row>
        <row r="63">
          <cell r="A63">
            <v>33700</v>
          </cell>
          <cell r="B63" t="str">
            <v>Dependent Education - OFN Staff</v>
          </cell>
          <cell r="C63">
            <v>2176</v>
          </cell>
          <cell r="D63">
            <v>1909.3333333333335</v>
          </cell>
          <cell r="E63">
            <v>266.66666666666652</v>
          </cell>
        </row>
        <row r="64">
          <cell r="A64">
            <v>36800</v>
          </cell>
          <cell r="B64" t="str">
            <v>Labor H.O</v>
          </cell>
          <cell r="C64">
            <v>90388.218666666668</v>
          </cell>
          <cell r="D64">
            <v>90388.218666666668</v>
          </cell>
          <cell r="E64">
            <v>0</v>
          </cell>
        </row>
        <row r="65">
          <cell r="B65" t="str">
            <v>Total Cost w/o Licensing Fees</v>
          </cell>
          <cell r="C65">
            <v>5424734.6266666697</v>
          </cell>
          <cell r="D65">
            <v>4949922.1626666663</v>
          </cell>
          <cell r="E65">
            <v>474812.46399999998</v>
          </cell>
        </row>
      </sheetData>
      <sheetData sheetId="12"/>
      <sheetData sheetId="13"/>
      <sheetData sheetId="14"/>
      <sheetData sheetId="15"/>
      <sheetData sheetId="16"/>
      <sheetData sheetId="17"/>
      <sheetData sheetId="18">
        <row r="7">
          <cell r="A7" t="str">
            <v>Account</v>
          </cell>
        </row>
      </sheetData>
      <sheetData sheetId="19"/>
      <sheetData sheetId="20"/>
      <sheetData sheetId="21"/>
      <sheetData sheetId="22"/>
      <sheetData sheetId="23">
        <row r="7">
          <cell r="A7" t="str">
            <v>Account</v>
          </cell>
        </row>
      </sheetData>
      <sheetData sheetId="24"/>
      <sheetData sheetId="25"/>
      <sheetData sheetId="2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Tickmarks"/>
      <sheetName val="Links"/>
    </sheetNames>
    <sheetDataSet>
      <sheetData sheetId="0"/>
      <sheetData sheetId="1">
        <row r="3">
          <cell r="A3" t="str">
            <v>{a}</v>
          </cell>
        </row>
      </sheetData>
      <sheetData sheetId="2">
        <row r="1">
          <cell r="F1" t="str">
            <v>Preliminary</v>
          </cell>
          <cell r="G1" t="str">
            <v>AJE</v>
          </cell>
          <cell r="H1" t="str">
            <v>Adjusted</v>
          </cell>
          <cell r="I1" t="str">
            <v>RJE</v>
          </cell>
          <cell r="J1" t="str">
            <v>2010</v>
          </cell>
          <cell r="K1" t="str">
            <v>2009</v>
          </cell>
        </row>
        <row r="3">
          <cell r="F3">
            <v>1283373</v>
          </cell>
          <cell r="G3">
            <v>0</v>
          </cell>
          <cell r="H3">
            <v>1283373</v>
          </cell>
          <cell r="I3">
            <v>0</v>
          </cell>
          <cell r="J3">
            <v>1283373</v>
          </cell>
          <cell r="K3">
            <v>1380909</v>
          </cell>
        </row>
        <row r="4">
          <cell r="F4">
            <v>700501</v>
          </cell>
          <cell r="G4">
            <v>0</v>
          </cell>
          <cell r="H4">
            <v>700501</v>
          </cell>
          <cell r="I4">
            <v>0</v>
          </cell>
          <cell r="J4">
            <v>700501</v>
          </cell>
          <cell r="K4">
            <v>700872</v>
          </cell>
        </row>
        <row r="5">
          <cell r="F5">
            <v>259281</v>
          </cell>
          <cell r="G5">
            <v>0</v>
          </cell>
          <cell r="H5">
            <v>259281</v>
          </cell>
          <cell r="I5">
            <v>0</v>
          </cell>
          <cell r="J5">
            <v>259281</v>
          </cell>
          <cell r="K5">
            <v>266386</v>
          </cell>
        </row>
        <row r="6">
          <cell r="F6">
            <v>29395</v>
          </cell>
          <cell r="G6">
            <v>0</v>
          </cell>
          <cell r="H6">
            <v>29395</v>
          </cell>
          <cell r="I6">
            <v>0</v>
          </cell>
          <cell r="J6">
            <v>29395</v>
          </cell>
          <cell r="K6">
            <v>36697</v>
          </cell>
        </row>
        <row r="7">
          <cell r="F7">
            <v>697720</v>
          </cell>
          <cell r="G7">
            <v>0</v>
          </cell>
          <cell r="H7">
            <v>697720</v>
          </cell>
          <cell r="I7">
            <v>0</v>
          </cell>
          <cell r="J7">
            <v>697720</v>
          </cell>
          <cell r="K7">
            <v>654893</v>
          </cell>
        </row>
        <row r="8">
          <cell r="F8">
            <v>410925</v>
          </cell>
          <cell r="G8">
            <v>0</v>
          </cell>
          <cell r="H8">
            <v>410925</v>
          </cell>
          <cell r="I8">
            <v>0</v>
          </cell>
          <cell r="J8">
            <v>410925</v>
          </cell>
          <cell r="K8">
            <v>393238</v>
          </cell>
        </row>
        <row r="9">
          <cell r="F9">
            <v>233274</v>
          </cell>
          <cell r="G9">
            <v>0</v>
          </cell>
          <cell r="H9">
            <v>233274</v>
          </cell>
          <cell r="I9">
            <v>0</v>
          </cell>
          <cell r="J9">
            <v>233274</v>
          </cell>
          <cell r="K9">
            <v>227336</v>
          </cell>
        </row>
        <row r="10">
          <cell r="F10">
            <v>3300</v>
          </cell>
          <cell r="G10">
            <v>0</v>
          </cell>
          <cell r="H10">
            <v>3300</v>
          </cell>
          <cell r="I10">
            <v>0</v>
          </cell>
          <cell r="J10">
            <v>3300</v>
          </cell>
          <cell r="K10">
            <v>0</v>
          </cell>
        </row>
        <row r="11">
          <cell r="F11">
            <v>114847</v>
          </cell>
          <cell r="G11">
            <v>0</v>
          </cell>
          <cell r="H11">
            <v>114847</v>
          </cell>
          <cell r="I11">
            <v>0</v>
          </cell>
          <cell r="J11">
            <v>114847</v>
          </cell>
          <cell r="K11">
            <v>73990</v>
          </cell>
        </row>
        <row r="12">
          <cell r="F12">
            <v>8474</v>
          </cell>
          <cell r="G12">
            <v>0</v>
          </cell>
          <cell r="H12">
            <v>8474</v>
          </cell>
          <cell r="I12">
            <v>0</v>
          </cell>
          <cell r="J12">
            <v>8474</v>
          </cell>
          <cell r="K12">
            <v>343</v>
          </cell>
        </row>
        <row r="13">
          <cell r="F13">
            <v>148451</v>
          </cell>
          <cell r="G13">
            <v>0</v>
          </cell>
          <cell r="H13">
            <v>148451</v>
          </cell>
          <cell r="I13">
            <v>0</v>
          </cell>
          <cell r="J13">
            <v>148451</v>
          </cell>
          <cell r="K13">
            <v>134923</v>
          </cell>
        </row>
        <row r="14">
          <cell r="F14">
            <v>7500</v>
          </cell>
          <cell r="G14">
            <v>0</v>
          </cell>
          <cell r="H14">
            <v>7500</v>
          </cell>
          <cell r="I14">
            <v>0</v>
          </cell>
          <cell r="J14">
            <v>7500</v>
          </cell>
          <cell r="K14">
            <v>10000</v>
          </cell>
        </row>
        <row r="15">
          <cell r="F15">
            <v>73750</v>
          </cell>
          <cell r="G15">
            <v>0</v>
          </cell>
          <cell r="H15">
            <v>73750</v>
          </cell>
          <cell r="I15">
            <v>0</v>
          </cell>
          <cell r="J15">
            <v>73750</v>
          </cell>
          <cell r="K15">
            <v>41105</v>
          </cell>
        </row>
        <row r="16">
          <cell r="F16">
            <v>-706</v>
          </cell>
          <cell r="G16">
            <v>0</v>
          </cell>
          <cell r="H16">
            <v>-706</v>
          </cell>
          <cell r="I16">
            <v>0</v>
          </cell>
          <cell r="J16">
            <v>-706</v>
          </cell>
          <cell r="K16">
            <v>2670</v>
          </cell>
        </row>
        <row r="17">
          <cell r="F17">
            <v>5000</v>
          </cell>
          <cell r="G17">
            <v>0</v>
          </cell>
          <cell r="H17">
            <v>5000</v>
          </cell>
          <cell r="I17">
            <v>0</v>
          </cell>
          <cell r="J17">
            <v>5000</v>
          </cell>
          <cell r="K17">
            <v>0</v>
          </cell>
        </row>
        <row r="18">
          <cell r="F18">
            <v>79302</v>
          </cell>
          <cell r="G18">
            <v>0</v>
          </cell>
          <cell r="H18">
            <v>79302</v>
          </cell>
          <cell r="I18">
            <v>0</v>
          </cell>
          <cell r="J18">
            <v>79302</v>
          </cell>
          <cell r="K18">
            <v>73990</v>
          </cell>
        </row>
        <row r="19">
          <cell r="F19">
            <v>77088</v>
          </cell>
          <cell r="G19">
            <v>0</v>
          </cell>
          <cell r="H19">
            <v>77088</v>
          </cell>
          <cell r="I19">
            <v>0</v>
          </cell>
          <cell r="J19">
            <v>77088</v>
          </cell>
          <cell r="K19">
            <v>69550</v>
          </cell>
        </row>
        <row r="20">
          <cell r="F20">
            <v>338</v>
          </cell>
          <cell r="G20">
            <v>0</v>
          </cell>
          <cell r="H20">
            <v>338</v>
          </cell>
          <cell r="I20">
            <v>0</v>
          </cell>
          <cell r="J20">
            <v>338</v>
          </cell>
          <cell r="K20">
            <v>0</v>
          </cell>
        </row>
        <row r="21">
          <cell r="F21">
            <v>0</v>
          </cell>
          <cell r="G21">
            <v>0</v>
          </cell>
          <cell r="H21">
            <v>0</v>
          </cell>
          <cell r="I21">
            <v>0</v>
          </cell>
          <cell r="J21">
            <v>0</v>
          </cell>
          <cell r="K21">
            <v>3000</v>
          </cell>
        </row>
        <row r="22">
          <cell r="F22">
            <v>0</v>
          </cell>
          <cell r="G22">
            <v>0</v>
          </cell>
          <cell r="H22">
            <v>0</v>
          </cell>
          <cell r="I22">
            <v>0</v>
          </cell>
          <cell r="J22">
            <v>0</v>
          </cell>
          <cell r="K22">
            <v>0</v>
          </cell>
        </row>
        <row r="23">
          <cell r="F23">
            <v>4000</v>
          </cell>
          <cell r="G23">
            <v>0</v>
          </cell>
          <cell r="H23">
            <v>4000</v>
          </cell>
          <cell r="I23">
            <v>0</v>
          </cell>
          <cell r="J23">
            <v>4000</v>
          </cell>
          <cell r="K23">
            <v>0</v>
          </cell>
        </row>
        <row r="24">
          <cell r="F24">
            <v>4135813</v>
          </cell>
          <cell r="G24">
            <v>0</v>
          </cell>
          <cell r="H24">
            <v>4135813</v>
          </cell>
          <cell r="I24">
            <v>0</v>
          </cell>
          <cell r="J24">
            <v>4135813</v>
          </cell>
          <cell r="K24">
            <v>4069902</v>
          </cell>
        </row>
        <row r="26">
          <cell r="F26">
            <v>0</v>
          </cell>
          <cell r="G26">
            <v>0</v>
          </cell>
          <cell r="H26">
            <v>0</v>
          </cell>
          <cell r="I26">
            <v>0</v>
          </cell>
          <cell r="J26">
            <v>0</v>
          </cell>
          <cell r="K26">
            <v>0</v>
          </cell>
        </row>
        <row r="27">
          <cell r="F27">
            <v>3143</v>
          </cell>
          <cell r="G27">
            <v>0</v>
          </cell>
          <cell r="H27">
            <v>3143</v>
          </cell>
          <cell r="I27">
            <v>0</v>
          </cell>
          <cell r="J27">
            <v>3143</v>
          </cell>
          <cell r="K27">
            <v>2143</v>
          </cell>
        </row>
        <row r="28">
          <cell r="F28">
            <v>15158</v>
          </cell>
          <cell r="G28">
            <v>0</v>
          </cell>
          <cell r="H28">
            <v>15158</v>
          </cell>
          <cell r="I28">
            <v>0</v>
          </cell>
          <cell r="J28">
            <v>15158</v>
          </cell>
          <cell r="K28">
            <v>20266</v>
          </cell>
        </row>
        <row r="29">
          <cell r="F29">
            <v>3845</v>
          </cell>
          <cell r="G29">
            <v>0</v>
          </cell>
          <cell r="H29">
            <v>3845</v>
          </cell>
          <cell r="I29">
            <v>0</v>
          </cell>
          <cell r="J29">
            <v>3845</v>
          </cell>
          <cell r="K29">
            <v>7521</v>
          </cell>
        </row>
        <row r="30">
          <cell r="F30">
            <v>22146</v>
          </cell>
          <cell r="G30">
            <v>0</v>
          </cell>
          <cell r="H30">
            <v>22146</v>
          </cell>
          <cell r="I30">
            <v>0</v>
          </cell>
          <cell r="J30">
            <v>22146</v>
          </cell>
          <cell r="K30">
            <v>29930</v>
          </cell>
        </row>
        <row r="32">
          <cell r="F32">
            <v>452725</v>
          </cell>
          <cell r="G32">
            <v>0</v>
          </cell>
          <cell r="H32">
            <v>452725</v>
          </cell>
          <cell r="I32">
            <v>0</v>
          </cell>
          <cell r="J32">
            <v>452725</v>
          </cell>
          <cell r="K32">
            <v>657542</v>
          </cell>
        </row>
        <row r="33">
          <cell r="F33">
            <v>54802</v>
          </cell>
          <cell r="G33">
            <v>0</v>
          </cell>
          <cell r="H33">
            <v>54802</v>
          </cell>
          <cell r="I33">
            <v>0</v>
          </cell>
          <cell r="J33">
            <v>54802</v>
          </cell>
          <cell r="K33">
            <v>0</v>
          </cell>
        </row>
        <row r="34">
          <cell r="F34">
            <v>507527</v>
          </cell>
          <cell r="G34">
            <v>0</v>
          </cell>
          <cell r="H34">
            <v>507527</v>
          </cell>
          <cell r="I34">
            <v>0</v>
          </cell>
          <cell r="J34">
            <v>507527</v>
          </cell>
          <cell r="K34">
            <v>657542</v>
          </cell>
        </row>
        <row r="36">
          <cell r="F36">
            <v>360039</v>
          </cell>
          <cell r="G36">
            <v>0</v>
          </cell>
          <cell r="H36">
            <v>360039</v>
          </cell>
          <cell r="I36">
            <v>0</v>
          </cell>
          <cell r="J36">
            <v>360039</v>
          </cell>
          <cell r="K36">
            <v>319492</v>
          </cell>
        </row>
        <row r="37">
          <cell r="F37">
            <v>104924</v>
          </cell>
          <cell r="G37">
            <v>0</v>
          </cell>
          <cell r="H37">
            <v>104924</v>
          </cell>
          <cell r="I37">
            <v>0</v>
          </cell>
          <cell r="J37">
            <v>104924</v>
          </cell>
          <cell r="K37">
            <v>72833</v>
          </cell>
        </row>
        <row r="38">
          <cell r="F38">
            <v>464963</v>
          </cell>
          <cell r="G38">
            <v>0</v>
          </cell>
          <cell r="H38">
            <v>464963</v>
          </cell>
          <cell r="I38">
            <v>0</v>
          </cell>
          <cell r="J38">
            <v>464963</v>
          </cell>
          <cell r="K38">
            <v>392325</v>
          </cell>
        </row>
        <row r="40">
          <cell r="F40">
            <v>0</v>
          </cell>
          <cell r="G40">
            <v>0</v>
          </cell>
          <cell r="H40">
            <v>0</v>
          </cell>
          <cell r="I40">
            <v>0</v>
          </cell>
          <cell r="J40">
            <v>0</v>
          </cell>
          <cell r="K40">
            <v>0</v>
          </cell>
        </row>
        <row r="42">
          <cell r="F42">
            <v>5231</v>
          </cell>
          <cell r="G42">
            <v>0</v>
          </cell>
          <cell r="H42">
            <v>5231</v>
          </cell>
          <cell r="I42">
            <v>0</v>
          </cell>
          <cell r="J42">
            <v>5231</v>
          </cell>
          <cell r="K42">
            <v>8316</v>
          </cell>
        </row>
        <row r="43">
          <cell r="F43">
            <v>0</v>
          </cell>
          <cell r="G43">
            <v>0</v>
          </cell>
          <cell r="H43">
            <v>0</v>
          </cell>
          <cell r="I43">
            <v>0</v>
          </cell>
          <cell r="J43">
            <v>0</v>
          </cell>
          <cell r="K43">
            <v>0</v>
          </cell>
        </row>
        <row r="44">
          <cell r="F44">
            <v>0</v>
          </cell>
          <cell r="G44">
            <v>0</v>
          </cell>
          <cell r="H44">
            <v>0</v>
          </cell>
          <cell r="I44">
            <v>0</v>
          </cell>
          <cell r="J44">
            <v>0</v>
          </cell>
          <cell r="K44">
            <v>0</v>
          </cell>
        </row>
        <row r="45">
          <cell r="F45">
            <v>27026</v>
          </cell>
          <cell r="G45">
            <v>0</v>
          </cell>
          <cell r="H45">
            <v>27026</v>
          </cell>
          <cell r="I45">
            <v>0</v>
          </cell>
          <cell r="J45">
            <v>27026</v>
          </cell>
          <cell r="K45">
            <v>8425</v>
          </cell>
        </row>
        <row r="46">
          <cell r="F46">
            <v>32257</v>
          </cell>
          <cell r="G46">
            <v>0</v>
          </cell>
          <cell r="H46">
            <v>32257</v>
          </cell>
          <cell r="I46">
            <v>0</v>
          </cell>
          <cell r="J46">
            <v>32257</v>
          </cell>
          <cell r="K46">
            <v>16741</v>
          </cell>
        </row>
        <row r="48">
          <cell r="F48">
            <v>31270</v>
          </cell>
          <cell r="G48">
            <v>0</v>
          </cell>
          <cell r="H48">
            <v>31270</v>
          </cell>
          <cell r="I48">
            <v>0</v>
          </cell>
          <cell r="J48">
            <v>31270</v>
          </cell>
          <cell r="K48">
            <v>32931</v>
          </cell>
        </row>
        <row r="49">
          <cell r="F49">
            <v>0</v>
          </cell>
          <cell r="G49">
            <v>0</v>
          </cell>
          <cell r="H49">
            <v>0</v>
          </cell>
          <cell r="I49">
            <v>0</v>
          </cell>
          <cell r="J49">
            <v>0</v>
          </cell>
          <cell r="K49">
            <v>0</v>
          </cell>
        </row>
        <row r="50">
          <cell r="F50">
            <v>14438</v>
          </cell>
          <cell r="G50">
            <v>0</v>
          </cell>
          <cell r="H50">
            <v>14438</v>
          </cell>
          <cell r="I50">
            <v>0</v>
          </cell>
          <cell r="J50">
            <v>14438</v>
          </cell>
          <cell r="K50">
            <v>7191</v>
          </cell>
        </row>
        <row r="51">
          <cell r="F51">
            <v>45708</v>
          </cell>
          <cell r="G51">
            <v>0</v>
          </cell>
          <cell r="H51">
            <v>45708</v>
          </cell>
          <cell r="I51">
            <v>0</v>
          </cell>
          <cell r="J51">
            <v>45708</v>
          </cell>
          <cell r="K51">
            <v>40122</v>
          </cell>
        </row>
        <row r="53">
          <cell r="F53">
            <v>50249</v>
          </cell>
          <cell r="G53">
            <v>0</v>
          </cell>
          <cell r="H53">
            <v>50249</v>
          </cell>
          <cell r="I53">
            <v>0</v>
          </cell>
          <cell r="J53">
            <v>50249</v>
          </cell>
          <cell r="K53">
            <v>108625</v>
          </cell>
        </row>
        <row r="54">
          <cell r="F54">
            <v>50249</v>
          </cell>
          <cell r="G54">
            <v>0</v>
          </cell>
          <cell r="H54">
            <v>50249</v>
          </cell>
          <cell r="I54">
            <v>0</v>
          </cell>
          <cell r="J54">
            <v>50249</v>
          </cell>
          <cell r="K54">
            <v>108625</v>
          </cell>
        </row>
        <row r="56">
          <cell r="F56">
            <v>0</v>
          </cell>
          <cell r="G56">
            <v>0</v>
          </cell>
          <cell r="H56">
            <v>0</v>
          </cell>
          <cell r="I56">
            <v>0</v>
          </cell>
          <cell r="J56">
            <v>0</v>
          </cell>
          <cell r="K56">
            <v>0</v>
          </cell>
        </row>
        <row r="58">
          <cell r="F58">
            <v>23254</v>
          </cell>
          <cell r="G58">
            <v>0</v>
          </cell>
          <cell r="H58">
            <v>23254</v>
          </cell>
          <cell r="I58">
            <v>0</v>
          </cell>
          <cell r="J58">
            <v>23254</v>
          </cell>
          <cell r="K58">
            <v>6881</v>
          </cell>
        </row>
        <row r="59">
          <cell r="F59">
            <v>0</v>
          </cell>
          <cell r="G59">
            <v>0</v>
          </cell>
          <cell r="H59">
            <v>0</v>
          </cell>
          <cell r="I59">
            <v>0</v>
          </cell>
          <cell r="J59">
            <v>0</v>
          </cell>
          <cell r="K59">
            <v>5980</v>
          </cell>
        </row>
        <row r="60">
          <cell r="F60">
            <v>23254</v>
          </cell>
          <cell r="G60">
            <v>0</v>
          </cell>
          <cell r="H60">
            <v>23254</v>
          </cell>
          <cell r="I60">
            <v>0</v>
          </cell>
          <cell r="J60">
            <v>23254</v>
          </cell>
          <cell r="K60">
            <v>12861</v>
          </cell>
        </row>
        <row r="62">
          <cell r="F62">
            <v>1752</v>
          </cell>
          <cell r="G62">
            <v>0</v>
          </cell>
          <cell r="H62">
            <v>1752</v>
          </cell>
          <cell r="I62">
            <v>0</v>
          </cell>
          <cell r="J62">
            <v>1752</v>
          </cell>
          <cell r="K62">
            <v>2759</v>
          </cell>
        </row>
        <row r="63">
          <cell r="F63">
            <v>1752</v>
          </cell>
          <cell r="G63">
            <v>0</v>
          </cell>
          <cell r="H63">
            <v>1752</v>
          </cell>
          <cell r="I63">
            <v>0</v>
          </cell>
          <cell r="J63">
            <v>1752</v>
          </cell>
          <cell r="K63">
            <v>2759</v>
          </cell>
        </row>
        <row r="65">
          <cell r="F65">
            <v>2570</v>
          </cell>
          <cell r="G65">
            <v>0</v>
          </cell>
          <cell r="H65">
            <v>2570</v>
          </cell>
          <cell r="I65">
            <v>0</v>
          </cell>
          <cell r="J65">
            <v>2570</v>
          </cell>
          <cell r="K65">
            <v>2550</v>
          </cell>
        </row>
        <row r="66">
          <cell r="F66">
            <v>59649</v>
          </cell>
          <cell r="G66">
            <v>0</v>
          </cell>
          <cell r="H66">
            <v>59649</v>
          </cell>
          <cell r="I66">
            <v>0</v>
          </cell>
          <cell r="J66">
            <v>59649</v>
          </cell>
          <cell r="K66">
            <v>53541</v>
          </cell>
        </row>
        <row r="67">
          <cell r="F67">
            <v>9430</v>
          </cell>
          <cell r="G67">
            <v>0</v>
          </cell>
          <cell r="H67">
            <v>9430</v>
          </cell>
          <cell r="I67">
            <v>0</v>
          </cell>
          <cell r="J67">
            <v>9430</v>
          </cell>
          <cell r="K67">
            <v>20763</v>
          </cell>
        </row>
        <row r="68">
          <cell r="F68">
            <v>71649</v>
          </cell>
          <cell r="G68">
            <v>0</v>
          </cell>
          <cell r="H68">
            <v>71649</v>
          </cell>
          <cell r="I68">
            <v>0</v>
          </cell>
          <cell r="J68">
            <v>71649</v>
          </cell>
          <cell r="K68">
            <v>76854</v>
          </cell>
        </row>
        <row r="70">
          <cell r="F70">
            <v>0</v>
          </cell>
          <cell r="G70">
            <v>0</v>
          </cell>
          <cell r="H70">
            <v>0</v>
          </cell>
          <cell r="I70">
            <v>0</v>
          </cell>
          <cell r="J70">
            <v>0</v>
          </cell>
          <cell r="K70">
            <v>0</v>
          </cell>
        </row>
        <row r="72">
          <cell r="F72">
            <v>68297</v>
          </cell>
          <cell r="G72">
            <v>0</v>
          </cell>
          <cell r="H72">
            <v>68297</v>
          </cell>
          <cell r="I72">
            <v>0</v>
          </cell>
          <cell r="J72">
            <v>68297</v>
          </cell>
          <cell r="K72">
            <v>49578</v>
          </cell>
        </row>
        <row r="73">
          <cell r="F73">
            <v>41104</v>
          </cell>
          <cell r="G73">
            <v>0</v>
          </cell>
          <cell r="H73">
            <v>41104</v>
          </cell>
          <cell r="I73">
            <v>0</v>
          </cell>
          <cell r="J73">
            <v>41104</v>
          </cell>
          <cell r="K73">
            <v>35704</v>
          </cell>
        </row>
        <row r="74">
          <cell r="F74">
            <v>116076</v>
          </cell>
          <cell r="G74">
            <v>0</v>
          </cell>
          <cell r="H74">
            <v>116076</v>
          </cell>
          <cell r="I74">
            <v>0</v>
          </cell>
          <cell r="J74">
            <v>116076</v>
          </cell>
          <cell r="K74">
            <v>93957</v>
          </cell>
        </row>
        <row r="75">
          <cell r="F75">
            <v>18930</v>
          </cell>
          <cell r="G75">
            <v>0</v>
          </cell>
          <cell r="H75">
            <v>18930</v>
          </cell>
          <cell r="I75">
            <v>0</v>
          </cell>
          <cell r="J75">
            <v>18930</v>
          </cell>
          <cell r="K75">
            <v>12946</v>
          </cell>
        </row>
        <row r="76">
          <cell r="F76">
            <v>244407</v>
          </cell>
          <cell r="G76">
            <v>0</v>
          </cell>
          <cell r="H76">
            <v>244407</v>
          </cell>
          <cell r="I76">
            <v>0</v>
          </cell>
          <cell r="J76">
            <v>244407</v>
          </cell>
          <cell r="K76">
            <v>192185</v>
          </cell>
        </row>
        <row r="78">
          <cell r="F78">
            <v>112756</v>
          </cell>
          <cell r="G78">
            <v>0</v>
          </cell>
          <cell r="H78">
            <v>112756</v>
          </cell>
          <cell r="I78">
            <v>0</v>
          </cell>
          <cell r="J78">
            <v>112756</v>
          </cell>
          <cell r="K78">
            <v>100635</v>
          </cell>
        </row>
        <row r="79">
          <cell r="F79">
            <v>72210</v>
          </cell>
          <cell r="G79">
            <v>0</v>
          </cell>
          <cell r="H79">
            <v>72210</v>
          </cell>
          <cell r="I79">
            <v>0</v>
          </cell>
          <cell r="J79">
            <v>72210</v>
          </cell>
          <cell r="K79">
            <v>67645</v>
          </cell>
        </row>
        <row r="80">
          <cell r="F80">
            <v>184966</v>
          </cell>
          <cell r="G80">
            <v>0</v>
          </cell>
          <cell r="H80">
            <v>184966</v>
          </cell>
          <cell r="I80">
            <v>0</v>
          </cell>
          <cell r="J80">
            <v>184966</v>
          </cell>
          <cell r="K80">
            <v>168280</v>
          </cell>
        </row>
        <row r="82">
          <cell r="F82">
            <v>0</v>
          </cell>
          <cell r="G82">
            <v>0</v>
          </cell>
          <cell r="H82">
            <v>0</v>
          </cell>
          <cell r="I82">
            <v>0</v>
          </cell>
          <cell r="J82">
            <v>0</v>
          </cell>
          <cell r="K82">
            <v>0</v>
          </cell>
        </row>
        <row r="84">
          <cell r="F84">
            <v>0</v>
          </cell>
          <cell r="G84">
            <v>0</v>
          </cell>
          <cell r="H84">
            <v>0</v>
          </cell>
          <cell r="I84">
            <v>0</v>
          </cell>
          <cell r="J84">
            <v>0</v>
          </cell>
          <cell r="K84">
            <v>0</v>
          </cell>
        </row>
        <row r="85">
          <cell r="F85">
            <v>6949</v>
          </cell>
          <cell r="G85">
            <v>0</v>
          </cell>
          <cell r="H85">
            <v>6949</v>
          </cell>
          <cell r="I85">
            <v>0</v>
          </cell>
          <cell r="J85">
            <v>6949</v>
          </cell>
          <cell r="K85">
            <v>448</v>
          </cell>
        </row>
        <row r="86">
          <cell r="F86">
            <v>33496</v>
          </cell>
          <cell r="G86">
            <v>0</v>
          </cell>
          <cell r="H86">
            <v>33496</v>
          </cell>
          <cell r="I86">
            <v>0</v>
          </cell>
          <cell r="J86">
            <v>33496</v>
          </cell>
          <cell r="K86">
            <v>37232</v>
          </cell>
        </row>
        <row r="87">
          <cell r="F87">
            <v>0</v>
          </cell>
          <cell r="G87">
            <v>0</v>
          </cell>
          <cell r="H87">
            <v>0</v>
          </cell>
          <cell r="I87">
            <v>0</v>
          </cell>
          <cell r="J87">
            <v>0</v>
          </cell>
          <cell r="K87">
            <v>0</v>
          </cell>
        </row>
        <row r="88">
          <cell r="F88">
            <v>0</v>
          </cell>
          <cell r="G88">
            <v>0</v>
          </cell>
          <cell r="H88">
            <v>0</v>
          </cell>
          <cell r="I88">
            <v>0</v>
          </cell>
          <cell r="J88">
            <v>0</v>
          </cell>
          <cell r="K88">
            <v>0</v>
          </cell>
        </row>
        <row r="89">
          <cell r="F89">
            <v>7450</v>
          </cell>
          <cell r="G89">
            <v>0</v>
          </cell>
          <cell r="H89">
            <v>7450</v>
          </cell>
          <cell r="I89">
            <v>0</v>
          </cell>
          <cell r="J89">
            <v>7450</v>
          </cell>
          <cell r="K89">
            <v>11947</v>
          </cell>
        </row>
        <row r="90">
          <cell r="F90">
            <v>0</v>
          </cell>
          <cell r="G90">
            <v>0</v>
          </cell>
          <cell r="H90">
            <v>0</v>
          </cell>
          <cell r="I90">
            <v>0</v>
          </cell>
          <cell r="J90">
            <v>0</v>
          </cell>
          <cell r="K90">
            <v>0</v>
          </cell>
        </row>
        <row r="91">
          <cell r="F91">
            <v>0</v>
          </cell>
          <cell r="G91">
            <v>0</v>
          </cell>
          <cell r="H91">
            <v>0</v>
          </cell>
          <cell r="I91">
            <v>0</v>
          </cell>
          <cell r="J91">
            <v>0</v>
          </cell>
          <cell r="K91">
            <v>0</v>
          </cell>
        </row>
        <row r="92">
          <cell r="F92">
            <v>0</v>
          </cell>
          <cell r="G92">
            <v>0</v>
          </cell>
          <cell r="H92">
            <v>0</v>
          </cell>
          <cell r="I92">
            <v>0</v>
          </cell>
          <cell r="J92">
            <v>0</v>
          </cell>
          <cell r="K92">
            <v>0</v>
          </cell>
        </row>
        <row r="93">
          <cell r="F93">
            <v>0</v>
          </cell>
          <cell r="G93">
            <v>0</v>
          </cell>
          <cell r="H93">
            <v>0</v>
          </cell>
          <cell r="I93">
            <v>0</v>
          </cell>
          <cell r="J93">
            <v>0</v>
          </cell>
          <cell r="K93">
            <v>0</v>
          </cell>
        </row>
        <row r="94">
          <cell r="F94">
            <v>0</v>
          </cell>
          <cell r="G94">
            <v>0</v>
          </cell>
          <cell r="H94">
            <v>0</v>
          </cell>
          <cell r="I94">
            <v>0</v>
          </cell>
          <cell r="J94">
            <v>0</v>
          </cell>
          <cell r="K94">
            <v>0</v>
          </cell>
        </row>
        <row r="95">
          <cell r="F95">
            <v>108650</v>
          </cell>
          <cell r="G95">
            <v>0</v>
          </cell>
          <cell r="H95">
            <v>108650</v>
          </cell>
          <cell r="I95">
            <v>0</v>
          </cell>
          <cell r="J95">
            <v>108650</v>
          </cell>
          <cell r="K95">
            <v>0</v>
          </cell>
        </row>
        <row r="96">
          <cell r="F96">
            <v>114811</v>
          </cell>
          <cell r="G96">
            <v>0</v>
          </cell>
          <cell r="H96">
            <v>114811</v>
          </cell>
          <cell r="I96">
            <v>0</v>
          </cell>
          <cell r="J96">
            <v>114811</v>
          </cell>
          <cell r="K96">
            <v>11676</v>
          </cell>
        </row>
        <row r="97">
          <cell r="F97">
            <v>0</v>
          </cell>
          <cell r="G97">
            <v>0</v>
          </cell>
          <cell r="H97">
            <v>0</v>
          </cell>
          <cell r="I97">
            <v>0</v>
          </cell>
          <cell r="J97">
            <v>0</v>
          </cell>
          <cell r="K97">
            <v>3682</v>
          </cell>
        </row>
        <row r="98">
          <cell r="F98">
            <v>123473</v>
          </cell>
          <cell r="G98">
            <v>0</v>
          </cell>
          <cell r="H98">
            <v>123473</v>
          </cell>
          <cell r="I98">
            <v>0</v>
          </cell>
          <cell r="J98">
            <v>123473</v>
          </cell>
          <cell r="K98">
            <v>321161</v>
          </cell>
        </row>
        <row r="99">
          <cell r="F99">
            <v>0</v>
          </cell>
          <cell r="G99">
            <v>0</v>
          </cell>
          <cell r="H99">
            <v>0</v>
          </cell>
          <cell r="I99">
            <v>0</v>
          </cell>
          <cell r="J99">
            <v>0</v>
          </cell>
          <cell r="K99">
            <v>149</v>
          </cell>
        </row>
        <row r="100">
          <cell r="F100">
            <v>0</v>
          </cell>
          <cell r="G100">
            <v>0</v>
          </cell>
          <cell r="H100">
            <v>0</v>
          </cell>
          <cell r="I100">
            <v>0</v>
          </cell>
          <cell r="J100">
            <v>0</v>
          </cell>
          <cell r="K100">
            <v>0</v>
          </cell>
        </row>
        <row r="101">
          <cell r="F101">
            <v>68350</v>
          </cell>
          <cell r="G101">
            <v>0</v>
          </cell>
          <cell r="H101">
            <v>68350</v>
          </cell>
          <cell r="I101">
            <v>0</v>
          </cell>
          <cell r="J101">
            <v>68350</v>
          </cell>
          <cell r="K101">
            <v>0</v>
          </cell>
        </row>
        <row r="102">
          <cell r="F102">
            <v>-7706</v>
          </cell>
          <cell r="G102">
            <v>-108788</v>
          </cell>
          <cell r="H102">
            <v>-116494</v>
          </cell>
          <cell r="I102">
            <v>108788</v>
          </cell>
          <cell r="J102">
            <v>-7706</v>
          </cell>
          <cell r="K102">
            <v>79574</v>
          </cell>
        </row>
        <row r="103">
          <cell r="F103">
            <v>0</v>
          </cell>
          <cell r="G103">
            <v>0</v>
          </cell>
          <cell r="H103">
            <v>0</v>
          </cell>
          <cell r="I103">
            <v>0</v>
          </cell>
          <cell r="J103">
            <v>0</v>
          </cell>
          <cell r="K103">
            <v>0</v>
          </cell>
        </row>
        <row r="104">
          <cell r="F104">
            <v>0</v>
          </cell>
          <cell r="G104">
            <v>0</v>
          </cell>
          <cell r="H104">
            <v>0</v>
          </cell>
          <cell r="I104">
            <v>0</v>
          </cell>
          <cell r="J104">
            <v>0</v>
          </cell>
          <cell r="K104">
            <v>0</v>
          </cell>
        </row>
        <row r="105">
          <cell r="F105">
            <v>0</v>
          </cell>
          <cell r="G105">
            <v>0</v>
          </cell>
          <cell r="H105">
            <v>0</v>
          </cell>
          <cell r="I105">
            <v>0</v>
          </cell>
          <cell r="J105">
            <v>0</v>
          </cell>
          <cell r="K105">
            <v>0</v>
          </cell>
        </row>
        <row r="106">
          <cell r="F106">
            <v>0</v>
          </cell>
          <cell r="G106">
            <v>0</v>
          </cell>
          <cell r="H106">
            <v>0</v>
          </cell>
          <cell r="I106">
            <v>0</v>
          </cell>
          <cell r="J106">
            <v>0</v>
          </cell>
          <cell r="K106">
            <v>0</v>
          </cell>
        </row>
        <row r="107">
          <cell r="F107">
            <v>455473</v>
          </cell>
          <cell r="G107">
            <v>-108788</v>
          </cell>
          <cell r="H107">
            <v>346685</v>
          </cell>
          <cell r="I107">
            <v>108788</v>
          </cell>
          <cell r="J107">
            <v>455473</v>
          </cell>
          <cell r="K107">
            <v>465869</v>
          </cell>
        </row>
        <row r="109">
          <cell r="F109">
            <v>9406</v>
          </cell>
          <cell r="G109">
            <v>0</v>
          </cell>
          <cell r="H109">
            <v>9406</v>
          </cell>
          <cell r="I109">
            <v>0</v>
          </cell>
          <cell r="J109">
            <v>9406</v>
          </cell>
          <cell r="K109">
            <v>24940</v>
          </cell>
        </row>
        <row r="110">
          <cell r="F110">
            <v>0</v>
          </cell>
          <cell r="G110">
            <v>0</v>
          </cell>
          <cell r="H110">
            <v>0</v>
          </cell>
          <cell r="I110">
            <v>0</v>
          </cell>
          <cell r="J110">
            <v>0</v>
          </cell>
          <cell r="K110">
            <v>0</v>
          </cell>
        </row>
        <row r="111">
          <cell r="F111">
            <v>1080</v>
          </cell>
          <cell r="G111">
            <v>0</v>
          </cell>
          <cell r="H111">
            <v>1080</v>
          </cell>
          <cell r="I111">
            <v>0</v>
          </cell>
          <cell r="J111">
            <v>1080</v>
          </cell>
          <cell r="K111">
            <v>3450</v>
          </cell>
        </row>
        <row r="112">
          <cell r="F112">
            <v>10486</v>
          </cell>
          <cell r="G112">
            <v>0</v>
          </cell>
          <cell r="H112">
            <v>10486</v>
          </cell>
          <cell r="I112">
            <v>0</v>
          </cell>
          <cell r="J112">
            <v>10486</v>
          </cell>
          <cell r="K112">
            <v>28390</v>
          </cell>
        </row>
        <row r="114">
          <cell r="F114">
            <v>0</v>
          </cell>
          <cell r="G114">
            <v>0</v>
          </cell>
          <cell r="H114">
            <v>0</v>
          </cell>
          <cell r="I114">
            <v>0</v>
          </cell>
          <cell r="J114">
            <v>0</v>
          </cell>
          <cell r="K114">
            <v>0</v>
          </cell>
        </row>
        <row r="115">
          <cell r="F115">
            <v>0</v>
          </cell>
          <cell r="G115">
            <v>0</v>
          </cell>
          <cell r="H115">
            <v>0</v>
          </cell>
          <cell r="I115">
            <v>0</v>
          </cell>
          <cell r="J115">
            <v>0</v>
          </cell>
          <cell r="K115">
            <v>0</v>
          </cell>
        </row>
        <row r="117">
          <cell r="F117">
            <v>1375293</v>
          </cell>
          <cell r="G117">
            <v>0</v>
          </cell>
          <cell r="H117">
            <v>1375293</v>
          </cell>
          <cell r="I117">
            <v>0</v>
          </cell>
          <cell r="J117">
            <v>1375293</v>
          </cell>
          <cell r="K117">
            <v>1194559</v>
          </cell>
        </row>
        <row r="118">
          <cell r="F118">
            <v>57757</v>
          </cell>
          <cell r="G118">
            <v>0</v>
          </cell>
          <cell r="H118">
            <v>57757</v>
          </cell>
          <cell r="I118">
            <v>0</v>
          </cell>
          <cell r="J118">
            <v>57757</v>
          </cell>
          <cell r="K118">
            <v>43846</v>
          </cell>
        </row>
        <row r="119">
          <cell r="F119">
            <v>0</v>
          </cell>
          <cell r="G119">
            <v>0</v>
          </cell>
          <cell r="H119">
            <v>0</v>
          </cell>
          <cell r="I119">
            <v>0</v>
          </cell>
          <cell r="J119">
            <v>0</v>
          </cell>
          <cell r="K119">
            <v>0</v>
          </cell>
        </row>
        <row r="120">
          <cell r="F120">
            <v>827177</v>
          </cell>
          <cell r="G120">
            <v>0</v>
          </cell>
          <cell r="H120">
            <v>827177</v>
          </cell>
          <cell r="I120">
            <v>0</v>
          </cell>
          <cell r="J120">
            <v>827177</v>
          </cell>
          <cell r="K120">
            <v>753465</v>
          </cell>
        </row>
        <row r="121">
          <cell r="F121">
            <v>231905</v>
          </cell>
          <cell r="G121">
            <v>0</v>
          </cell>
          <cell r="H121">
            <v>231905</v>
          </cell>
          <cell r="I121">
            <v>0</v>
          </cell>
          <cell r="J121">
            <v>231905</v>
          </cell>
          <cell r="K121">
            <v>224696</v>
          </cell>
        </row>
        <row r="122">
          <cell r="F122">
            <v>178800</v>
          </cell>
          <cell r="G122">
            <v>0</v>
          </cell>
          <cell r="H122">
            <v>178800</v>
          </cell>
          <cell r="I122">
            <v>0</v>
          </cell>
          <cell r="J122">
            <v>178800</v>
          </cell>
          <cell r="K122">
            <v>171550</v>
          </cell>
        </row>
        <row r="123">
          <cell r="F123">
            <v>30847</v>
          </cell>
          <cell r="G123">
            <v>0</v>
          </cell>
          <cell r="H123">
            <v>30847</v>
          </cell>
          <cell r="I123">
            <v>0</v>
          </cell>
          <cell r="J123">
            <v>30847</v>
          </cell>
          <cell r="K123">
            <v>0</v>
          </cell>
        </row>
        <row r="124">
          <cell r="F124">
            <v>38808</v>
          </cell>
          <cell r="G124">
            <v>0</v>
          </cell>
          <cell r="H124">
            <v>38808</v>
          </cell>
          <cell r="I124">
            <v>0</v>
          </cell>
          <cell r="J124">
            <v>38808</v>
          </cell>
          <cell r="K124">
            <v>42549</v>
          </cell>
        </row>
        <row r="125">
          <cell r="F125">
            <v>229825</v>
          </cell>
          <cell r="G125">
            <v>0</v>
          </cell>
          <cell r="H125">
            <v>229825</v>
          </cell>
          <cell r="I125">
            <v>0</v>
          </cell>
          <cell r="J125">
            <v>229825</v>
          </cell>
          <cell r="K125">
            <v>184852</v>
          </cell>
        </row>
        <row r="126">
          <cell r="F126">
            <v>131032</v>
          </cell>
          <cell r="G126">
            <v>0</v>
          </cell>
          <cell r="H126">
            <v>131032</v>
          </cell>
          <cell r="I126">
            <v>0</v>
          </cell>
          <cell r="J126">
            <v>131032</v>
          </cell>
          <cell r="K126">
            <v>119480</v>
          </cell>
        </row>
        <row r="127">
          <cell r="F127">
            <v>360000</v>
          </cell>
          <cell r="G127">
            <v>0</v>
          </cell>
          <cell r="H127">
            <v>360000</v>
          </cell>
          <cell r="I127">
            <v>0</v>
          </cell>
          <cell r="J127">
            <v>360000</v>
          </cell>
          <cell r="K127">
            <v>360000</v>
          </cell>
        </row>
        <row r="128">
          <cell r="F128">
            <v>40411</v>
          </cell>
          <cell r="G128">
            <v>0</v>
          </cell>
          <cell r="H128">
            <v>40411</v>
          </cell>
          <cell r="I128">
            <v>0</v>
          </cell>
          <cell r="J128">
            <v>40411</v>
          </cell>
          <cell r="K128">
            <v>81155</v>
          </cell>
        </row>
        <row r="129">
          <cell r="F129">
            <v>3501855</v>
          </cell>
          <cell r="G129">
            <v>0</v>
          </cell>
          <cell r="H129">
            <v>3501855</v>
          </cell>
          <cell r="I129">
            <v>0</v>
          </cell>
          <cell r="J129">
            <v>3501855</v>
          </cell>
          <cell r="K129">
            <v>3176152</v>
          </cell>
        </row>
        <row r="131">
          <cell r="F131">
            <v>83540</v>
          </cell>
          <cell r="G131">
            <v>0</v>
          </cell>
          <cell r="H131">
            <v>83540</v>
          </cell>
          <cell r="I131">
            <v>0</v>
          </cell>
          <cell r="J131">
            <v>83540</v>
          </cell>
          <cell r="K131">
            <v>434154</v>
          </cell>
        </row>
        <row r="132">
          <cell r="F132">
            <v>719488</v>
          </cell>
          <cell r="G132">
            <v>0</v>
          </cell>
          <cell r="H132">
            <v>719488</v>
          </cell>
          <cell r="I132">
            <v>0</v>
          </cell>
          <cell r="J132">
            <v>719488</v>
          </cell>
          <cell r="K132">
            <v>758539</v>
          </cell>
        </row>
        <row r="133">
          <cell r="F133">
            <v>374262</v>
          </cell>
          <cell r="G133">
            <v>0</v>
          </cell>
          <cell r="H133">
            <v>374262</v>
          </cell>
          <cell r="I133">
            <v>0</v>
          </cell>
          <cell r="J133">
            <v>374262</v>
          </cell>
          <cell r="K133">
            <v>230227</v>
          </cell>
        </row>
        <row r="134">
          <cell r="F134">
            <v>1177290</v>
          </cell>
          <cell r="G134">
            <v>0</v>
          </cell>
          <cell r="H134">
            <v>1177290</v>
          </cell>
          <cell r="I134">
            <v>0</v>
          </cell>
          <cell r="J134">
            <v>1177290</v>
          </cell>
          <cell r="K134">
            <v>1422920</v>
          </cell>
        </row>
        <row r="136">
          <cell r="F136">
            <v>0</v>
          </cell>
          <cell r="G136">
            <v>0</v>
          </cell>
          <cell r="H136">
            <v>0</v>
          </cell>
          <cell r="I136">
            <v>0</v>
          </cell>
          <cell r="J136">
            <v>0</v>
          </cell>
          <cell r="K136">
            <v>0</v>
          </cell>
        </row>
        <row r="137">
          <cell r="F137">
            <v>258359</v>
          </cell>
          <cell r="G137">
            <v>0</v>
          </cell>
          <cell r="H137">
            <v>258359</v>
          </cell>
          <cell r="I137">
            <v>0</v>
          </cell>
          <cell r="J137">
            <v>258359</v>
          </cell>
          <cell r="K137">
            <v>10520</v>
          </cell>
        </row>
        <row r="138">
          <cell r="F138">
            <v>41542</v>
          </cell>
          <cell r="G138">
            <v>0</v>
          </cell>
          <cell r="H138">
            <v>41542</v>
          </cell>
          <cell r="I138">
            <v>0</v>
          </cell>
          <cell r="J138">
            <v>41542</v>
          </cell>
          <cell r="K138">
            <v>36730</v>
          </cell>
        </row>
        <row r="139">
          <cell r="F139">
            <v>12317</v>
          </cell>
          <cell r="G139">
            <v>0</v>
          </cell>
          <cell r="H139">
            <v>12317</v>
          </cell>
          <cell r="I139">
            <v>0</v>
          </cell>
          <cell r="J139">
            <v>12317</v>
          </cell>
          <cell r="K139">
            <v>150</v>
          </cell>
        </row>
        <row r="140">
          <cell r="F140">
            <v>0</v>
          </cell>
          <cell r="G140">
            <v>0</v>
          </cell>
          <cell r="H140">
            <v>0</v>
          </cell>
          <cell r="I140">
            <v>0</v>
          </cell>
          <cell r="J140">
            <v>0</v>
          </cell>
          <cell r="K140">
            <v>0</v>
          </cell>
        </row>
        <row r="141">
          <cell r="F141">
            <v>0</v>
          </cell>
          <cell r="G141">
            <v>0</v>
          </cell>
          <cell r="H141">
            <v>0</v>
          </cell>
          <cell r="I141">
            <v>0</v>
          </cell>
          <cell r="J141">
            <v>0</v>
          </cell>
          <cell r="K141">
            <v>0</v>
          </cell>
        </row>
        <row r="142">
          <cell r="F142">
            <v>22235</v>
          </cell>
          <cell r="G142">
            <v>0</v>
          </cell>
          <cell r="H142">
            <v>22235</v>
          </cell>
          <cell r="I142">
            <v>0</v>
          </cell>
          <cell r="J142">
            <v>22235</v>
          </cell>
          <cell r="K142">
            <v>52179</v>
          </cell>
        </row>
        <row r="143">
          <cell r="F143">
            <v>0</v>
          </cell>
          <cell r="G143">
            <v>0</v>
          </cell>
          <cell r="H143">
            <v>0</v>
          </cell>
          <cell r="I143">
            <v>0</v>
          </cell>
          <cell r="J143">
            <v>0</v>
          </cell>
          <cell r="K143">
            <v>35000</v>
          </cell>
        </row>
        <row r="144">
          <cell r="F144">
            <v>217428</v>
          </cell>
          <cell r="G144">
            <v>0</v>
          </cell>
          <cell r="H144">
            <v>217428</v>
          </cell>
          <cell r="I144">
            <v>0</v>
          </cell>
          <cell r="J144">
            <v>217428</v>
          </cell>
          <cell r="K144">
            <v>1200</v>
          </cell>
        </row>
        <row r="145">
          <cell r="F145">
            <v>152095</v>
          </cell>
          <cell r="G145">
            <v>0</v>
          </cell>
          <cell r="H145">
            <v>152095</v>
          </cell>
          <cell r="I145">
            <v>0</v>
          </cell>
          <cell r="J145">
            <v>152095</v>
          </cell>
          <cell r="K145">
            <v>0</v>
          </cell>
        </row>
        <row r="146">
          <cell r="F146">
            <v>4029</v>
          </cell>
          <cell r="G146">
            <v>0</v>
          </cell>
          <cell r="H146">
            <v>4029</v>
          </cell>
          <cell r="I146">
            <v>0</v>
          </cell>
          <cell r="J146">
            <v>4029</v>
          </cell>
          <cell r="K146">
            <v>322</v>
          </cell>
        </row>
        <row r="147">
          <cell r="F147">
            <v>3684607</v>
          </cell>
          <cell r="G147">
            <v>1058901</v>
          </cell>
          <cell r="H147">
            <v>4743508</v>
          </cell>
          <cell r="I147">
            <v>0</v>
          </cell>
          <cell r="J147">
            <v>4743508</v>
          </cell>
          <cell r="K147">
            <v>6107007</v>
          </cell>
        </row>
        <row r="148">
          <cell r="F148">
            <v>1305487</v>
          </cell>
          <cell r="G148">
            <v>0</v>
          </cell>
          <cell r="H148">
            <v>1305487</v>
          </cell>
          <cell r="I148">
            <v>0</v>
          </cell>
          <cell r="J148">
            <v>1305487</v>
          </cell>
          <cell r="K148">
            <v>0</v>
          </cell>
        </row>
        <row r="149">
          <cell r="F149">
            <v>809994</v>
          </cell>
          <cell r="G149">
            <v>0</v>
          </cell>
          <cell r="H149">
            <v>809994</v>
          </cell>
          <cell r="I149">
            <v>0</v>
          </cell>
          <cell r="J149">
            <v>809994</v>
          </cell>
          <cell r="K149">
            <v>404996</v>
          </cell>
        </row>
        <row r="150">
          <cell r="F150">
            <v>93795</v>
          </cell>
          <cell r="G150">
            <v>0</v>
          </cell>
          <cell r="H150">
            <v>93795</v>
          </cell>
          <cell r="I150">
            <v>0</v>
          </cell>
          <cell r="J150">
            <v>93795</v>
          </cell>
          <cell r="K150">
            <v>0</v>
          </cell>
        </row>
        <row r="151">
          <cell r="F151">
            <v>22241</v>
          </cell>
          <cell r="G151">
            <v>0</v>
          </cell>
          <cell r="H151">
            <v>22241</v>
          </cell>
          <cell r="I151">
            <v>0</v>
          </cell>
          <cell r="J151">
            <v>22241</v>
          </cell>
          <cell r="K151">
            <v>0</v>
          </cell>
        </row>
        <row r="152">
          <cell r="F152">
            <v>283900</v>
          </cell>
          <cell r="G152">
            <v>0</v>
          </cell>
          <cell r="H152">
            <v>283900</v>
          </cell>
          <cell r="I152">
            <v>0</v>
          </cell>
          <cell r="J152">
            <v>283900</v>
          </cell>
          <cell r="K152">
            <v>148080</v>
          </cell>
        </row>
        <row r="153">
          <cell r="F153">
            <v>2148409</v>
          </cell>
          <cell r="G153">
            <v>0</v>
          </cell>
          <cell r="H153">
            <v>2148409</v>
          </cell>
          <cell r="I153">
            <v>0</v>
          </cell>
          <cell r="J153">
            <v>2148409</v>
          </cell>
          <cell r="K153">
            <v>1570157</v>
          </cell>
        </row>
        <row r="154">
          <cell r="F154">
            <v>59410</v>
          </cell>
          <cell r="G154">
            <v>0</v>
          </cell>
          <cell r="H154">
            <v>59410</v>
          </cell>
          <cell r="I154">
            <v>0</v>
          </cell>
          <cell r="J154">
            <v>59410</v>
          </cell>
          <cell r="K154">
            <v>21134</v>
          </cell>
        </row>
        <row r="155">
          <cell r="F155">
            <v>0</v>
          </cell>
          <cell r="G155">
            <v>0</v>
          </cell>
          <cell r="H155">
            <v>0</v>
          </cell>
          <cell r="I155">
            <v>0</v>
          </cell>
          <cell r="J155">
            <v>0</v>
          </cell>
          <cell r="K155">
            <v>0</v>
          </cell>
        </row>
        <row r="156">
          <cell r="F156">
            <v>614659</v>
          </cell>
          <cell r="G156">
            <v>0</v>
          </cell>
          <cell r="H156">
            <v>614659</v>
          </cell>
          <cell r="I156">
            <v>0</v>
          </cell>
          <cell r="J156">
            <v>614659</v>
          </cell>
          <cell r="K156">
            <v>502639</v>
          </cell>
        </row>
        <row r="157">
          <cell r="F157">
            <v>0</v>
          </cell>
          <cell r="G157">
            <v>0</v>
          </cell>
          <cell r="H157">
            <v>0</v>
          </cell>
          <cell r="I157">
            <v>0</v>
          </cell>
          <cell r="J157">
            <v>0</v>
          </cell>
          <cell r="K157">
            <v>0</v>
          </cell>
        </row>
        <row r="158">
          <cell r="F158">
            <v>0</v>
          </cell>
          <cell r="G158">
            <v>0</v>
          </cell>
          <cell r="H158">
            <v>0</v>
          </cell>
          <cell r="I158">
            <v>0</v>
          </cell>
          <cell r="J158">
            <v>0</v>
          </cell>
          <cell r="K158">
            <v>0</v>
          </cell>
        </row>
        <row r="159">
          <cell r="F159">
            <v>0</v>
          </cell>
          <cell r="G159">
            <v>0</v>
          </cell>
          <cell r="H159">
            <v>0</v>
          </cell>
          <cell r="I159">
            <v>0</v>
          </cell>
          <cell r="J159">
            <v>0</v>
          </cell>
          <cell r="K159">
            <v>0</v>
          </cell>
        </row>
        <row r="160">
          <cell r="F160">
            <v>0</v>
          </cell>
          <cell r="G160">
            <v>0</v>
          </cell>
          <cell r="H160">
            <v>0</v>
          </cell>
          <cell r="I160">
            <v>0</v>
          </cell>
          <cell r="J160">
            <v>0</v>
          </cell>
          <cell r="K160">
            <v>-282880</v>
          </cell>
        </row>
        <row r="161">
          <cell r="F161">
            <v>302912</v>
          </cell>
          <cell r="G161">
            <v>0</v>
          </cell>
          <cell r="H161">
            <v>302912</v>
          </cell>
          <cell r="I161">
            <v>0</v>
          </cell>
          <cell r="J161">
            <v>302912</v>
          </cell>
          <cell r="K161">
            <v>529542</v>
          </cell>
        </row>
        <row r="162">
          <cell r="F162">
            <v>0</v>
          </cell>
          <cell r="G162">
            <v>0</v>
          </cell>
          <cell r="H162">
            <v>0</v>
          </cell>
          <cell r="I162">
            <v>0</v>
          </cell>
          <cell r="J162">
            <v>0</v>
          </cell>
          <cell r="K162">
            <v>0</v>
          </cell>
        </row>
        <row r="163">
          <cell r="F163">
            <v>0</v>
          </cell>
          <cell r="G163">
            <v>0</v>
          </cell>
          <cell r="H163">
            <v>0</v>
          </cell>
          <cell r="I163">
            <v>0</v>
          </cell>
          <cell r="J163">
            <v>0</v>
          </cell>
          <cell r="K163">
            <v>0</v>
          </cell>
        </row>
        <row r="164">
          <cell r="F164">
            <v>-877851</v>
          </cell>
          <cell r="G164">
            <v>-1322000</v>
          </cell>
          <cell r="H164">
            <v>-2199851</v>
          </cell>
          <cell r="I164">
            <v>0</v>
          </cell>
          <cell r="J164">
            <v>-2199851</v>
          </cell>
          <cell r="K164">
            <v>-2600681</v>
          </cell>
        </row>
        <row r="165">
          <cell r="F165">
            <v>0</v>
          </cell>
          <cell r="G165">
            <v>0</v>
          </cell>
          <cell r="H165">
            <v>0</v>
          </cell>
          <cell r="I165">
            <v>0</v>
          </cell>
          <cell r="J165">
            <v>0</v>
          </cell>
          <cell r="K165">
            <v>0</v>
          </cell>
        </row>
        <row r="166">
          <cell r="F166">
            <v>2151</v>
          </cell>
          <cell r="G166">
            <v>0</v>
          </cell>
          <cell r="H166">
            <v>2151</v>
          </cell>
          <cell r="I166">
            <v>0</v>
          </cell>
          <cell r="J166">
            <v>2151</v>
          </cell>
          <cell r="K166">
            <v>54773</v>
          </cell>
        </row>
        <row r="167">
          <cell r="F167">
            <v>3225</v>
          </cell>
          <cell r="G167">
            <v>0</v>
          </cell>
          <cell r="H167">
            <v>3225</v>
          </cell>
          <cell r="I167">
            <v>0</v>
          </cell>
          <cell r="J167">
            <v>3225</v>
          </cell>
          <cell r="K167">
            <v>0</v>
          </cell>
        </row>
        <row r="168">
          <cell r="F168">
            <v>0</v>
          </cell>
          <cell r="G168">
            <v>0</v>
          </cell>
          <cell r="H168">
            <v>0</v>
          </cell>
          <cell r="I168">
            <v>0</v>
          </cell>
          <cell r="J168">
            <v>0</v>
          </cell>
          <cell r="K168">
            <v>0</v>
          </cell>
        </row>
        <row r="169">
          <cell r="F169">
            <v>9160944</v>
          </cell>
          <cell r="G169">
            <v>-263099</v>
          </cell>
          <cell r="H169">
            <v>8897845</v>
          </cell>
          <cell r="I169">
            <v>0</v>
          </cell>
          <cell r="J169">
            <v>8897845</v>
          </cell>
          <cell r="K169">
            <v>6590868</v>
          </cell>
        </row>
        <row r="171">
          <cell r="F171">
            <v>-50720</v>
          </cell>
          <cell r="G171">
            <v>-192643</v>
          </cell>
          <cell r="H171">
            <v>-243363</v>
          </cell>
          <cell r="I171">
            <v>0</v>
          </cell>
          <cell r="J171">
            <v>-243363</v>
          </cell>
          <cell r="K171">
            <v>-46227</v>
          </cell>
        </row>
        <row r="172">
          <cell r="F172">
            <v>-194466</v>
          </cell>
          <cell r="G172">
            <v>0</v>
          </cell>
          <cell r="H172">
            <v>-194466</v>
          </cell>
          <cell r="I172">
            <v>0</v>
          </cell>
          <cell r="J172">
            <v>-194466</v>
          </cell>
          <cell r="K172">
            <v>-356088</v>
          </cell>
        </row>
        <row r="173">
          <cell r="F173">
            <v>-4257</v>
          </cell>
          <cell r="G173">
            <v>0</v>
          </cell>
          <cell r="H173">
            <v>-4257</v>
          </cell>
          <cell r="I173">
            <v>0</v>
          </cell>
          <cell r="J173">
            <v>-4257</v>
          </cell>
          <cell r="K173">
            <v>0</v>
          </cell>
        </row>
        <row r="174">
          <cell r="F174">
            <v>-37907</v>
          </cell>
          <cell r="G174">
            <v>0</v>
          </cell>
          <cell r="H174">
            <v>-37907</v>
          </cell>
          <cell r="I174">
            <v>0</v>
          </cell>
          <cell r="J174">
            <v>-37907</v>
          </cell>
          <cell r="K174">
            <v>-45318</v>
          </cell>
        </row>
        <row r="175">
          <cell r="F175">
            <v>0</v>
          </cell>
          <cell r="G175">
            <v>0</v>
          </cell>
          <cell r="H175">
            <v>0</v>
          </cell>
          <cell r="I175">
            <v>0</v>
          </cell>
          <cell r="J175">
            <v>0</v>
          </cell>
          <cell r="K175">
            <v>0</v>
          </cell>
        </row>
        <row r="176">
          <cell r="F176">
            <v>-287350</v>
          </cell>
          <cell r="G176">
            <v>-192643</v>
          </cell>
          <cell r="H176">
            <v>-479993</v>
          </cell>
          <cell r="I176">
            <v>0</v>
          </cell>
          <cell r="J176">
            <v>-479993</v>
          </cell>
          <cell r="K176">
            <v>-447633</v>
          </cell>
        </row>
        <row r="178">
          <cell r="F178">
            <v>5226</v>
          </cell>
          <cell r="G178">
            <v>0</v>
          </cell>
          <cell r="H178">
            <v>5226</v>
          </cell>
          <cell r="I178">
            <v>0</v>
          </cell>
          <cell r="J178">
            <v>5226</v>
          </cell>
          <cell r="K178">
            <v>5010</v>
          </cell>
        </row>
        <row r="179">
          <cell r="F179">
            <v>61170</v>
          </cell>
          <cell r="G179">
            <v>0</v>
          </cell>
          <cell r="H179">
            <v>61170</v>
          </cell>
          <cell r="I179">
            <v>0</v>
          </cell>
          <cell r="J179">
            <v>61170</v>
          </cell>
          <cell r="K179">
            <v>112703</v>
          </cell>
        </row>
        <row r="180">
          <cell r="F180">
            <v>0</v>
          </cell>
          <cell r="G180">
            <v>0</v>
          </cell>
          <cell r="H180">
            <v>0</v>
          </cell>
          <cell r="I180">
            <v>0</v>
          </cell>
          <cell r="J180">
            <v>0</v>
          </cell>
          <cell r="K180">
            <v>0</v>
          </cell>
        </row>
        <row r="181">
          <cell r="F181">
            <v>66396</v>
          </cell>
          <cell r="G181">
            <v>0</v>
          </cell>
          <cell r="H181">
            <v>66396</v>
          </cell>
          <cell r="I181">
            <v>0</v>
          </cell>
          <cell r="J181">
            <v>66396</v>
          </cell>
          <cell r="K181">
            <v>117713</v>
          </cell>
        </row>
        <row r="183">
          <cell r="F183">
            <v>1366212</v>
          </cell>
          <cell r="G183">
            <v>-1366212</v>
          </cell>
          <cell r="H183">
            <v>0</v>
          </cell>
          <cell r="I183">
            <v>-108788</v>
          </cell>
          <cell r="J183">
            <v>-108788</v>
          </cell>
          <cell r="K183">
            <v>625434</v>
          </cell>
        </row>
        <row r="184">
          <cell r="F184">
            <v>1366212</v>
          </cell>
          <cell r="G184">
            <v>-1366212</v>
          </cell>
          <cell r="H184">
            <v>0</v>
          </cell>
          <cell r="I184">
            <v>-108788</v>
          </cell>
          <cell r="J184">
            <v>-108788</v>
          </cell>
          <cell r="K184">
            <v>625434</v>
          </cell>
        </row>
        <row r="186">
          <cell r="F186">
            <v>0</v>
          </cell>
          <cell r="G186">
            <v>0</v>
          </cell>
          <cell r="H186">
            <v>0</v>
          </cell>
          <cell r="I186">
            <v>0</v>
          </cell>
          <cell r="J186">
            <v>0</v>
          </cell>
          <cell r="K186">
            <v>0</v>
          </cell>
        </row>
        <row r="187">
          <cell r="F187">
            <v>21235997</v>
          </cell>
          <cell r="G187">
            <v>-1930742</v>
          </cell>
          <cell r="H187">
            <v>19305255</v>
          </cell>
          <cell r="I187">
            <v>0</v>
          </cell>
          <cell r="J187">
            <v>19305255</v>
          </cell>
          <cell r="K187">
            <v>17747839</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s>
    <sheetDataSet>
      <sheetData sheetId="0"/>
      <sheetData sheetId="1">
        <row r="1">
          <cell r="F1" t="str">
            <v>Preliminary</v>
          </cell>
          <cell r="G1" t="str">
            <v>AJE</v>
          </cell>
          <cell r="H1" t="str">
            <v>Adjusted</v>
          </cell>
          <cell r="I1" t="str">
            <v>RJE</v>
          </cell>
          <cell r="J1" t="str">
            <v>Final</v>
          </cell>
          <cell r="K1" t="str">
            <v>PY1</v>
          </cell>
        </row>
        <row r="3">
          <cell r="F3">
            <v>52670</v>
          </cell>
          <cell r="G3">
            <v>0</v>
          </cell>
          <cell r="H3">
            <v>52670</v>
          </cell>
          <cell r="I3">
            <v>0</v>
          </cell>
          <cell r="J3">
            <v>52670</v>
          </cell>
          <cell r="K3">
            <v>54278</v>
          </cell>
        </row>
        <row r="4">
          <cell r="F4">
            <v>0</v>
          </cell>
          <cell r="G4">
            <v>0</v>
          </cell>
          <cell r="H4">
            <v>0</v>
          </cell>
          <cell r="I4">
            <v>0</v>
          </cell>
          <cell r="J4">
            <v>0</v>
          </cell>
          <cell r="K4">
            <v>0</v>
          </cell>
        </row>
        <row r="5">
          <cell r="F5">
            <v>2729</v>
          </cell>
          <cell r="G5">
            <v>0</v>
          </cell>
          <cell r="H5">
            <v>2729</v>
          </cell>
          <cell r="I5">
            <v>0</v>
          </cell>
          <cell r="J5">
            <v>2729</v>
          </cell>
          <cell r="K5">
            <v>0</v>
          </cell>
        </row>
        <row r="6">
          <cell r="F6">
            <v>0</v>
          </cell>
          <cell r="G6">
            <v>0</v>
          </cell>
          <cell r="H6">
            <v>0</v>
          </cell>
          <cell r="I6">
            <v>0</v>
          </cell>
          <cell r="J6">
            <v>0</v>
          </cell>
          <cell r="K6">
            <v>0</v>
          </cell>
        </row>
        <row r="7">
          <cell r="F7">
            <v>0</v>
          </cell>
          <cell r="G7">
            <v>0</v>
          </cell>
          <cell r="H7">
            <v>0</v>
          </cell>
          <cell r="I7">
            <v>0</v>
          </cell>
          <cell r="J7">
            <v>0</v>
          </cell>
          <cell r="K7">
            <v>0</v>
          </cell>
        </row>
        <row r="8">
          <cell r="F8">
            <v>55399</v>
          </cell>
          <cell r="G8">
            <v>0</v>
          </cell>
          <cell r="H8">
            <v>55399</v>
          </cell>
          <cell r="I8">
            <v>0</v>
          </cell>
          <cell r="J8">
            <v>55399</v>
          </cell>
          <cell r="K8">
            <v>54278</v>
          </cell>
        </row>
        <row r="10">
          <cell r="F10">
            <v>0</v>
          </cell>
          <cell r="G10">
            <v>0</v>
          </cell>
          <cell r="H10">
            <v>0</v>
          </cell>
          <cell r="I10">
            <v>0</v>
          </cell>
          <cell r="J10">
            <v>0</v>
          </cell>
          <cell r="K10">
            <v>6324322</v>
          </cell>
        </row>
        <row r="11">
          <cell r="F11">
            <v>2285043</v>
          </cell>
          <cell r="G11">
            <v>0</v>
          </cell>
          <cell r="H11">
            <v>2285043</v>
          </cell>
          <cell r="I11">
            <v>0</v>
          </cell>
          <cell r="J11">
            <v>2285043</v>
          </cell>
          <cell r="K11">
            <v>144782</v>
          </cell>
        </row>
        <row r="12">
          <cell r="F12">
            <v>1903017</v>
          </cell>
          <cell r="G12">
            <v>0</v>
          </cell>
          <cell r="H12">
            <v>1903017</v>
          </cell>
          <cell r="I12">
            <v>0</v>
          </cell>
          <cell r="J12">
            <v>1903017</v>
          </cell>
          <cell r="K12">
            <v>0</v>
          </cell>
        </row>
        <row r="13">
          <cell r="F13">
            <v>873326</v>
          </cell>
          <cell r="G13">
            <v>0</v>
          </cell>
          <cell r="H13">
            <v>873326</v>
          </cell>
          <cell r="I13">
            <v>0</v>
          </cell>
          <cell r="J13">
            <v>873326</v>
          </cell>
          <cell r="K13">
            <v>0</v>
          </cell>
        </row>
        <row r="14">
          <cell r="F14">
            <v>10441229</v>
          </cell>
          <cell r="G14">
            <v>0</v>
          </cell>
          <cell r="H14">
            <v>10441229</v>
          </cell>
          <cell r="I14">
            <v>0</v>
          </cell>
          <cell r="J14">
            <v>10441229</v>
          </cell>
          <cell r="K14">
            <v>7924135</v>
          </cell>
        </row>
        <row r="15">
          <cell r="F15">
            <v>40000000</v>
          </cell>
          <cell r="G15">
            <v>0</v>
          </cell>
          <cell r="H15">
            <v>40000000</v>
          </cell>
          <cell r="I15">
            <v>0</v>
          </cell>
          <cell r="J15">
            <v>40000000</v>
          </cell>
          <cell r="K15">
            <v>0</v>
          </cell>
        </row>
        <row r="16">
          <cell r="F16">
            <v>0</v>
          </cell>
          <cell r="G16">
            <v>0</v>
          </cell>
          <cell r="H16">
            <v>0</v>
          </cell>
          <cell r="I16">
            <v>0</v>
          </cell>
          <cell r="J16">
            <v>0</v>
          </cell>
          <cell r="K16">
            <v>5416219</v>
          </cell>
        </row>
        <row r="17">
          <cell r="F17">
            <v>0</v>
          </cell>
          <cell r="G17">
            <v>0</v>
          </cell>
          <cell r="H17">
            <v>0</v>
          </cell>
          <cell r="I17">
            <v>0</v>
          </cell>
          <cell r="J17">
            <v>0</v>
          </cell>
          <cell r="K17">
            <v>0</v>
          </cell>
        </row>
        <row r="18">
          <cell r="F18">
            <v>48384943</v>
          </cell>
          <cell r="G18">
            <v>0</v>
          </cell>
          <cell r="H18">
            <v>48384943</v>
          </cell>
          <cell r="I18">
            <v>0</v>
          </cell>
          <cell r="J18">
            <v>48384943</v>
          </cell>
          <cell r="K18">
            <v>0</v>
          </cell>
        </row>
        <row r="19">
          <cell r="F19">
            <v>0</v>
          </cell>
          <cell r="G19">
            <v>0</v>
          </cell>
          <cell r="H19">
            <v>0</v>
          </cell>
          <cell r="I19">
            <v>0</v>
          </cell>
          <cell r="J19">
            <v>0</v>
          </cell>
          <cell r="K19">
            <v>0</v>
          </cell>
        </row>
        <row r="20">
          <cell r="F20">
            <v>0</v>
          </cell>
          <cell r="G20">
            <v>0</v>
          </cell>
          <cell r="H20">
            <v>0</v>
          </cell>
          <cell r="I20">
            <v>0</v>
          </cell>
          <cell r="J20">
            <v>0</v>
          </cell>
          <cell r="K20">
            <v>0</v>
          </cell>
        </row>
        <row r="21">
          <cell r="F21">
            <v>6056761</v>
          </cell>
          <cell r="G21">
            <v>0</v>
          </cell>
          <cell r="H21">
            <v>6056761</v>
          </cell>
          <cell r="I21">
            <v>0</v>
          </cell>
          <cell r="J21">
            <v>6056761</v>
          </cell>
          <cell r="K21">
            <v>641133</v>
          </cell>
        </row>
        <row r="22">
          <cell r="F22">
            <v>109944319</v>
          </cell>
          <cell r="G22">
            <v>0</v>
          </cell>
          <cell r="H22">
            <v>109944319</v>
          </cell>
          <cell r="I22">
            <v>0</v>
          </cell>
          <cell r="J22">
            <v>109944319</v>
          </cell>
          <cell r="K22">
            <v>20450591</v>
          </cell>
        </row>
        <row r="24">
          <cell r="F24">
            <v>198561306</v>
          </cell>
          <cell r="G24">
            <v>0</v>
          </cell>
          <cell r="H24">
            <v>198561306</v>
          </cell>
          <cell r="I24">
            <v>0</v>
          </cell>
          <cell r="J24">
            <v>198561306</v>
          </cell>
          <cell r="K24">
            <v>195862500</v>
          </cell>
        </row>
        <row r="25">
          <cell r="F25">
            <v>198561306</v>
          </cell>
          <cell r="G25">
            <v>0</v>
          </cell>
          <cell r="H25">
            <v>198561306</v>
          </cell>
          <cell r="I25">
            <v>0</v>
          </cell>
          <cell r="J25">
            <v>198561306</v>
          </cell>
          <cell r="K25">
            <v>195862500</v>
          </cell>
        </row>
        <row r="27">
          <cell r="F27">
            <v>271896345</v>
          </cell>
          <cell r="G27">
            <v>0</v>
          </cell>
          <cell r="H27">
            <v>271896345</v>
          </cell>
          <cell r="I27">
            <v>0</v>
          </cell>
          <cell r="J27">
            <v>271896345</v>
          </cell>
          <cell r="K27">
            <v>338481326</v>
          </cell>
        </row>
        <row r="28">
          <cell r="F28">
            <v>0</v>
          </cell>
          <cell r="G28">
            <v>0</v>
          </cell>
          <cell r="H28">
            <v>0</v>
          </cell>
          <cell r="I28">
            <v>0</v>
          </cell>
          <cell r="J28">
            <v>0</v>
          </cell>
          <cell r="K28">
            <v>6137681</v>
          </cell>
        </row>
        <row r="29">
          <cell r="F29">
            <v>271896345</v>
          </cell>
          <cell r="G29">
            <v>0</v>
          </cell>
          <cell r="H29">
            <v>271896345</v>
          </cell>
          <cell r="I29">
            <v>0</v>
          </cell>
          <cell r="J29">
            <v>271896345</v>
          </cell>
          <cell r="K29">
            <v>344619007</v>
          </cell>
        </row>
        <row r="31">
          <cell r="F31">
            <v>5297970</v>
          </cell>
          <cell r="G31">
            <v>0</v>
          </cell>
          <cell r="H31">
            <v>5297970</v>
          </cell>
          <cell r="I31">
            <v>0</v>
          </cell>
          <cell r="J31">
            <v>5297970</v>
          </cell>
          <cell r="K31">
            <v>1334358</v>
          </cell>
        </row>
        <row r="32">
          <cell r="F32">
            <v>8514</v>
          </cell>
          <cell r="G32">
            <v>0</v>
          </cell>
          <cell r="H32">
            <v>8514</v>
          </cell>
          <cell r="I32">
            <v>0</v>
          </cell>
          <cell r="J32">
            <v>8514</v>
          </cell>
          <cell r="K32">
            <v>14367</v>
          </cell>
        </row>
        <row r="33">
          <cell r="F33">
            <v>26572</v>
          </cell>
          <cell r="G33">
            <v>0</v>
          </cell>
          <cell r="H33">
            <v>26572</v>
          </cell>
          <cell r="I33">
            <v>0</v>
          </cell>
          <cell r="J33">
            <v>26572</v>
          </cell>
          <cell r="K33">
            <v>26572</v>
          </cell>
        </row>
        <row r="34">
          <cell r="F34">
            <v>158638</v>
          </cell>
          <cell r="G34">
            <v>0</v>
          </cell>
          <cell r="H34">
            <v>158638</v>
          </cell>
          <cell r="I34">
            <v>0</v>
          </cell>
          <cell r="J34">
            <v>158638</v>
          </cell>
          <cell r="K34">
            <v>200000</v>
          </cell>
        </row>
        <row r="35">
          <cell r="F35">
            <v>2248113</v>
          </cell>
          <cell r="G35">
            <v>0</v>
          </cell>
          <cell r="H35">
            <v>2248113</v>
          </cell>
          <cell r="I35">
            <v>0</v>
          </cell>
          <cell r="J35">
            <v>2248113</v>
          </cell>
          <cell r="K35">
            <v>629417</v>
          </cell>
        </row>
        <row r="36">
          <cell r="F36">
            <v>7739807</v>
          </cell>
          <cell r="G36">
            <v>0</v>
          </cell>
          <cell r="H36">
            <v>7739807</v>
          </cell>
          <cell r="I36">
            <v>0</v>
          </cell>
          <cell r="J36">
            <v>7739807</v>
          </cell>
          <cell r="K36">
            <v>2204714</v>
          </cell>
        </row>
        <row r="38">
          <cell r="F38">
            <v>1038998</v>
          </cell>
          <cell r="G38">
            <v>0</v>
          </cell>
          <cell r="H38">
            <v>1038998</v>
          </cell>
          <cell r="I38">
            <v>0</v>
          </cell>
          <cell r="J38">
            <v>1038998</v>
          </cell>
          <cell r="K38">
            <v>822416</v>
          </cell>
        </row>
        <row r="39">
          <cell r="F39">
            <v>1178764</v>
          </cell>
          <cell r="G39">
            <v>0</v>
          </cell>
          <cell r="H39">
            <v>1178764</v>
          </cell>
          <cell r="I39">
            <v>0</v>
          </cell>
          <cell r="J39">
            <v>1178764</v>
          </cell>
          <cell r="K39">
            <v>762161</v>
          </cell>
        </row>
        <row r="40">
          <cell r="F40">
            <v>3374903</v>
          </cell>
          <cell r="G40">
            <v>0</v>
          </cell>
          <cell r="H40">
            <v>3374903</v>
          </cell>
          <cell r="I40">
            <v>0</v>
          </cell>
          <cell r="J40">
            <v>3374903</v>
          </cell>
          <cell r="K40">
            <v>246682</v>
          </cell>
        </row>
        <row r="41">
          <cell r="F41">
            <v>11543</v>
          </cell>
          <cell r="G41">
            <v>0</v>
          </cell>
          <cell r="H41">
            <v>11543</v>
          </cell>
          <cell r="I41">
            <v>0</v>
          </cell>
          <cell r="J41">
            <v>11543</v>
          </cell>
          <cell r="K41">
            <v>91252</v>
          </cell>
        </row>
        <row r="42">
          <cell r="F42">
            <v>9900</v>
          </cell>
          <cell r="G42">
            <v>0</v>
          </cell>
          <cell r="H42">
            <v>9900</v>
          </cell>
          <cell r="I42">
            <v>0</v>
          </cell>
          <cell r="J42">
            <v>9900</v>
          </cell>
          <cell r="K42">
            <v>82387</v>
          </cell>
        </row>
        <row r="43">
          <cell r="F43">
            <v>8789</v>
          </cell>
          <cell r="G43">
            <v>0</v>
          </cell>
          <cell r="H43">
            <v>8789</v>
          </cell>
          <cell r="I43">
            <v>0</v>
          </cell>
          <cell r="J43">
            <v>8789</v>
          </cell>
          <cell r="K43">
            <v>0</v>
          </cell>
        </row>
        <row r="44">
          <cell r="F44">
            <v>2254121</v>
          </cell>
          <cell r="G44">
            <v>0</v>
          </cell>
          <cell r="H44">
            <v>2254121</v>
          </cell>
          <cell r="I44">
            <v>0</v>
          </cell>
          <cell r="J44">
            <v>2254121</v>
          </cell>
          <cell r="K44">
            <v>1526503</v>
          </cell>
        </row>
        <row r="45">
          <cell r="F45">
            <v>15906037</v>
          </cell>
          <cell r="G45">
            <v>0</v>
          </cell>
          <cell r="H45">
            <v>15906037</v>
          </cell>
          <cell r="I45">
            <v>0</v>
          </cell>
          <cell r="J45">
            <v>15906037</v>
          </cell>
          <cell r="K45">
            <v>14464504</v>
          </cell>
        </row>
        <row r="46">
          <cell r="F46">
            <v>23783055</v>
          </cell>
          <cell r="G46">
            <v>0</v>
          </cell>
          <cell r="H46">
            <v>23783055</v>
          </cell>
          <cell r="I46">
            <v>0</v>
          </cell>
          <cell r="J46">
            <v>23783055</v>
          </cell>
          <cell r="K46">
            <v>17995905</v>
          </cell>
        </row>
        <row r="48">
          <cell r="F48">
            <v>108526682</v>
          </cell>
          <cell r="G48">
            <v>0</v>
          </cell>
          <cell r="H48">
            <v>108526682</v>
          </cell>
          <cell r="I48">
            <v>0</v>
          </cell>
          <cell r="J48">
            <v>108526682</v>
          </cell>
          <cell r="K48">
            <v>79011091</v>
          </cell>
        </row>
        <row r="49">
          <cell r="F49">
            <v>152249</v>
          </cell>
          <cell r="G49">
            <v>0</v>
          </cell>
          <cell r="H49">
            <v>152249</v>
          </cell>
          <cell r="I49">
            <v>0</v>
          </cell>
          <cell r="J49">
            <v>152249</v>
          </cell>
          <cell r="K49">
            <v>39919799</v>
          </cell>
        </row>
        <row r="50">
          <cell r="F50">
            <v>108678931</v>
          </cell>
          <cell r="G50">
            <v>0</v>
          </cell>
          <cell r="H50">
            <v>108678931</v>
          </cell>
          <cell r="I50">
            <v>0</v>
          </cell>
          <cell r="J50">
            <v>108678931</v>
          </cell>
          <cell r="K50">
            <v>118930890</v>
          </cell>
        </row>
        <row r="52">
          <cell r="F52">
            <v>6473956</v>
          </cell>
          <cell r="G52">
            <v>0</v>
          </cell>
          <cell r="H52">
            <v>6473956</v>
          </cell>
          <cell r="I52">
            <v>0</v>
          </cell>
          <cell r="J52">
            <v>6473956</v>
          </cell>
          <cell r="K52">
            <v>6201166</v>
          </cell>
        </row>
        <row r="53">
          <cell r="F53">
            <v>6473956</v>
          </cell>
          <cell r="G53">
            <v>0</v>
          </cell>
          <cell r="H53">
            <v>6473956</v>
          </cell>
          <cell r="I53">
            <v>0</v>
          </cell>
          <cell r="J53">
            <v>6473956</v>
          </cell>
          <cell r="K53">
            <v>6201166</v>
          </cell>
        </row>
        <row r="55">
          <cell r="F55">
            <v>39042245</v>
          </cell>
          <cell r="G55">
            <v>0</v>
          </cell>
          <cell r="H55">
            <v>39042245</v>
          </cell>
          <cell r="I55">
            <v>0</v>
          </cell>
          <cell r="J55">
            <v>39042245</v>
          </cell>
          <cell r="K55">
            <v>38298378</v>
          </cell>
        </row>
        <row r="56">
          <cell r="F56">
            <v>113344</v>
          </cell>
          <cell r="G56">
            <v>0</v>
          </cell>
          <cell r="H56">
            <v>113344</v>
          </cell>
          <cell r="I56">
            <v>0</v>
          </cell>
          <cell r="J56">
            <v>113344</v>
          </cell>
          <cell r="K56">
            <v>0</v>
          </cell>
        </row>
        <row r="57">
          <cell r="F57">
            <v>1259532</v>
          </cell>
          <cell r="G57">
            <v>0</v>
          </cell>
          <cell r="H57">
            <v>1259532</v>
          </cell>
          <cell r="I57">
            <v>0</v>
          </cell>
          <cell r="J57">
            <v>1259532</v>
          </cell>
          <cell r="K57">
            <v>314598</v>
          </cell>
        </row>
        <row r="58">
          <cell r="F58">
            <v>40415121</v>
          </cell>
          <cell r="G58">
            <v>0</v>
          </cell>
          <cell r="H58">
            <v>40415121</v>
          </cell>
          <cell r="I58">
            <v>0</v>
          </cell>
          <cell r="J58">
            <v>40415121</v>
          </cell>
          <cell r="K58">
            <v>38612976</v>
          </cell>
        </row>
        <row r="60">
          <cell r="F60">
            <v>814166</v>
          </cell>
          <cell r="G60">
            <v>0</v>
          </cell>
          <cell r="H60">
            <v>814166</v>
          </cell>
          <cell r="I60">
            <v>0</v>
          </cell>
          <cell r="J60">
            <v>814166</v>
          </cell>
          <cell r="K60">
            <v>676539</v>
          </cell>
        </row>
        <row r="61">
          <cell r="F61">
            <v>8775631</v>
          </cell>
          <cell r="G61">
            <v>0</v>
          </cell>
          <cell r="H61">
            <v>8775631</v>
          </cell>
          <cell r="I61">
            <v>0</v>
          </cell>
          <cell r="J61">
            <v>8775631</v>
          </cell>
          <cell r="K61">
            <v>13007002</v>
          </cell>
        </row>
        <row r="62">
          <cell r="F62">
            <v>2783247</v>
          </cell>
          <cell r="G62">
            <v>0</v>
          </cell>
          <cell r="H62">
            <v>2783247</v>
          </cell>
          <cell r="I62">
            <v>0</v>
          </cell>
          <cell r="J62">
            <v>2783247</v>
          </cell>
          <cell r="K62">
            <v>1522394</v>
          </cell>
        </row>
        <row r="63">
          <cell r="F63">
            <v>1101087</v>
          </cell>
          <cell r="G63">
            <v>0</v>
          </cell>
          <cell r="H63">
            <v>1101087</v>
          </cell>
          <cell r="I63">
            <v>0</v>
          </cell>
          <cell r="J63">
            <v>1101087</v>
          </cell>
          <cell r="K63">
            <v>319653</v>
          </cell>
        </row>
        <row r="64">
          <cell r="F64">
            <v>13474131</v>
          </cell>
          <cell r="G64">
            <v>0</v>
          </cell>
          <cell r="H64">
            <v>13474131</v>
          </cell>
          <cell r="I64">
            <v>0</v>
          </cell>
          <cell r="J64">
            <v>13474131</v>
          </cell>
          <cell r="K64">
            <v>15525588</v>
          </cell>
        </row>
        <row r="66">
          <cell r="F66">
            <v>0</v>
          </cell>
          <cell r="G66">
            <v>0</v>
          </cell>
          <cell r="H66">
            <v>0</v>
          </cell>
          <cell r="I66">
            <v>0</v>
          </cell>
          <cell r="J66">
            <v>0</v>
          </cell>
          <cell r="K66">
            <v>8327884</v>
          </cell>
        </row>
        <row r="67">
          <cell r="F67">
            <v>0</v>
          </cell>
          <cell r="G67">
            <v>0</v>
          </cell>
          <cell r="H67">
            <v>0</v>
          </cell>
          <cell r="I67">
            <v>0</v>
          </cell>
          <cell r="J67">
            <v>0</v>
          </cell>
          <cell r="K67">
            <v>8327884</v>
          </cell>
        </row>
        <row r="69">
          <cell r="F69">
            <v>12372481</v>
          </cell>
          <cell r="G69">
            <v>0</v>
          </cell>
          <cell r="H69">
            <v>12372481</v>
          </cell>
          <cell r="I69">
            <v>0</v>
          </cell>
          <cell r="J69">
            <v>12372481</v>
          </cell>
          <cell r="K69">
            <v>7053731</v>
          </cell>
        </row>
        <row r="70">
          <cell r="F70">
            <v>39771000</v>
          </cell>
          <cell r="G70">
            <v>0</v>
          </cell>
          <cell r="H70">
            <v>39771000</v>
          </cell>
          <cell r="I70">
            <v>0</v>
          </cell>
          <cell r="J70">
            <v>39771000</v>
          </cell>
          <cell r="K70">
            <v>0</v>
          </cell>
        </row>
        <row r="71">
          <cell r="F71">
            <v>52143481</v>
          </cell>
          <cell r="G71">
            <v>0</v>
          </cell>
          <cell r="H71">
            <v>52143481</v>
          </cell>
          <cell r="I71">
            <v>0</v>
          </cell>
          <cell r="J71">
            <v>52143481</v>
          </cell>
          <cell r="K71">
            <v>7053731</v>
          </cell>
        </row>
        <row r="73">
          <cell r="F73">
            <v>28073000</v>
          </cell>
          <cell r="G73">
            <v>0</v>
          </cell>
          <cell r="H73">
            <v>28073000</v>
          </cell>
          <cell r="I73">
            <v>0</v>
          </cell>
          <cell r="J73">
            <v>28073000</v>
          </cell>
          <cell r="K73">
            <v>28073000</v>
          </cell>
        </row>
        <row r="74">
          <cell r="F74">
            <v>28073000</v>
          </cell>
          <cell r="G74">
            <v>0</v>
          </cell>
          <cell r="H74">
            <v>28073000</v>
          </cell>
          <cell r="I74">
            <v>0</v>
          </cell>
          <cell r="J74">
            <v>28073000</v>
          </cell>
          <cell r="K74">
            <v>28073000</v>
          </cell>
        </row>
        <row r="76">
          <cell r="F76">
            <v>38454493</v>
          </cell>
          <cell r="G76">
            <v>0</v>
          </cell>
          <cell r="H76">
            <v>38454493</v>
          </cell>
          <cell r="I76">
            <v>0</v>
          </cell>
          <cell r="J76">
            <v>38454493</v>
          </cell>
          <cell r="K76">
            <v>38454493</v>
          </cell>
        </row>
        <row r="77">
          <cell r="F77">
            <v>38454493</v>
          </cell>
          <cell r="G77">
            <v>0</v>
          </cell>
          <cell r="H77">
            <v>38454493</v>
          </cell>
          <cell r="I77">
            <v>0</v>
          </cell>
          <cell r="J77">
            <v>38454493</v>
          </cell>
          <cell r="K77">
            <v>38454493</v>
          </cell>
        </row>
        <row r="79">
          <cell r="F79">
            <v>25499809</v>
          </cell>
          <cell r="G79">
            <v>0</v>
          </cell>
          <cell r="H79">
            <v>25499809</v>
          </cell>
          <cell r="I79">
            <v>0</v>
          </cell>
          <cell r="J79">
            <v>25499809</v>
          </cell>
          <cell r="K79">
            <v>25499809</v>
          </cell>
        </row>
        <row r="80">
          <cell r="F80">
            <v>25499809</v>
          </cell>
          <cell r="G80">
            <v>0</v>
          </cell>
          <cell r="H80">
            <v>25499809</v>
          </cell>
          <cell r="I80">
            <v>0</v>
          </cell>
          <cell r="J80">
            <v>25499809</v>
          </cell>
          <cell r="K80">
            <v>25499809</v>
          </cell>
        </row>
        <row r="82">
          <cell r="F82">
            <v>6105838</v>
          </cell>
          <cell r="G82">
            <v>0</v>
          </cell>
          <cell r="H82">
            <v>6105838</v>
          </cell>
          <cell r="I82">
            <v>0</v>
          </cell>
          <cell r="J82">
            <v>6105838</v>
          </cell>
          <cell r="K82">
            <v>5435838</v>
          </cell>
        </row>
        <row r="83">
          <cell r="F83">
            <v>6105838</v>
          </cell>
          <cell r="G83">
            <v>0</v>
          </cell>
          <cell r="H83">
            <v>6105838</v>
          </cell>
          <cell r="I83">
            <v>0</v>
          </cell>
          <cell r="J83">
            <v>6105838</v>
          </cell>
          <cell r="K83">
            <v>5435838</v>
          </cell>
        </row>
        <row r="85">
          <cell r="F85">
            <v>-6684048</v>
          </cell>
          <cell r="G85">
            <v>0</v>
          </cell>
          <cell r="H85">
            <v>-6684048</v>
          </cell>
          <cell r="I85">
            <v>0</v>
          </cell>
          <cell r="J85">
            <v>-6684048</v>
          </cell>
          <cell r="K85">
            <v>-2673619</v>
          </cell>
        </row>
        <row r="86">
          <cell r="F86">
            <v>-6684048</v>
          </cell>
          <cell r="G86">
            <v>0</v>
          </cell>
          <cell r="H86">
            <v>-6684048</v>
          </cell>
          <cell r="I86">
            <v>0</v>
          </cell>
          <cell r="J86">
            <v>-6684048</v>
          </cell>
          <cell r="K86">
            <v>-2673619</v>
          </cell>
        </row>
        <row r="88">
          <cell r="F88">
            <v>-9155832</v>
          </cell>
          <cell r="G88">
            <v>0</v>
          </cell>
          <cell r="H88">
            <v>-9155832</v>
          </cell>
          <cell r="I88">
            <v>0</v>
          </cell>
          <cell r="J88">
            <v>-9155832</v>
          </cell>
          <cell r="K88">
            <v>-3662333</v>
          </cell>
        </row>
        <row r="89">
          <cell r="F89">
            <v>-9155832</v>
          </cell>
          <cell r="G89">
            <v>0</v>
          </cell>
          <cell r="H89">
            <v>-9155832</v>
          </cell>
          <cell r="I89">
            <v>0</v>
          </cell>
          <cell r="J89">
            <v>-9155832</v>
          </cell>
          <cell r="K89">
            <v>-3662333</v>
          </cell>
        </row>
        <row r="91">
          <cell r="F91">
            <v>-6071383</v>
          </cell>
          <cell r="G91">
            <v>0</v>
          </cell>
          <cell r="H91">
            <v>-6071383</v>
          </cell>
          <cell r="I91">
            <v>0</v>
          </cell>
          <cell r="J91">
            <v>-6071383</v>
          </cell>
          <cell r="K91">
            <v>-2428553</v>
          </cell>
        </row>
        <row r="92">
          <cell r="F92">
            <v>-6071383</v>
          </cell>
          <cell r="G92">
            <v>0</v>
          </cell>
          <cell r="H92">
            <v>-6071383</v>
          </cell>
          <cell r="I92">
            <v>0</v>
          </cell>
          <cell r="J92">
            <v>-6071383</v>
          </cell>
          <cell r="K92">
            <v>-2428553</v>
          </cell>
        </row>
        <row r="94">
          <cell r="F94">
            <v>-1453771</v>
          </cell>
          <cell r="G94">
            <v>0</v>
          </cell>
          <cell r="H94">
            <v>-1453771</v>
          </cell>
          <cell r="I94">
            <v>0</v>
          </cell>
          <cell r="J94">
            <v>-1453771</v>
          </cell>
          <cell r="K94">
            <v>-517699</v>
          </cell>
        </row>
        <row r="95">
          <cell r="F95">
            <v>-1453771</v>
          </cell>
          <cell r="G95">
            <v>0</v>
          </cell>
          <cell r="H95">
            <v>-1453771</v>
          </cell>
          <cell r="I95">
            <v>0</v>
          </cell>
          <cell r="J95">
            <v>-1453771</v>
          </cell>
          <cell r="K95">
            <v>-517699</v>
          </cell>
        </row>
        <row r="97">
          <cell r="F97">
            <v>20482015</v>
          </cell>
          <cell r="G97">
            <v>0</v>
          </cell>
          <cell r="H97">
            <v>20482015</v>
          </cell>
          <cell r="I97">
            <v>0</v>
          </cell>
          <cell r="J97">
            <v>20482015</v>
          </cell>
          <cell r="K97">
            <v>0</v>
          </cell>
        </row>
        <row r="98">
          <cell r="F98">
            <v>1655558</v>
          </cell>
          <cell r="G98">
            <v>0</v>
          </cell>
          <cell r="H98">
            <v>1655558</v>
          </cell>
          <cell r="I98">
            <v>0</v>
          </cell>
          <cell r="J98">
            <v>1655558</v>
          </cell>
          <cell r="K98">
            <v>0</v>
          </cell>
        </row>
        <row r="99">
          <cell r="F99">
            <v>22137573</v>
          </cell>
          <cell r="G99">
            <v>0</v>
          </cell>
          <cell r="H99">
            <v>22137573</v>
          </cell>
          <cell r="I99">
            <v>0</v>
          </cell>
          <cell r="J99">
            <v>22137573</v>
          </cell>
          <cell r="K99">
            <v>0</v>
          </cell>
        </row>
        <row r="101">
          <cell r="F101">
            <v>-14169989</v>
          </cell>
          <cell r="G101">
            <v>0</v>
          </cell>
          <cell r="H101">
            <v>-14169989</v>
          </cell>
          <cell r="I101">
            <v>0</v>
          </cell>
          <cell r="J101">
            <v>-14169989</v>
          </cell>
          <cell r="K101">
            <v>0</v>
          </cell>
        </row>
        <row r="102">
          <cell r="F102">
            <v>-14169989</v>
          </cell>
          <cell r="G102">
            <v>0</v>
          </cell>
          <cell r="H102">
            <v>-14169989</v>
          </cell>
          <cell r="I102">
            <v>0</v>
          </cell>
          <cell r="J102">
            <v>-14169989</v>
          </cell>
          <cell r="K102">
            <v>0</v>
          </cell>
        </row>
        <row r="104">
          <cell r="F104">
            <v>3268712</v>
          </cell>
          <cell r="G104">
            <v>0</v>
          </cell>
          <cell r="H104">
            <v>3268712</v>
          </cell>
          <cell r="I104">
            <v>0</v>
          </cell>
          <cell r="J104">
            <v>3268712</v>
          </cell>
          <cell r="K104">
            <v>2803712</v>
          </cell>
        </row>
        <row r="105">
          <cell r="F105">
            <v>3268712</v>
          </cell>
          <cell r="G105">
            <v>0</v>
          </cell>
          <cell r="H105">
            <v>3268712</v>
          </cell>
          <cell r="I105">
            <v>0</v>
          </cell>
          <cell r="J105">
            <v>3268712</v>
          </cell>
          <cell r="K105">
            <v>2803712</v>
          </cell>
        </row>
        <row r="107">
          <cell r="F107">
            <v>4814566</v>
          </cell>
          <cell r="G107">
            <v>0</v>
          </cell>
          <cell r="H107">
            <v>4814566</v>
          </cell>
          <cell r="I107">
            <v>0</v>
          </cell>
          <cell r="J107">
            <v>4814566</v>
          </cell>
          <cell r="K107">
            <v>4390347</v>
          </cell>
        </row>
        <row r="108">
          <cell r="F108">
            <v>1745358</v>
          </cell>
          <cell r="G108">
            <v>0</v>
          </cell>
          <cell r="H108">
            <v>1745358</v>
          </cell>
          <cell r="I108">
            <v>0</v>
          </cell>
          <cell r="J108">
            <v>1745358</v>
          </cell>
          <cell r="K108">
            <v>1637856</v>
          </cell>
        </row>
        <row r="109">
          <cell r="F109">
            <v>6559924</v>
          </cell>
          <cell r="G109">
            <v>0</v>
          </cell>
          <cell r="H109">
            <v>6559924</v>
          </cell>
          <cell r="I109">
            <v>0</v>
          </cell>
          <cell r="J109">
            <v>6559924</v>
          </cell>
          <cell r="K109">
            <v>6028203</v>
          </cell>
        </row>
        <row r="111">
          <cell r="F111">
            <v>4633950</v>
          </cell>
          <cell r="G111">
            <v>0</v>
          </cell>
          <cell r="H111">
            <v>4633950</v>
          </cell>
          <cell r="I111">
            <v>0</v>
          </cell>
          <cell r="J111">
            <v>4633950</v>
          </cell>
          <cell r="K111">
            <v>1142779</v>
          </cell>
        </row>
        <row r="112">
          <cell r="F112">
            <v>6596240</v>
          </cell>
          <cell r="G112">
            <v>0</v>
          </cell>
          <cell r="H112">
            <v>6596240</v>
          </cell>
          <cell r="I112">
            <v>0</v>
          </cell>
          <cell r="J112">
            <v>6596240</v>
          </cell>
          <cell r="K112">
            <v>3334990</v>
          </cell>
        </row>
        <row r="113">
          <cell r="F113">
            <v>1455159</v>
          </cell>
          <cell r="G113">
            <v>0</v>
          </cell>
          <cell r="H113">
            <v>1455159</v>
          </cell>
          <cell r="I113">
            <v>0</v>
          </cell>
          <cell r="J113">
            <v>1455159</v>
          </cell>
          <cell r="K113">
            <v>413139</v>
          </cell>
        </row>
        <row r="114">
          <cell r="F114">
            <v>12685349</v>
          </cell>
          <cell r="G114">
            <v>0</v>
          </cell>
          <cell r="H114">
            <v>12685349</v>
          </cell>
          <cell r="I114">
            <v>0</v>
          </cell>
          <cell r="J114">
            <v>12685349</v>
          </cell>
          <cell r="K114">
            <v>4890908</v>
          </cell>
        </row>
        <row r="116">
          <cell r="F116">
            <v>14323077</v>
          </cell>
          <cell r="G116">
            <v>0</v>
          </cell>
          <cell r="H116">
            <v>14323077</v>
          </cell>
          <cell r="I116">
            <v>0</v>
          </cell>
          <cell r="J116">
            <v>14323077</v>
          </cell>
          <cell r="K116">
            <v>14103806</v>
          </cell>
        </row>
        <row r="117">
          <cell r="F117">
            <v>14323077</v>
          </cell>
          <cell r="G117">
            <v>0</v>
          </cell>
          <cell r="H117">
            <v>14323077</v>
          </cell>
          <cell r="I117">
            <v>0</v>
          </cell>
          <cell r="J117">
            <v>14323077</v>
          </cell>
          <cell r="K117">
            <v>14103806</v>
          </cell>
        </row>
        <row r="119">
          <cell r="F119">
            <v>0</v>
          </cell>
          <cell r="G119">
            <v>0</v>
          </cell>
          <cell r="H119">
            <v>0</v>
          </cell>
          <cell r="I119">
            <v>0</v>
          </cell>
          <cell r="J119">
            <v>0</v>
          </cell>
          <cell r="K119">
            <v>0</v>
          </cell>
        </row>
        <row r="121">
          <cell r="F121">
            <v>50141306</v>
          </cell>
          <cell r="G121">
            <v>0</v>
          </cell>
          <cell r="H121">
            <v>50141306</v>
          </cell>
          <cell r="I121">
            <v>0</v>
          </cell>
          <cell r="J121">
            <v>50141306</v>
          </cell>
          <cell r="K121">
            <v>49026098</v>
          </cell>
        </row>
        <row r="122">
          <cell r="F122">
            <v>50141306</v>
          </cell>
          <cell r="G122">
            <v>0</v>
          </cell>
          <cell r="H122">
            <v>50141306</v>
          </cell>
          <cell r="I122">
            <v>0</v>
          </cell>
          <cell r="J122">
            <v>50141306</v>
          </cell>
          <cell r="K122">
            <v>49026098</v>
          </cell>
        </row>
        <row r="124">
          <cell r="F124">
            <v>232492</v>
          </cell>
          <cell r="G124">
            <v>0</v>
          </cell>
          <cell r="H124">
            <v>232492</v>
          </cell>
          <cell r="I124">
            <v>0</v>
          </cell>
          <cell r="J124">
            <v>232492</v>
          </cell>
          <cell r="K124">
            <v>232492</v>
          </cell>
        </row>
        <row r="125">
          <cell r="F125">
            <v>232492</v>
          </cell>
          <cell r="G125">
            <v>0</v>
          </cell>
          <cell r="H125">
            <v>232492</v>
          </cell>
          <cell r="I125">
            <v>0</v>
          </cell>
          <cell r="J125">
            <v>232492</v>
          </cell>
          <cell r="K125">
            <v>232492</v>
          </cell>
        </row>
        <row r="127">
          <cell r="F127">
            <v>0</v>
          </cell>
          <cell r="G127">
            <v>0</v>
          </cell>
          <cell r="H127">
            <v>0</v>
          </cell>
          <cell r="I127">
            <v>0</v>
          </cell>
          <cell r="J127">
            <v>0</v>
          </cell>
          <cell r="K127">
            <v>2648306</v>
          </cell>
        </row>
        <row r="128">
          <cell r="F128">
            <v>0</v>
          </cell>
          <cell r="G128">
            <v>0</v>
          </cell>
          <cell r="H128">
            <v>0</v>
          </cell>
          <cell r="I128">
            <v>0</v>
          </cell>
          <cell r="J128">
            <v>0</v>
          </cell>
          <cell r="K128">
            <v>2648306</v>
          </cell>
        </row>
        <row r="130">
          <cell r="F130">
            <v>42398700</v>
          </cell>
          <cell r="G130">
            <v>0</v>
          </cell>
          <cell r="H130">
            <v>42398700</v>
          </cell>
          <cell r="I130">
            <v>0</v>
          </cell>
          <cell r="J130">
            <v>42398700</v>
          </cell>
          <cell r="K130">
            <v>42263700</v>
          </cell>
        </row>
        <row r="131">
          <cell r="F131">
            <v>33984636</v>
          </cell>
          <cell r="G131">
            <v>0</v>
          </cell>
          <cell r="H131">
            <v>33984636</v>
          </cell>
          <cell r="I131">
            <v>0</v>
          </cell>
          <cell r="J131">
            <v>33984636</v>
          </cell>
          <cell r="K131">
            <v>32443582</v>
          </cell>
        </row>
        <row r="132">
          <cell r="F132">
            <v>2594663963</v>
          </cell>
          <cell r="G132">
            <v>0</v>
          </cell>
          <cell r="H132">
            <v>2594663963</v>
          </cell>
          <cell r="I132">
            <v>0</v>
          </cell>
          <cell r="J132">
            <v>2594663963</v>
          </cell>
          <cell r="K132">
            <v>2593060333</v>
          </cell>
        </row>
        <row r="133">
          <cell r="F133">
            <v>0</v>
          </cell>
          <cell r="G133">
            <v>0</v>
          </cell>
          <cell r="H133">
            <v>0</v>
          </cell>
          <cell r="I133">
            <v>0</v>
          </cell>
          <cell r="J133">
            <v>0</v>
          </cell>
          <cell r="K133">
            <v>0</v>
          </cell>
        </row>
        <row r="134">
          <cell r="F134">
            <v>2671047299</v>
          </cell>
          <cell r="G134">
            <v>0</v>
          </cell>
          <cell r="H134">
            <v>2671047299</v>
          </cell>
          <cell r="I134">
            <v>0</v>
          </cell>
          <cell r="J134">
            <v>2671047299</v>
          </cell>
          <cell r="K134">
            <v>2667767615</v>
          </cell>
        </row>
        <row r="136">
          <cell r="F136">
            <v>-1053357</v>
          </cell>
          <cell r="G136">
            <v>0</v>
          </cell>
          <cell r="H136">
            <v>-1053357</v>
          </cell>
          <cell r="I136">
            <v>0</v>
          </cell>
          <cell r="J136">
            <v>-1053357</v>
          </cell>
          <cell r="K136">
            <v>-628118</v>
          </cell>
        </row>
        <row r="137">
          <cell r="F137">
            <v>-1053357</v>
          </cell>
          <cell r="G137">
            <v>0</v>
          </cell>
          <cell r="H137">
            <v>-1053357</v>
          </cell>
          <cell r="I137">
            <v>0</v>
          </cell>
          <cell r="J137">
            <v>-1053357</v>
          </cell>
          <cell r="K137">
            <v>-628118</v>
          </cell>
        </row>
        <row r="139">
          <cell r="F139">
            <v>-1054136</v>
          </cell>
          <cell r="G139">
            <v>0</v>
          </cell>
          <cell r="H139">
            <v>-1054136</v>
          </cell>
          <cell r="I139">
            <v>0</v>
          </cell>
          <cell r="J139">
            <v>-1054136</v>
          </cell>
          <cell r="K139">
            <v>-477017</v>
          </cell>
        </row>
        <row r="140">
          <cell r="F140">
            <v>-644323</v>
          </cell>
          <cell r="G140">
            <v>0</v>
          </cell>
          <cell r="H140">
            <v>-644323</v>
          </cell>
          <cell r="I140">
            <v>0</v>
          </cell>
          <cell r="J140">
            <v>-644323</v>
          </cell>
          <cell r="K140">
            <v>-283194</v>
          </cell>
        </row>
        <row r="141">
          <cell r="F141">
            <v>-1698459</v>
          </cell>
          <cell r="G141">
            <v>0</v>
          </cell>
          <cell r="H141">
            <v>-1698459</v>
          </cell>
          <cell r="I141">
            <v>0</v>
          </cell>
          <cell r="J141">
            <v>-1698459</v>
          </cell>
          <cell r="K141">
            <v>-760211</v>
          </cell>
        </row>
        <row r="143">
          <cell r="F143">
            <v>-1207401</v>
          </cell>
          <cell r="G143">
            <v>0</v>
          </cell>
          <cell r="H143">
            <v>-1207401</v>
          </cell>
          <cell r="I143">
            <v>0</v>
          </cell>
          <cell r="J143">
            <v>-1207401</v>
          </cell>
          <cell r="K143">
            <v>-320792</v>
          </cell>
        </row>
        <row r="144">
          <cell r="F144">
            <v>-851205</v>
          </cell>
          <cell r="G144">
            <v>0</v>
          </cell>
          <cell r="H144">
            <v>-851205</v>
          </cell>
          <cell r="I144">
            <v>0</v>
          </cell>
          <cell r="J144">
            <v>-851205</v>
          </cell>
          <cell r="K144">
            <v>-252760</v>
          </cell>
        </row>
        <row r="145">
          <cell r="F145">
            <v>-219299</v>
          </cell>
          <cell r="G145">
            <v>0</v>
          </cell>
          <cell r="H145">
            <v>-219299</v>
          </cell>
          <cell r="I145">
            <v>0</v>
          </cell>
          <cell r="J145">
            <v>-219299</v>
          </cell>
          <cell r="K145">
            <v>-68389</v>
          </cell>
        </row>
        <row r="146">
          <cell r="F146">
            <v>-2277905</v>
          </cell>
          <cell r="G146">
            <v>0</v>
          </cell>
          <cell r="H146">
            <v>-2277905</v>
          </cell>
          <cell r="I146">
            <v>0</v>
          </cell>
          <cell r="J146">
            <v>-2277905</v>
          </cell>
          <cell r="K146">
            <v>-641941</v>
          </cell>
        </row>
        <row r="148">
          <cell r="F148">
            <v>-5339716</v>
          </cell>
          <cell r="G148">
            <v>0</v>
          </cell>
          <cell r="H148">
            <v>-5339716</v>
          </cell>
          <cell r="I148">
            <v>0</v>
          </cell>
          <cell r="J148">
            <v>-5339716</v>
          </cell>
          <cell r="K148">
            <v>-1784043</v>
          </cell>
        </row>
        <row r="149">
          <cell r="F149">
            <v>-5339716</v>
          </cell>
          <cell r="G149">
            <v>0</v>
          </cell>
          <cell r="H149">
            <v>-5339716</v>
          </cell>
          <cell r="I149">
            <v>0</v>
          </cell>
          <cell r="J149">
            <v>-5339716</v>
          </cell>
          <cell r="K149">
            <v>-1784043</v>
          </cell>
        </row>
        <row r="151">
          <cell r="F151">
            <v>0</v>
          </cell>
          <cell r="G151">
            <v>0</v>
          </cell>
          <cell r="H151">
            <v>0</v>
          </cell>
          <cell r="I151">
            <v>0</v>
          </cell>
          <cell r="J151">
            <v>0</v>
          </cell>
          <cell r="K151">
            <v>0</v>
          </cell>
        </row>
        <row r="153">
          <cell r="F153">
            <v>-3166884</v>
          </cell>
          <cell r="G153">
            <v>0</v>
          </cell>
          <cell r="H153">
            <v>-3166884</v>
          </cell>
          <cell r="I153">
            <v>0</v>
          </cell>
          <cell r="J153">
            <v>-3166884</v>
          </cell>
          <cell r="K153">
            <v>-1184449</v>
          </cell>
        </row>
        <row r="154">
          <cell r="F154">
            <v>-3166884</v>
          </cell>
          <cell r="G154">
            <v>0</v>
          </cell>
          <cell r="H154">
            <v>-3166884</v>
          </cell>
          <cell r="I154">
            <v>0</v>
          </cell>
          <cell r="J154">
            <v>-3166884</v>
          </cell>
          <cell r="K154">
            <v>-1184449</v>
          </cell>
        </row>
        <row r="156">
          <cell r="F156">
            <v>-64776</v>
          </cell>
          <cell r="G156">
            <v>0</v>
          </cell>
          <cell r="H156">
            <v>-64776</v>
          </cell>
          <cell r="I156">
            <v>0</v>
          </cell>
          <cell r="J156">
            <v>-64776</v>
          </cell>
          <cell r="K156">
            <v>-44239</v>
          </cell>
        </row>
        <row r="157">
          <cell r="F157">
            <v>-64776</v>
          </cell>
          <cell r="G157">
            <v>0</v>
          </cell>
          <cell r="H157">
            <v>-64776</v>
          </cell>
          <cell r="I157">
            <v>0</v>
          </cell>
          <cell r="J157">
            <v>-64776</v>
          </cell>
          <cell r="K157">
            <v>-44239</v>
          </cell>
        </row>
        <row r="159">
          <cell r="F159">
            <v>-27944857</v>
          </cell>
          <cell r="G159">
            <v>0</v>
          </cell>
          <cell r="H159">
            <v>-27944857</v>
          </cell>
          <cell r="I159">
            <v>0</v>
          </cell>
          <cell r="J159">
            <v>-27944857</v>
          </cell>
          <cell r="K159">
            <v>-11968905</v>
          </cell>
        </row>
        <row r="160">
          <cell r="F160">
            <v>-2761675</v>
          </cell>
          <cell r="G160">
            <v>0</v>
          </cell>
          <cell r="H160">
            <v>-2761675</v>
          </cell>
          <cell r="I160">
            <v>0</v>
          </cell>
          <cell r="J160">
            <v>-2761675</v>
          </cell>
          <cell r="K160">
            <v>-1081452</v>
          </cell>
        </row>
        <row r="161">
          <cell r="F161">
            <v>-216050050</v>
          </cell>
          <cell r="G161">
            <v>0</v>
          </cell>
          <cell r="H161">
            <v>-216050050</v>
          </cell>
          <cell r="I161">
            <v>0</v>
          </cell>
          <cell r="J161">
            <v>-216050050</v>
          </cell>
          <cell r="K161">
            <v>-86435344</v>
          </cell>
        </row>
        <row r="162">
          <cell r="F162">
            <v>-246756582</v>
          </cell>
          <cell r="G162">
            <v>0</v>
          </cell>
          <cell r="H162">
            <v>-246756582</v>
          </cell>
          <cell r="I162">
            <v>0</v>
          </cell>
          <cell r="J162">
            <v>-246756582</v>
          </cell>
          <cell r="K162">
            <v>-99485701</v>
          </cell>
        </row>
        <row r="164">
          <cell r="F164">
            <v>0</v>
          </cell>
          <cell r="G164">
            <v>0</v>
          </cell>
          <cell r="H164">
            <v>0</v>
          </cell>
          <cell r="I164">
            <v>0</v>
          </cell>
          <cell r="J164">
            <v>0</v>
          </cell>
          <cell r="K164">
            <v>0</v>
          </cell>
        </row>
        <row r="166">
          <cell r="F166">
            <v>-117559129</v>
          </cell>
          <cell r="G166">
            <v>0</v>
          </cell>
          <cell r="H166">
            <v>-117559129</v>
          </cell>
          <cell r="I166">
            <v>0</v>
          </cell>
          <cell r="J166">
            <v>-117559129</v>
          </cell>
          <cell r="K166">
            <v>-45076366</v>
          </cell>
        </row>
        <row r="167">
          <cell r="F167">
            <v>-117559129</v>
          </cell>
          <cell r="G167">
            <v>0</v>
          </cell>
          <cell r="H167">
            <v>-117559129</v>
          </cell>
          <cell r="I167">
            <v>0</v>
          </cell>
          <cell r="J167">
            <v>-117559129</v>
          </cell>
          <cell r="K167">
            <v>-45076366</v>
          </cell>
        </row>
        <row r="169">
          <cell r="F169">
            <v>0</v>
          </cell>
          <cell r="G169">
            <v>0</v>
          </cell>
          <cell r="H169">
            <v>0</v>
          </cell>
          <cell r="I169">
            <v>0</v>
          </cell>
          <cell r="J169">
            <v>0</v>
          </cell>
          <cell r="K169">
            <v>-156384</v>
          </cell>
        </row>
        <row r="170">
          <cell r="F170">
            <v>-31669</v>
          </cell>
          <cell r="G170">
            <v>0</v>
          </cell>
          <cell r="H170">
            <v>-31669</v>
          </cell>
          <cell r="I170">
            <v>0</v>
          </cell>
          <cell r="J170">
            <v>-31669</v>
          </cell>
          <cell r="K170">
            <v>35261</v>
          </cell>
        </row>
        <row r="171">
          <cell r="F171">
            <v>175</v>
          </cell>
          <cell r="G171">
            <v>0</v>
          </cell>
          <cell r="H171">
            <v>175</v>
          </cell>
          <cell r="I171">
            <v>0</v>
          </cell>
          <cell r="J171">
            <v>175</v>
          </cell>
          <cell r="K171">
            <v>-50385</v>
          </cell>
        </row>
        <row r="172">
          <cell r="F172">
            <v>-91921140</v>
          </cell>
          <cell r="G172">
            <v>0</v>
          </cell>
          <cell r="H172">
            <v>-91921140</v>
          </cell>
          <cell r="I172">
            <v>0</v>
          </cell>
          <cell r="J172">
            <v>-91921140</v>
          </cell>
          <cell r="K172">
            <v>-46628174</v>
          </cell>
        </row>
        <row r="173">
          <cell r="F173">
            <v>-65217</v>
          </cell>
          <cell r="G173">
            <v>0</v>
          </cell>
          <cell r="H173">
            <v>-65217</v>
          </cell>
          <cell r="I173">
            <v>0</v>
          </cell>
          <cell r="J173">
            <v>-65217</v>
          </cell>
          <cell r="K173">
            <v>-5300000</v>
          </cell>
        </row>
        <row r="174">
          <cell r="F174">
            <v>-5008782</v>
          </cell>
          <cell r="G174">
            <v>0</v>
          </cell>
          <cell r="H174">
            <v>-5008782</v>
          </cell>
          <cell r="I174">
            <v>0</v>
          </cell>
          <cell r="J174">
            <v>-5008782</v>
          </cell>
          <cell r="K174">
            <v>-14444285</v>
          </cell>
        </row>
        <row r="175">
          <cell r="F175">
            <v>-371189</v>
          </cell>
          <cell r="G175">
            <v>0</v>
          </cell>
          <cell r="H175">
            <v>-371189</v>
          </cell>
          <cell r="I175">
            <v>0</v>
          </cell>
          <cell r="J175">
            <v>-371189</v>
          </cell>
          <cell r="K175">
            <v>-314377</v>
          </cell>
        </row>
        <row r="176">
          <cell r="F176">
            <v>-34370345</v>
          </cell>
          <cell r="G176">
            <v>0</v>
          </cell>
          <cell r="H176">
            <v>-34370345</v>
          </cell>
          <cell r="I176">
            <v>0</v>
          </cell>
          <cell r="J176">
            <v>-34370345</v>
          </cell>
          <cell r="K176">
            <v>-41023349</v>
          </cell>
        </row>
        <row r="177">
          <cell r="F177">
            <v>-872539</v>
          </cell>
          <cell r="G177">
            <v>0</v>
          </cell>
          <cell r="H177">
            <v>-872539</v>
          </cell>
          <cell r="I177">
            <v>0</v>
          </cell>
          <cell r="J177">
            <v>-872539</v>
          </cell>
          <cell r="K177">
            <v>0</v>
          </cell>
        </row>
        <row r="178">
          <cell r="F178">
            <v>0</v>
          </cell>
          <cell r="G178">
            <v>0</v>
          </cell>
          <cell r="H178">
            <v>0</v>
          </cell>
          <cell r="I178">
            <v>0</v>
          </cell>
          <cell r="J178">
            <v>0</v>
          </cell>
          <cell r="K178">
            <v>-9672</v>
          </cell>
        </row>
        <row r="179">
          <cell r="F179">
            <v>-9589239</v>
          </cell>
          <cell r="G179">
            <v>-1904324</v>
          </cell>
          <cell r="H179">
            <v>-11493563</v>
          </cell>
          <cell r="I179">
            <v>0</v>
          </cell>
          <cell r="J179">
            <v>-11493563</v>
          </cell>
          <cell r="K179">
            <v>-9230969</v>
          </cell>
        </row>
        <row r="180">
          <cell r="F180">
            <v>0</v>
          </cell>
          <cell r="G180">
            <v>0</v>
          </cell>
          <cell r="H180">
            <v>0</v>
          </cell>
          <cell r="I180">
            <v>0</v>
          </cell>
          <cell r="J180">
            <v>0</v>
          </cell>
          <cell r="K180">
            <v>0</v>
          </cell>
        </row>
        <row r="181">
          <cell r="F181">
            <v>0</v>
          </cell>
          <cell r="G181">
            <v>0</v>
          </cell>
          <cell r="H181">
            <v>0</v>
          </cell>
          <cell r="I181">
            <v>0</v>
          </cell>
          <cell r="J181">
            <v>0</v>
          </cell>
          <cell r="K181">
            <v>0</v>
          </cell>
        </row>
        <row r="182">
          <cell r="F182">
            <v>0</v>
          </cell>
          <cell r="G182">
            <v>0</v>
          </cell>
          <cell r="H182">
            <v>0</v>
          </cell>
          <cell r="I182">
            <v>0</v>
          </cell>
          <cell r="J182">
            <v>0</v>
          </cell>
          <cell r="K182">
            <v>-9236909</v>
          </cell>
        </row>
        <row r="183">
          <cell r="F183">
            <v>-142229945</v>
          </cell>
          <cell r="G183">
            <v>-1904324</v>
          </cell>
          <cell r="H183">
            <v>-144134269</v>
          </cell>
          <cell r="I183">
            <v>0</v>
          </cell>
          <cell r="J183">
            <v>-144134269</v>
          </cell>
          <cell r="K183">
            <v>-126359243</v>
          </cell>
        </row>
        <row r="185">
          <cell r="F185">
            <v>-613609</v>
          </cell>
          <cell r="G185">
            <v>0</v>
          </cell>
          <cell r="H185">
            <v>-613609</v>
          </cell>
          <cell r="I185">
            <v>0</v>
          </cell>
          <cell r="J185">
            <v>-613609</v>
          </cell>
          <cell r="K185">
            <v>-243608</v>
          </cell>
        </row>
        <row r="186">
          <cell r="F186">
            <v>-613609</v>
          </cell>
          <cell r="G186">
            <v>0</v>
          </cell>
          <cell r="H186">
            <v>-613609</v>
          </cell>
          <cell r="I186">
            <v>0</v>
          </cell>
          <cell r="J186">
            <v>-613609</v>
          </cell>
          <cell r="K186">
            <v>-243608</v>
          </cell>
        </row>
        <row r="188">
          <cell r="F188">
            <v>0</v>
          </cell>
          <cell r="G188">
            <v>0</v>
          </cell>
          <cell r="H188">
            <v>0</v>
          </cell>
          <cell r="I188">
            <v>0</v>
          </cell>
          <cell r="J188">
            <v>0</v>
          </cell>
          <cell r="K188">
            <v>0</v>
          </cell>
        </row>
        <row r="190">
          <cell r="F190">
            <v>-125000000</v>
          </cell>
          <cell r="G190">
            <v>0</v>
          </cell>
          <cell r="H190">
            <v>-125000000</v>
          </cell>
          <cell r="I190">
            <v>0</v>
          </cell>
          <cell r="J190">
            <v>-125000000</v>
          </cell>
          <cell r="K190">
            <v>-125000000</v>
          </cell>
        </row>
        <row r="191">
          <cell r="F191">
            <v>-15000000</v>
          </cell>
          <cell r="G191">
            <v>0</v>
          </cell>
          <cell r="H191">
            <v>-15000000</v>
          </cell>
          <cell r="I191">
            <v>0</v>
          </cell>
          <cell r="J191">
            <v>-15000000</v>
          </cell>
          <cell r="K191">
            <v>0</v>
          </cell>
        </row>
        <row r="192">
          <cell r="F192">
            <v>-93750000</v>
          </cell>
          <cell r="G192">
            <v>0</v>
          </cell>
          <cell r="H192">
            <v>-93750000</v>
          </cell>
          <cell r="I192">
            <v>0</v>
          </cell>
          <cell r="J192">
            <v>-93750000</v>
          </cell>
          <cell r="K192">
            <v>-187500000</v>
          </cell>
        </row>
        <row r="193">
          <cell r="F193">
            <v>-233750000</v>
          </cell>
          <cell r="G193">
            <v>0</v>
          </cell>
          <cell r="H193">
            <v>-233750000</v>
          </cell>
          <cell r="I193">
            <v>0</v>
          </cell>
          <cell r="J193">
            <v>-233750000</v>
          </cell>
          <cell r="K193">
            <v>-312500000</v>
          </cell>
        </row>
        <row r="195">
          <cell r="F195">
            <v>-365000000</v>
          </cell>
          <cell r="G195">
            <v>0</v>
          </cell>
          <cell r="H195">
            <v>-365000000</v>
          </cell>
          <cell r="I195">
            <v>0</v>
          </cell>
          <cell r="J195">
            <v>-365000000</v>
          </cell>
          <cell r="K195">
            <v>-400000000</v>
          </cell>
        </row>
        <row r="196">
          <cell r="F196">
            <v>-875000000</v>
          </cell>
          <cell r="G196">
            <v>0</v>
          </cell>
          <cell r="H196">
            <v>-875000000</v>
          </cell>
          <cell r="I196">
            <v>0</v>
          </cell>
          <cell r="J196">
            <v>-875000000</v>
          </cell>
          <cell r="K196">
            <v>-1000000000</v>
          </cell>
        </row>
        <row r="197">
          <cell r="F197">
            <v>-1240000000</v>
          </cell>
          <cell r="G197">
            <v>0</v>
          </cell>
          <cell r="H197">
            <v>-1240000000</v>
          </cell>
          <cell r="I197">
            <v>0</v>
          </cell>
          <cell r="J197">
            <v>-1240000000</v>
          </cell>
          <cell r="K197">
            <v>-1400000000</v>
          </cell>
        </row>
        <row r="199">
          <cell r="F199">
            <v>-6984207</v>
          </cell>
          <cell r="G199">
            <v>0</v>
          </cell>
          <cell r="H199">
            <v>-6984207</v>
          </cell>
          <cell r="I199">
            <v>0</v>
          </cell>
          <cell r="J199">
            <v>-6984207</v>
          </cell>
          <cell r="K199">
            <v>-5293595</v>
          </cell>
        </row>
        <row r="200">
          <cell r="F200">
            <v>-6984207</v>
          </cell>
          <cell r="G200">
            <v>0</v>
          </cell>
          <cell r="H200">
            <v>-6984207</v>
          </cell>
          <cell r="I200">
            <v>0</v>
          </cell>
          <cell r="J200">
            <v>-6984207</v>
          </cell>
          <cell r="K200">
            <v>-5293595</v>
          </cell>
        </row>
        <row r="202">
          <cell r="F202">
            <v>0</v>
          </cell>
          <cell r="G202">
            <v>0</v>
          </cell>
          <cell r="H202">
            <v>0</v>
          </cell>
          <cell r="I202">
            <v>0</v>
          </cell>
          <cell r="J202">
            <v>0</v>
          </cell>
          <cell r="K202">
            <v>0</v>
          </cell>
        </row>
        <row r="203">
          <cell r="F203">
            <v>-377630</v>
          </cell>
          <cell r="G203">
            <v>0</v>
          </cell>
          <cell r="H203">
            <v>-377630</v>
          </cell>
          <cell r="I203">
            <v>0</v>
          </cell>
          <cell r="J203">
            <v>-377630</v>
          </cell>
          <cell r="K203">
            <v>-73921</v>
          </cell>
        </row>
        <row r="204">
          <cell r="F204">
            <v>-377630</v>
          </cell>
          <cell r="G204">
            <v>0</v>
          </cell>
          <cell r="H204">
            <v>-377630</v>
          </cell>
          <cell r="I204">
            <v>0</v>
          </cell>
          <cell r="J204">
            <v>-377630</v>
          </cell>
          <cell r="K204">
            <v>-73921</v>
          </cell>
        </row>
        <row r="206">
          <cell r="F206">
            <v>-1413750000</v>
          </cell>
          <cell r="G206">
            <v>0</v>
          </cell>
          <cell r="H206">
            <v>-1413750000</v>
          </cell>
          <cell r="I206">
            <v>0</v>
          </cell>
          <cell r="J206">
            <v>-1413750000</v>
          </cell>
          <cell r="K206">
            <v>-1413750000</v>
          </cell>
        </row>
        <row r="207">
          <cell r="F207">
            <v>-1413750000</v>
          </cell>
          <cell r="G207">
            <v>0</v>
          </cell>
          <cell r="H207">
            <v>-1413750000</v>
          </cell>
          <cell r="I207">
            <v>0</v>
          </cell>
          <cell r="J207">
            <v>-1413750000</v>
          </cell>
          <cell r="K207">
            <v>-1413750000</v>
          </cell>
        </row>
        <row r="209">
          <cell r="F209">
            <v>-34117989</v>
          </cell>
          <cell r="G209">
            <v>0</v>
          </cell>
          <cell r="H209">
            <v>-34117989</v>
          </cell>
          <cell r="I209">
            <v>0</v>
          </cell>
          <cell r="J209">
            <v>-34117989</v>
          </cell>
          <cell r="K209">
            <v>-21405597</v>
          </cell>
        </row>
        <row r="210">
          <cell r="F210">
            <v>-34117989</v>
          </cell>
          <cell r="G210">
            <v>0</v>
          </cell>
          <cell r="H210">
            <v>-34117989</v>
          </cell>
          <cell r="I210">
            <v>0</v>
          </cell>
          <cell r="J210">
            <v>-34117989</v>
          </cell>
          <cell r="K210">
            <v>-21405597</v>
          </cell>
        </row>
        <row r="212">
          <cell r="F212">
            <v>-106439794</v>
          </cell>
          <cell r="G212">
            <v>0</v>
          </cell>
          <cell r="H212">
            <v>-106439794</v>
          </cell>
          <cell r="I212">
            <v>0</v>
          </cell>
          <cell r="J212">
            <v>-106439794</v>
          </cell>
          <cell r="K212">
            <v>18714115</v>
          </cell>
        </row>
        <row r="213">
          <cell r="F213">
            <v>-106439794</v>
          </cell>
          <cell r="G213">
            <v>0</v>
          </cell>
          <cell r="H213">
            <v>-106439794</v>
          </cell>
          <cell r="I213">
            <v>0</v>
          </cell>
          <cell r="J213">
            <v>-106439794</v>
          </cell>
          <cell r="K213">
            <v>18714115</v>
          </cell>
        </row>
        <row r="215">
          <cell r="F215">
            <v>9144191</v>
          </cell>
          <cell r="G215">
            <v>1904324</v>
          </cell>
          <cell r="H215">
            <v>11048515</v>
          </cell>
          <cell r="I215">
            <v>0</v>
          </cell>
          <cell r="J215">
            <v>11048515</v>
          </cell>
          <cell r="K215">
            <v>9144191</v>
          </cell>
        </row>
        <row r="216">
          <cell r="F216">
            <v>9144191</v>
          </cell>
          <cell r="G216">
            <v>1904324</v>
          </cell>
          <cell r="H216">
            <v>11048515</v>
          </cell>
          <cell r="I216">
            <v>0</v>
          </cell>
          <cell r="J216">
            <v>11048515</v>
          </cell>
          <cell r="K216">
            <v>9144191</v>
          </cell>
        </row>
        <row r="218">
          <cell r="F218">
            <v>28896725</v>
          </cell>
          <cell r="G218">
            <v>0</v>
          </cell>
          <cell r="H218">
            <v>28896725</v>
          </cell>
          <cell r="I218">
            <v>0</v>
          </cell>
          <cell r="J218">
            <v>28896725</v>
          </cell>
          <cell r="K218">
            <v>10519214</v>
          </cell>
        </row>
        <row r="219">
          <cell r="F219">
            <v>1370673</v>
          </cell>
          <cell r="G219">
            <v>0</v>
          </cell>
          <cell r="H219">
            <v>1370673</v>
          </cell>
          <cell r="I219">
            <v>0</v>
          </cell>
          <cell r="J219">
            <v>1370673</v>
          </cell>
          <cell r="K219">
            <v>1028382</v>
          </cell>
        </row>
        <row r="220">
          <cell r="F220">
            <v>1669860</v>
          </cell>
          <cell r="G220">
            <v>0</v>
          </cell>
          <cell r="H220">
            <v>1669860</v>
          </cell>
          <cell r="I220">
            <v>0</v>
          </cell>
          <cell r="J220">
            <v>1669860</v>
          </cell>
          <cell r="K220">
            <v>0</v>
          </cell>
        </row>
        <row r="221">
          <cell r="F221">
            <v>102390</v>
          </cell>
          <cell r="G221">
            <v>0</v>
          </cell>
          <cell r="H221">
            <v>102390</v>
          </cell>
          <cell r="I221">
            <v>0</v>
          </cell>
          <cell r="J221">
            <v>102390</v>
          </cell>
          <cell r="K221">
            <v>0</v>
          </cell>
        </row>
        <row r="222">
          <cell r="F222">
            <v>7706259</v>
          </cell>
          <cell r="G222">
            <v>0</v>
          </cell>
          <cell r="H222">
            <v>7706259</v>
          </cell>
          <cell r="I222">
            <v>0</v>
          </cell>
          <cell r="J222">
            <v>7706259</v>
          </cell>
          <cell r="K222">
            <v>3030652</v>
          </cell>
        </row>
        <row r="223">
          <cell r="F223">
            <v>28543541</v>
          </cell>
          <cell r="G223">
            <v>0</v>
          </cell>
          <cell r="H223">
            <v>28543541</v>
          </cell>
          <cell r="I223">
            <v>0</v>
          </cell>
          <cell r="J223">
            <v>28543541</v>
          </cell>
          <cell r="K223">
            <v>9513811</v>
          </cell>
        </row>
        <row r="224">
          <cell r="F224">
            <v>-1583043883</v>
          </cell>
          <cell r="G224">
            <v>0</v>
          </cell>
          <cell r="H224">
            <v>-1583043883</v>
          </cell>
          <cell r="I224">
            <v>0</v>
          </cell>
          <cell r="J224">
            <v>-1583043883</v>
          </cell>
          <cell r="K224">
            <v>-1515591013</v>
          </cell>
        </row>
        <row r="225">
          <cell r="F225">
            <v>-39797632</v>
          </cell>
          <cell r="G225">
            <v>0</v>
          </cell>
          <cell r="H225">
            <v>-39797632</v>
          </cell>
          <cell r="I225">
            <v>0</v>
          </cell>
          <cell r="J225">
            <v>-39797632</v>
          </cell>
          <cell r="K225">
            <v>33611540</v>
          </cell>
        </row>
        <row r="226">
          <cell r="F226">
            <v>87724321</v>
          </cell>
          <cell r="G226">
            <v>0</v>
          </cell>
          <cell r="H226">
            <v>87724321</v>
          </cell>
          <cell r="I226">
            <v>0</v>
          </cell>
          <cell r="J226">
            <v>87724321</v>
          </cell>
          <cell r="K226">
            <v>0</v>
          </cell>
        </row>
        <row r="227">
          <cell r="F227">
            <v>0</v>
          </cell>
          <cell r="G227">
            <v>0</v>
          </cell>
          <cell r="H227">
            <v>0</v>
          </cell>
          <cell r="I227">
            <v>0</v>
          </cell>
          <cell r="J227">
            <v>0</v>
          </cell>
          <cell r="K227">
            <v>-29245806</v>
          </cell>
        </row>
        <row r="228">
          <cell r="F228">
            <v>0</v>
          </cell>
          <cell r="G228">
            <v>0</v>
          </cell>
          <cell r="H228">
            <v>0</v>
          </cell>
          <cell r="I228">
            <v>0</v>
          </cell>
          <cell r="J228">
            <v>0</v>
          </cell>
          <cell r="K228">
            <v>1310396</v>
          </cell>
        </row>
        <row r="229">
          <cell r="F229">
            <v>-1466827746</v>
          </cell>
          <cell r="G229">
            <v>0</v>
          </cell>
          <cell r="H229">
            <v>-1466827746</v>
          </cell>
          <cell r="I229">
            <v>0</v>
          </cell>
          <cell r="J229">
            <v>-1466827746</v>
          </cell>
          <cell r="K229">
            <v>-1485822824</v>
          </cell>
        </row>
        <row r="231">
          <cell r="F231">
            <v>651157339</v>
          </cell>
          <cell r="G231">
            <v>0</v>
          </cell>
          <cell r="H231">
            <v>651157339</v>
          </cell>
          <cell r="I231">
            <v>0</v>
          </cell>
          <cell r="J231">
            <v>651157339</v>
          </cell>
          <cell r="K231">
            <v>1115474914</v>
          </cell>
        </row>
        <row r="232">
          <cell r="F232">
            <v>64307242</v>
          </cell>
          <cell r="G232">
            <v>0</v>
          </cell>
          <cell r="H232">
            <v>64307242</v>
          </cell>
          <cell r="I232">
            <v>0</v>
          </cell>
          <cell r="J232">
            <v>64307242</v>
          </cell>
          <cell r="K232">
            <v>-138325881</v>
          </cell>
        </row>
        <row r="233">
          <cell r="F233">
            <v>0</v>
          </cell>
          <cell r="G233">
            <v>0</v>
          </cell>
          <cell r="H233">
            <v>0</v>
          </cell>
          <cell r="I233">
            <v>0</v>
          </cell>
          <cell r="J233">
            <v>0</v>
          </cell>
          <cell r="K233">
            <v>265700</v>
          </cell>
        </row>
        <row r="234">
          <cell r="F234">
            <v>3506603</v>
          </cell>
          <cell r="G234">
            <v>0</v>
          </cell>
          <cell r="H234">
            <v>3506603</v>
          </cell>
          <cell r="I234">
            <v>0</v>
          </cell>
          <cell r="J234">
            <v>3506603</v>
          </cell>
          <cell r="K234">
            <v>4583834</v>
          </cell>
        </row>
        <row r="235">
          <cell r="F235">
            <v>886493020</v>
          </cell>
          <cell r="G235">
            <v>0</v>
          </cell>
          <cell r="H235">
            <v>886493020</v>
          </cell>
          <cell r="I235">
            <v>0</v>
          </cell>
          <cell r="J235">
            <v>886493020</v>
          </cell>
          <cell r="K235">
            <v>1120733143</v>
          </cell>
        </row>
        <row r="236">
          <cell r="F236">
            <v>48542085</v>
          </cell>
          <cell r="G236">
            <v>0</v>
          </cell>
          <cell r="H236">
            <v>48542085</v>
          </cell>
          <cell r="I236">
            <v>0</v>
          </cell>
          <cell r="J236">
            <v>48542085</v>
          </cell>
          <cell r="K236">
            <v>40355992</v>
          </cell>
        </row>
        <row r="237">
          <cell r="F237">
            <v>386250</v>
          </cell>
          <cell r="G237">
            <v>0</v>
          </cell>
          <cell r="H237">
            <v>386250</v>
          </cell>
          <cell r="I237">
            <v>0</v>
          </cell>
          <cell r="J237">
            <v>386250</v>
          </cell>
          <cell r="K237">
            <v>1256250</v>
          </cell>
        </row>
        <row r="238">
          <cell r="F238">
            <v>7861219</v>
          </cell>
          <cell r="G238">
            <v>0</v>
          </cell>
          <cell r="H238">
            <v>7861219</v>
          </cell>
          <cell r="I238">
            <v>0</v>
          </cell>
          <cell r="J238">
            <v>7861219</v>
          </cell>
          <cell r="K238">
            <v>5985613</v>
          </cell>
        </row>
        <row r="239">
          <cell r="F239">
            <v>4783371</v>
          </cell>
          <cell r="G239">
            <v>0</v>
          </cell>
          <cell r="H239">
            <v>4783371</v>
          </cell>
          <cell r="I239">
            <v>0</v>
          </cell>
          <cell r="J239">
            <v>4783371</v>
          </cell>
          <cell r="K239">
            <v>4515353</v>
          </cell>
        </row>
        <row r="240">
          <cell r="F240">
            <v>24225448</v>
          </cell>
          <cell r="G240">
            <v>0</v>
          </cell>
          <cell r="H240">
            <v>24225448</v>
          </cell>
          <cell r="I240">
            <v>0</v>
          </cell>
          <cell r="J240">
            <v>24225448</v>
          </cell>
          <cell r="K240">
            <v>17912261</v>
          </cell>
        </row>
        <row r="241">
          <cell r="F241">
            <v>18109018</v>
          </cell>
          <cell r="G241">
            <v>0</v>
          </cell>
          <cell r="H241">
            <v>18109018</v>
          </cell>
          <cell r="I241">
            <v>0</v>
          </cell>
          <cell r="J241">
            <v>18109018</v>
          </cell>
          <cell r="K241">
            <v>18611175</v>
          </cell>
        </row>
        <row r="242">
          <cell r="F242">
            <v>24927100</v>
          </cell>
          <cell r="G242">
            <v>0</v>
          </cell>
          <cell r="H242">
            <v>24927100</v>
          </cell>
          <cell r="I242">
            <v>0</v>
          </cell>
          <cell r="J242">
            <v>24927100</v>
          </cell>
          <cell r="K242">
            <v>24009529</v>
          </cell>
        </row>
        <row r="243">
          <cell r="F243">
            <v>3497565</v>
          </cell>
          <cell r="G243">
            <v>0</v>
          </cell>
          <cell r="H243">
            <v>3497565</v>
          </cell>
          <cell r="I243">
            <v>0</v>
          </cell>
          <cell r="J243">
            <v>3497565</v>
          </cell>
          <cell r="K243">
            <v>3420194</v>
          </cell>
        </row>
        <row r="244">
          <cell r="F244">
            <v>2340348</v>
          </cell>
          <cell r="G244">
            <v>0</v>
          </cell>
          <cell r="H244">
            <v>2340348</v>
          </cell>
          <cell r="I244">
            <v>0</v>
          </cell>
          <cell r="J244">
            <v>2340348</v>
          </cell>
          <cell r="K244">
            <v>1565232</v>
          </cell>
        </row>
        <row r="245">
          <cell r="F245">
            <v>463904</v>
          </cell>
          <cell r="G245">
            <v>0</v>
          </cell>
          <cell r="H245">
            <v>463904</v>
          </cell>
          <cell r="I245">
            <v>0</v>
          </cell>
          <cell r="J245">
            <v>463904</v>
          </cell>
          <cell r="K245">
            <v>493969</v>
          </cell>
        </row>
        <row r="246">
          <cell r="F246">
            <v>17500</v>
          </cell>
          <cell r="G246">
            <v>0</v>
          </cell>
          <cell r="H246">
            <v>17500</v>
          </cell>
          <cell r="I246">
            <v>0</v>
          </cell>
          <cell r="J246">
            <v>17500</v>
          </cell>
          <cell r="K246">
            <v>66546</v>
          </cell>
        </row>
        <row r="247">
          <cell r="F247">
            <v>-338010429</v>
          </cell>
          <cell r="G247">
            <v>0</v>
          </cell>
          <cell r="H247">
            <v>-338010429</v>
          </cell>
          <cell r="I247">
            <v>0</v>
          </cell>
          <cell r="J247">
            <v>-338010429</v>
          </cell>
          <cell r="K247">
            <v>-113994629</v>
          </cell>
        </row>
        <row r="248">
          <cell r="F248">
            <v>33147356</v>
          </cell>
          <cell r="G248">
            <v>0</v>
          </cell>
          <cell r="H248">
            <v>33147356</v>
          </cell>
          <cell r="I248">
            <v>0</v>
          </cell>
          <cell r="J248">
            <v>33147356</v>
          </cell>
          <cell r="K248">
            <v>35404216</v>
          </cell>
        </row>
        <row r="249">
          <cell r="F249">
            <v>-55609144</v>
          </cell>
          <cell r="G249">
            <v>0</v>
          </cell>
          <cell r="H249">
            <v>-55609144</v>
          </cell>
          <cell r="I249">
            <v>0</v>
          </cell>
          <cell r="J249">
            <v>-55609144</v>
          </cell>
          <cell r="K249">
            <v>116601450</v>
          </cell>
        </row>
        <row r="250">
          <cell r="F250">
            <v>8170768</v>
          </cell>
          <cell r="G250">
            <v>0</v>
          </cell>
          <cell r="H250">
            <v>8170768</v>
          </cell>
          <cell r="I250">
            <v>0</v>
          </cell>
          <cell r="J250">
            <v>8170768</v>
          </cell>
          <cell r="K250">
            <v>9603861</v>
          </cell>
        </row>
        <row r="251">
          <cell r="F251">
            <v>-651157339</v>
          </cell>
          <cell r="G251">
            <v>0</v>
          </cell>
          <cell r="H251">
            <v>-651157339</v>
          </cell>
          <cell r="I251">
            <v>0</v>
          </cell>
          <cell r="J251">
            <v>-651157339</v>
          </cell>
          <cell r="K251">
            <v>-1115474914</v>
          </cell>
        </row>
        <row r="252">
          <cell r="F252">
            <v>-963582165</v>
          </cell>
          <cell r="G252">
            <v>0</v>
          </cell>
          <cell r="H252">
            <v>-963582165</v>
          </cell>
          <cell r="I252">
            <v>0</v>
          </cell>
          <cell r="J252">
            <v>-963582165</v>
          </cell>
          <cell r="K252">
            <v>-1246408446</v>
          </cell>
        </row>
        <row r="253">
          <cell r="F253">
            <v>0</v>
          </cell>
          <cell r="G253">
            <v>0</v>
          </cell>
          <cell r="H253">
            <v>0</v>
          </cell>
          <cell r="I253">
            <v>0</v>
          </cell>
          <cell r="J253">
            <v>0</v>
          </cell>
          <cell r="K253">
            <v>20128876</v>
          </cell>
        </row>
        <row r="254">
          <cell r="F254">
            <v>1173696119</v>
          </cell>
          <cell r="G254">
            <v>0</v>
          </cell>
          <cell r="H254">
            <v>1173696119</v>
          </cell>
          <cell r="I254">
            <v>0</v>
          </cell>
          <cell r="J254">
            <v>1173696119</v>
          </cell>
          <cell r="K254">
            <v>1094379751</v>
          </cell>
        </row>
        <row r="255">
          <cell r="F255">
            <v>70387</v>
          </cell>
          <cell r="G255">
            <v>0</v>
          </cell>
          <cell r="H255">
            <v>70387</v>
          </cell>
          <cell r="I255">
            <v>0</v>
          </cell>
          <cell r="J255">
            <v>70387</v>
          </cell>
          <cell r="K255">
            <v>110954</v>
          </cell>
        </row>
        <row r="256">
          <cell r="F256">
            <v>16573594</v>
          </cell>
          <cell r="G256">
            <v>0</v>
          </cell>
          <cell r="H256">
            <v>16573594</v>
          </cell>
          <cell r="I256">
            <v>-2672348</v>
          </cell>
          <cell r="J256">
            <v>13901246</v>
          </cell>
          <cell r="K256">
            <v>13623623</v>
          </cell>
        </row>
        <row r="257">
          <cell r="F257">
            <v>14791279</v>
          </cell>
          <cell r="G257">
            <v>0</v>
          </cell>
          <cell r="H257">
            <v>14791279</v>
          </cell>
          <cell r="I257">
            <v>-1129968</v>
          </cell>
          <cell r="J257">
            <v>13661311</v>
          </cell>
          <cell r="K257">
            <v>15818110</v>
          </cell>
        </row>
        <row r="258">
          <cell r="F258">
            <v>23450</v>
          </cell>
          <cell r="G258">
            <v>0</v>
          </cell>
          <cell r="H258">
            <v>23450</v>
          </cell>
          <cell r="I258">
            <v>0</v>
          </cell>
          <cell r="J258">
            <v>23450</v>
          </cell>
          <cell r="K258">
            <v>247141</v>
          </cell>
        </row>
        <row r="259">
          <cell r="F259">
            <v>4697799</v>
          </cell>
          <cell r="G259">
            <v>0</v>
          </cell>
          <cell r="H259">
            <v>4697799</v>
          </cell>
          <cell r="I259">
            <v>-15994</v>
          </cell>
          <cell r="J259">
            <v>4681805</v>
          </cell>
          <cell r="K259">
            <v>5438140</v>
          </cell>
        </row>
        <row r="260">
          <cell r="F260">
            <v>5406508</v>
          </cell>
          <cell r="G260">
            <v>0</v>
          </cell>
          <cell r="H260">
            <v>5406508</v>
          </cell>
          <cell r="I260">
            <v>-86880</v>
          </cell>
          <cell r="J260">
            <v>5319628</v>
          </cell>
          <cell r="K260">
            <v>5782338</v>
          </cell>
        </row>
        <row r="261">
          <cell r="F261">
            <v>389787</v>
          </cell>
          <cell r="G261">
            <v>0</v>
          </cell>
          <cell r="H261">
            <v>389787</v>
          </cell>
          <cell r="I261">
            <v>-5720</v>
          </cell>
          <cell r="J261">
            <v>384067</v>
          </cell>
          <cell r="K261">
            <v>666806</v>
          </cell>
        </row>
        <row r="262">
          <cell r="F262">
            <v>2569845</v>
          </cell>
          <cell r="G262">
            <v>0</v>
          </cell>
          <cell r="H262">
            <v>2569845</v>
          </cell>
          <cell r="I262">
            <v>-146615</v>
          </cell>
          <cell r="J262">
            <v>2423230</v>
          </cell>
          <cell r="K262">
            <v>2329676</v>
          </cell>
        </row>
        <row r="263">
          <cell r="F263">
            <v>10083538</v>
          </cell>
          <cell r="G263">
            <v>0</v>
          </cell>
          <cell r="H263">
            <v>10083538</v>
          </cell>
          <cell r="I263">
            <v>-1075667</v>
          </cell>
          <cell r="J263">
            <v>9007871</v>
          </cell>
          <cell r="K263">
            <v>8164937</v>
          </cell>
        </row>
        <row r="264">
          <cell r="F264">
            <v>3357082</v>
          </cell>
          <cell r="G264">
            <v>0</v>
          </cell>
          <cell r="H264">
            <v>3357082</v>
          </cell>
          <cell r="I264">
            <v>-245214</v>
          </cell>
          <cell r="J264">
            <v>3111868</v>
          </cell>
          <cell r="K264">
            <v>835462</v>
          </cell>
        </row>
        <row r="265">
          <cell r="F265">
            <v>362501</v>
          </cell>
          <cell r="G265">
            <v>0</v>
          </cell>
          <cell r="H265">
            <v>362501</v>
          </cell>
          <cell r="I265">
            <v>0</v>
          </cell>
          <cell r="J265">
            <v>362501</v>
          </cell>
          <cell r="K265">
            <v>326339</v>
          </cell>
        </row>
        <row r="266">
          <cell r="F266">
            <v>1251822</v>
          </cell>
          <cell r="G266">
            <v>0</v>
          </cell>
          <cell r="H266">
            <v>1251822</v>
          </cell>
          <cell r="I266">
            <v>0</v>
          </cell>
          <cell r="J266">
            <v>1251822</v>
          </cell>
          <cell r="K266">
            <v>1462915</v>
          </cell>
        </row>
        <row r="267">
          <cell r="F267">
            <v>840594</v>
          </cell>
          <cell r="G267">
            <v>0</v>
          </cell>
          <cell r="H267">
            <v>840594</v>
          </cell>
          <cell r="I267">
            <v>-2000</v>
          </cell>
          <cell r="J267">
            <v>838594</v>
          </cell>
          <cell r="K267">
            <v>394892</v>
          </cell>
        </row>
        <row r="268">
          <cell r="F268">
            <v>255225</v>
          </cell>
          <cell r="G268">
            <v>0</v>
          </cell>
          <cell r="H268">
            <v>255225</v>
          </cell>
          <cell r="I268">
            <v>-10000</v>
          </cell>
          <cell r="J268">
            <v>245225</v>
          </cell>
          <cell r="K268">
            <v>293866</v>
          </cell>
        </row>
        <row r="269">
          <cell r="F269">
            <v>2517036</v>
          </cell>
          <cell r="G269">
            <v>0</v>
          </cell>
          <cell r="H269">
            <v>2517036</v>
          </cell>
          <cell r="I269">
            <v>-487884</v>
          </cell>
          <cell r="J269">
            <v>2029152</v>
          </cell>
          <cell r="K269">
            <v>3420567</v>
          </cell>
        </row>
        <row r="270">
          <cell r="F270">
            <v>303709</v>
          </cell>
          <cell r="G270">
            <v>0</v>
          </cell>
          <cell r="H270">
            <v>303709</v>
          </cell>
          <cell r="I270">
            <v>-57364</v>
          </cell>
          <cell r="J270">
            <v>246345</v>
          </cell>
          <cell r="K270">
            <v>73921</v>
          </cell>
        </row>
        <row r="271">
          <cell r="F271">
            <v>2466686</v>
          </cell>
          <cell r="G271">
            <v>0</v>
          </cell>
          <cell r="H271">
            <v>2466686</v>
          </cell>
          <cell r="I271">
            <v>-239466</v>
          </cell>
          <cell r="J271">
            <v>2227220</v>
          </cell>
          <cell r="K271">
            <v>2292235</v>
          </cell>
        </row>
        <row r="272">
          <cell r="F272">
            <v>942740</v>
          </cell>
          <cell r="G272">
            <v>0</v>
          </cell>
          <cell r="H272">
            <v>942740</v>
          </cell>
          <cell r="I272">
            <v>-78087</v>
          </cell>
          <cell r="J272">
            <v>864653</v>
          </cell>
          <cell r="K272">
            <v>804110</v>
          </cell>
        </row>
        <row r="273">
          <cell r="F273">
            <v>305108</v>
          </cell>
          <cell r="G273">
            <v>0</v>
          </cell>
          <cell r="H273">
            <v>305108</v>
          </cell>
          <cell r="I273">
            <v>0</v>
          </cell>
          <cell r="J273">
            <v>305108</v>
          </cell>
          <cell r="K273">
            <v>238854</v>
          </cell>
        </row>
        <row r="274">
          <cell r="F274">
            <v>2586560</v>
          </cell>
          <cell r="G274">
            <v>0</v>
          </cell>
          <cell r="H274">
            <v>2586560</v>
          </cell>
          <cell r="I274">
            <v>0</v>
          </cell>
          <cell r="J274">
            <v>2586560</v>
          </cell>
          <cell r="K274">
            <v>263301</v>
          </cell>
        </row>
        <row r="275">
          <cell r="F275">
            <v>249370</v>
          </cell>
          <cell r="G275">
            <v>0</v>
          </cell>
          <cell r="H275">
            <v>249370</v>
          </cell>
          <cell r="I275">
            <v>0</v>
          </cell>
          <cell r="J275">
            <v>249370</v>
          </cell>
          <cell r="K275">
            <v>208275</v>
          </cell>
        </row>
        <row r="276">
          <cell r="F276">
            <v>108841</v>
          </cell>
          <cell r="G276">
            <v>0</v>
          </cell>
          <cell r="H276">
            <v>108841</v>
          </cell>
          <cell r="I276">
            <v>-34162</v>
          </cell>
          <cell r="J276">
            <v>74679</v>
          </cell>
          <cell r="K276">
            <v>71093</v>
          </cell>
        </row>
        <row r="277">
          <cell r="F277">
            <v>1513297</v>
          </cell>
          <cell r="G277">
            <v>0</v>
          </cell>
          <cell r="H277">
            <v>1513297</v>
          </cell>
          <cell r="I277">
            <v>-623785</v>
          </cell>
          <cell r="J277">
            <v>889512</v>
          </cell>
          <cell r="K277">
            <v>1053422</v>
          </cell>
        </row>
        <row r="278">
          <cell r="F278">
            <v>576841</v>
          </cell>
          <cell r="G278">
            <v>0</v>
          </cell>
          <cell r="H278">
            <v>576841</v>
          </cell>
          <cell r="I278">
            <v>0</v>
          </cell>
          <cell r="J278">
            <v>576841</v>
          </cell>
          <cell r="K278">
            <v>56473</v>
          </cell>
        </row>
        <row r="279">
          <cell r="F279">
            <v>503704</v>
          </cell>
          <cell r="G279">
            <v>0</v>
          </cell>
          <cell r="H279">
            <v>503704</v>
          </cell>
          <cell r="I279">
            <v>0</v>
          </cell>
          <cell r="J279">
            <v>503704</v>
          </cell>
          <cell r="K279">
            <v>717708</v>
          </cell>
        </row>
        <row r="280">
          <cell r="F280">
            <v>541696</v>
          </cell>
          <cell r="G280">
            <v>0</v>
          </cell>
          <cell r="H280">
            <v>541696</v>
          </cell>
          <cell r="I280">
            <v>0</v>
          </cell>
          <cell r="J280">
            <v>541696</v>
          </cell>
          <cell r="K280">
            <v>163602</v>
          </cell>
        </row>
        <row r="281">
          <cell r="F281">
            <v>48088</v>
          </cell>
          <cell r="G281">
            <v>0</v>
          </cell>
          <cell r="H281">
            <v>48088</v>
          </cell>
          <cell r="I281">
            <v>-6940</v>
          </cell>
          <cell r="J281">
            <v>41148</v>
          </cell>
          <cell r="K281">
            <v>38590</v>
          </cell>
        </row>
        <row r="282">
          <cell r="F282">
            <v>4085399</v>
          </cell>
          <cell r="G282">
            <v>0</v>
          </cell>
          <cell r="H282">
            <v>4085399</v>
          </cell>
          <cell r="I282">
            <v>-1027847</v>
          </cell>
          <cell r="J282">
            <v>3057552</v>
          </cell>
          <cell r="K282">
            <v>8604062</v>
          </cell>
        </row>
        <row r="283">
          <cell r="F283">
            <v>1798533</v>
          </cell>
          <cell r="G283">
            <v>0</v>
          </cell>
          <cell r="H283">
            <v>1798533</v>
          </cell>
          <cell r="I283">
            <v>-1798532</v>
          </cell>
          <cell r="J283">
            <v>1</v>
          </cell>
          <cell r="K283">
            <v>1591762</v>
          </cell>
        </row>
        <row r="284">
          <cell r="F284">
            <v>257445</v>
          </cell>
          <cell r="G284">
            <v>0</v>
          </cell>
          <cell r="H284">
            <v>257445</v>
          </cell>
          <cell r="I284">
            <v>-257445</v>
          </cell>
          <cell r="J284">
            <v>0</v>
          </cell>
          <cell r="K284">
            <v>15616</v>
          </cell>
        </row>
        <row r="285">
          <cell r="F285">
            <v>83523</v>
          </cell>
          <cell r="G285">
            <v>0</v>
          </cell>
          <cell r="H285">
            <v>83523</v>
          </cell>
          <cell r="I285">
            <v>0</v>
          </cell>
          <cell r="J285">
            <v>83523</v>
          </cell>
          <cell r="K285">
            <v>93932</v>
          </cell>
        </row>
        <row r="286">
          <cell r="F286">
            <v>170219</v>
          </cell>
          <cell r="G286">
            <v>0</v>
          </cell>
          <cell r="H286">
            <v>170219</v>
          </cell>
          <cell r="I286">
            <v>0</v>
          </cell>
          <cell r="J286">
            <v>170219</v>
          </cell>
          <cell r="K286">
            <v>67627</v>
          </cell>
        </row>
        <row r="287">
          <cell r="F287">
            <v>467937</v>
          </cell>
          <cell r="G287">
            <v>0</v>
          </cell>
          <cell r="H287">
            <v>467937</v>
          </cell>
          <cell r="I287">
            <v>0</v>
          </cell>
          <cell r="J287">
            <v>467937</v>
          </cell>
          <cell r="K287">
            <v>356504</v>
          </cell>
        </row>
        <row r="288">
          <cell r="F288">
            <v>257799</v>
          </cell>
          <cell r="G288">
            <v>0</v>
          </cell>
          <cell r="H288">
            <v>257799</v>
          </cell>
          <cell r="I288">
            <v>0</v>
          </cell>
          <cell r="J288">
            <v>257799</v>
          </cell>
          <cell r="K288">
            <v>746163</v>
          </cell>
        </row>
        <row r="289">
          <cell r="F289">
            <v>4473163</v>
          </cell>
          <cell r="G289">
            <v>0</v>
          </cell>
          <cell r="H289">
            <v>4473163</v>
          </cell>
          <cell r="I289">
            <v>0</v>
          </cell>
          <cell r="J289">
            <v>4473163</v>
          </cell>
          <cell r="K289">
            <v>2070069</v>
          </cell>
        </row>
        <row r="290">
          <cell r="F290">
            <v>300226</v>
          </cell>
          <cell r="G290">
            <v>0</v>
          </cell>
          <cell r="H290">
            <v>300226</v>
          </cell>
          <cell r="I290">
            <v>0</v>
          </cell>
          <cell r="J290">
            <v>300226</v>
          </cell>
          <cell r="K290">
            <v>790167</v>
          </cell>
        </row>
        <row r="291">
          <cell r="F291">
            <v>55262</v>
          </cell>
          <cell r="G291">
            <v>0</v>
          </cell>
          <cell r="H291">
            <v>55262</v>
          </cell>
          <cell r="I291">
            <v>0</v>
          </cell>
          <cell r="J291">
            <v>55262</v>
          </cell>
          <cell r="K291">
            <v>5630</v>
          </cell>
        </row>
        <row r="292">
          <cell r="F292">
            <v>333537</v>
          </cell>
          <cell r="G292">
            <v>0</v>
          </cell>
          <cell r="H292">
            <v>333537</v>
          </cell>
          <cell r="I292">
            <v>0</v>
          </cell>
          <cell r="J292">
            <v>333537</v>
          </cell>
          <cell r="K292">
            <v>577662</v>
          </cell>
        </row>
        <row r="293">
          <cell r="F293">
            <v>217533</v>
          </cell>
          <cell r="G293">
            <v>0</v>
          </cell>
          <cell r="H293">
            <v>217533</v>
          </cell>
          <cell r="I293">
            <v>0</v>
          </cell>
          <cell r="J293">
            <v>217533</v>
          </cell>
          <cell r="K293">
            <v>508952</v>
          </cell>
        </row>
        <row r="294">
          <cell r="F294">
            <v>74075</v>
          </cell>
          <cell r="G294">
            <v>0</v>
          </cell>
          <cell r="H294">
            <v>74075</v>
          </cell>
          <cell r="I294">
            <v>-1404</v>
          </cell>
          <cell r="J294">
            <v>72671</v>
          </cell>
          <cell r="K294">
            <v>129699</v>
          </cell>
        </row>
        <row r="295">
          <cell r="F295">
            <v>169404</v>
          </cell>
          <cell r="G295">
            <v>0</v>
          </cell>
          <cell r="H295">
            <v>169404</v>
          </cell>
          <cell r="I295">
            <v>-169404</v>
          </cell>
          <cell r="J295">
            <v>0</v>
          </cell>
          <cell r="K295">
            <v>184595</v>
          </cell>
        </row>
        <row r="296">
          <cell r="F296">
            <v>959257</v>
          </cell>
          <cell r="G296">
            <v>0</v>
          </cell>
          <cell r="H296">
            <v>959257</v>
          </cell>
          <cell r="I296">
            <v>0</v>
          </cell>
          <cell r="J296">
            <v>959257</v>
          </cell>
          <cell r="K296">
            <v>956137</v>
          </cell>
        </row>
        <row r="297">
          <cell r="F297">
            <v>656768</v>
          </cell>
          <cell r="G297">
            <v>0</v>
          </cell>
          <cell r="H297">
            <v>656768</v>
          </cell>
          <cell r="I297">
            <v>0</v>
          </cell>
          <cell r="J297">
            <v>656768</v>
          </cell>
          <cell r="K297">
            <v>832422</v>
          </cell>
        </row>
        <row r="298">
          <cell r="F298">
            <v>807432</v>
          </cell>
          <cell r="G298">
            <v>0</v>
          </cell>
          <cell r="H298">
            <v>807432</v>
          </cell>
          <cell r="I298">
            <v>0</v>
          </cell>
          <cell r="J298">
            <v>807432</v>
          </cell>
          <cell r="K298">
            <v>650335</v>
          </cell>
        </row>
        <row r="299">
          <cell r="F299">
            <v>362500</v>
          </cell>
          <cell r="G299">
            <v>0</v>
          </cell>
          <cell r="H299">
            <v>362500</v>
          </cell>
          <cell r="I299">
            <v>0</v>
          </cell>
          <cell r="J299">
            <v>362500</v>
          </cell>
          <cell r="K299">
            <v>0</v>
          </cell>
        </row>
        <row r="300">
          <cell r="F300">
            <v>2072375</v>
          </cell>
          <cell r="G300">
            <v>0</v>
          </cell>
          <cell r="H300">
            <v>2072375</v>
          </cell>
          <cell r="I300">
            <v>0</v>
          </cell>
          <cell r="J300">
            <v>2072375</v>
          </cell>
          <cell r="K300">
            <v>1434410</v>
          </cell>
        </row>
        <row r="301">
          <cell r="F301">
            <v>75657</v>
          </cell>
          <cell r="G301">
            <v>0</v>
          </cell>
          <cell r="H301">
            <v>75657</v>
          </cell>
          <cell r="I301">
            <v>0</v>
          </cell>
          <cell r="J301">
            <v>75657</v>
          </cell>
          <cell r="K301">
            <v>90510</v>
          </cell>
        </row>
        <row r="302">
          <cell r="F302">
            <v>35590</v>
          </cell>
          <cell r="G302">
            <v>0</v>
          </cell>
          <cell r="H302">
            <v>35590</v>
          </cell>
          <cell r="I302">
            <v>0</v>
          </cell>
          <cell r="J302">
            <v>35590</v>
          </cell>
          <cell r="K302">
            <v>33072</v>
          </cell>
        </row>
        <row r="303">
          <cell r="F303">
            <v>26036</v>
          </cell>
          <cell r="G303">
            <v>0</v>
          </cell>
          <cell r="H303">
            <v>26036</v>
          </cell>
          <cell r="I303">
            <v>0</v>
          </cell>
          <cell r="J303">
            <v>26036</v>
          </cell>
          <cell r="K303">
            <v>511824</v>
          </cell>
        </row>
        <row r="304">
          <cell r="F304">
            <v>2085818</v>
          </cell>
          <cell r="G304">
            <v>0</v>
          </cell>
          <cell r="H304">
            <v>2085818</v>
          </cell>
          <cell r="I304">
            <v>0</v>
          </cell>
          <cell r="J304">
            <v>2085818</v>
          </cell>
          <cell r="K304">
            <v>1391422</v>
          </cell>
        </row>
        <row r="305">
          <cell r="F305">
            <v>1189</v>
          </cell>
          <cell r="G305">
            <v>0</v>
          </cell>
          <cell r="H305">
            <v>1189</v>
          </cell>
          <cell r="I305">
            <v>0</v>
          </cell>
          <cell r="J305">
            <v>1189</v>
          </cell>
          <cell r="K305">
            <v>0</v>
          </cell>
        </row>
        <row r="306">
          <cell r="F306">
            <v>1154889</v>
          </cell>
          <cell r="G306">
            <v>0</v>
          </cell>
          <cell r="H306">
            <v>1154889</v>
          </cell>
          <cell r="I306">
            <v>0</v>
          </cell>
          <cell r="J306">
            <v>1154889</v>
          </cell>
          <cell r="K306">
            <v>697191</v>
          </cell>
        </row>
        <row r="307">
          <cell r="F307">
            <v>67641</v>
          </cell>
          <cell r="G307">
            <v>0</v>
          </cell>
          <cell r="H307">
            <v>67641</v>
          </cell>
          <cell r="I307">
            <v>0</v>
          </cell>
          <cell r="J307">
            <v>67641</v>
          </cell>
          <cell r="K307">
            <v>24547</v>
          </cell>
        </row>
        <row r="308">
          <cell r="F308">
            <v>359541</v>
          </cell>
          <cell r="G308">
            <v>0</v>
          </cell>
          <cell r="H308">
            <v>359541</v>
          </cell>
          <cell r="I308">
            <v>0</v>
          </cell>
          <cell r="J308">
            <v>359541</v>
          </cell>
          <cell r="K308">
            <v>505110</v>
          </cell>
        </row>
        <row r="309">
          <cell r="F309">
            <v>4191</v>
          </cell>
          <cell r="G309">
            <v>0</v>
          </cell>
          <cell r="H309">
            <v>4191</v>
          </cell>
          <cell r="I309">
            <v>0</v>
          </cell>
          <cell r="J309">
            <v>4191</v>
          </cell>
          <cell r="K309">
            <v>3479</v>
          </cell>
        </row>
        <row r="310">
          <cell r="F310">
            <v>321486</v>
          </cell>
          <cell r="G310">
            <v>0</v>
          </cell>
          <cell r="H310">
            <v>321486</v>
          </cell>
          <cell r="I310">
            <v>0</v>
          </cell>
          <cell r="J310">
            <v>321486</v>
          </cell>
          <cell r="K310">
            <v>458465</v>
          </cell>
        </row>
        <row r="311">
          <cell r="F311">
            <v>8714943</v>
          </cell>
          <cell r="G311">
            <v>0</v>
          </cell>
          <cell r="H311">
            <v>8714943</v>
          </cell>
          <cell r="I311">
            <v>0</v>
          </cell>
          <cell r="J311">
            <v>8714943</v>
          </cell>
          <cell r="K311">
            <v>7719316</v>
          </cell>
        </row>
        <row r="312">
          <cell r="F312">
            <v>3426844</v>
          </cell>
          <cell r="G312">
            <v>0</v>
          </cell>
          <cell r="H312">
            <v>3426844</v>
          </cell>
          <cell r="I312">
            <v>-3426844</v>
          </cell>
          <cell r="J312">
            <v>0</v>
          </cell>
          <cell r="K312">
            <v>2551306</v>
          </cell>
        </row>
        <row r="313">
          <cell r="F313">
            <v>1713074</v>
          </cell>
          <cell r="G313">
            <v>0</v>
          </cell>
          <cell r="H313">
            <v>1713074</v>
          </cell>
          <cell r="I313">
            <v>-261452</v>
          </cell>
          <cell r="J313">
            <v>1451622</v>
          </cell>
          <cell r="K313">
            <v>2595760</v>
          </cell>
        </row>
        <row r="314">
          <cell r="F314">
            <v>499847</v>
          </cell>
          <cell r="G314">
            <v>0</v>
          </cell>
          <cell r="H314">
            <v>499847</v>
          </cell>
          <cell r="I314">
            <v>-499847</v>
          </cell>
          <cell r="J314">
            <v>0</v>
          </cell>
          <cell r="K314">
            <v>144560</v>
          </cell>
        </row>
        <row r="315">
          <cell r="F315">
            <v>8570</v>
          </cell>
          <cell r="G315">
            <v>0</v>
          </cell>
          <cell r="H315">
            <v>8570</v>
          </cell>
          <cell r="I315">
            <v>0</v>
          </cell>
          <cell r="J315">
            <v>8570</v>
          </cell>
          <cell r="K315">
            <v>0</v>
          </cell>
        </row>
        <row r="316">
          <cell r="F316">
            <v>4213125</v>
          </cell>
          <cell r="G316">
            <v>0</v>
          </cell>
          <cell r="H316">
            <v>4213125</v>
          </cell>
          <cell r="I316">
            <v>0</v>
          </cell>
          <cell r="J316">
            <v>4213125</v>
          </cell>
          <cell r="K316">
            <v>0</v>
          </cell>
        </row>
        <row r="317">
          <cell r="F317">
            <v>137397</v>
          </cell>
          <cell r="G317">
            <v>0</v>
          </cell>
          <cell r="H317">
            <v>137397</v>
          </cell>
          <cell r="I317">
            <v>0</v>
          </cell>
          <cell r="J317">
            <v>137397</v>
          </cell>
          <cell r="K317">
            <v>0</v>
          </cell>
        </row>
        <row r="318">
          <cell r="F318">
            <v>27902612</v>
          </cell>
          <cell r="G318">
            <v>0</v>
          </cell>
          <cell r="H318">
            <v>27902612</v>
          </cell>
          <cell r="I318">
            <v>0</v>
          </cell>
          <cell r="J318">
            <v>27902612</v>
          </cell>
          <cell r="K318">
            <v>385044571</v>
          </cell>
        </row>
        <row r="319">
          <cell r="F319">
            <v>1351214</v>
          </cell>
          <cell r="G319">
            <v>0</v>
          </cell>
          <cell r="H319">
            <v>1351214</v>
          </cell>
          <cell r="I319">
            <v>0</v>
          </cell>
          <cell r="J319">
            <v>1351214</v>
          </cell>
          <cell r="K319">
            <v>375</v>
          </cell>
        </row>
        <row r="320">
          <cell r="F320">
            <v>34268</v>
          </cell>
          <cell r="G320">
            <v>0</v>
          </cell>
          <cell r="H320">
            <v>34268</v>
          </cell>
          <cell r="I320">
            <v>0</v>
          </cell>
          <cell r="J320">
            <v>34268</v>
          </cell>
          <cell r="K320">
            <v>43670</v>
          </cell>
        </row>
        <row r="321">
          <cell r="F321">
            <v>5548</v>
          </cell>
          <cell r="G321">
            <v>0</v>
          </cell>
          <cell r="H321">
            <v>5548</v>
          </cell>
          <cell r="I321">
            <v>0</v>
          </cell>
          <cell r="J321">
            <v>5548</v>
          </cell>
          <cell r="K321">
            <v>0</v>
          </cell>
        </row>
        <row r="322">
          <cell r="F322">
            <v>401000</v>
          </cell>
          <cell r="G322">
            <v>0</v>
          </cell>
          <cell r="H322">
            <v>401000</v>
          </cell>
          <cell r="I322">
            <v>0</v>
          </cell>
          <cell r="J322">
            <v>401000</v>
          </cell>
          <cell r="K322">
            <v>800000</v>
          </cell>
        </row>
        <row r="323">
          <cell r="F323">
            <v>1029460</v>
          </cell>
          <cell r="G323">
            <v>0</v>
          </cell>
          <cell r="H323">
            <v>1029460</v>
          </cell>
          <cell r="I323">
            <v>0</v>
          </cell>
          <cell r="J323">
            <v>1029460</v>
          </cell>
          <cell r="K323">
            <v>555806</v>
          </cell>
        </row>
        <row r="324">
          <cell r="F324">
            <v>10000</v>
          </cell>
          <cell r="G324">
            <v>0</v>
          </cell>
          <cell r="H324">
            <v>10000</v>
          </cell>
          <cell r="I324">
            <v>-10000</v>
          </cell>
          <cell r="J324">
            <v>0</v>
          </cell>
          <cell r="K324">
            <v>0</v>
          </cell>
        </row>
        <row r="325">
          <cell r="F325">
            <v>46760</v>
          </cell>
          <cell r="G325">
            <v>0</v>
          </cell>
          <cell r="H325">
            <v>46760</v>
          </cell>
          <cell r="I325">
            <v>-45910</v>
          </cell>
          <cell r="J325">
            <v>850</v>
          </cell>
          <cell r="K325">
            <v>326559</v>
          </cell>
        </row>
        <row r="326">
          <cell r="F326">
            <v>5822315</v>
          </cell>
          <cell r="G326">
            <v>0</v>
          </cell>
          <cell r="H326">
            <v>5822315</v>
          </cell>
          <cell r="I326">
            <v>0</v>
          </cell>
          <cell r="J326">
            <v>5822315</v>
          </cell>
          <cell r="K326">
            <v>303310</v>
          </cell>
        </row>
        <row r="327">
          <cell r="F327">
            <v>0</v>
          </cell>
          <cell r="G327">
            <v>0</v>
          </cell>
          <cell r="H327">
            <v>0</v>
          </cell>
          <cell r="I327">
            <v>0</v>
          </cell>
          <cell r="J327">
            <v>0</v>
          </cell>
          <cell r="K327">
            <v>2332082340</v>
          </cell>
        </row>
        <row r="328">
          <cell r="F328">
            <v>665825</v>
          </cell>
          <cell r="G328">
            <v>0</v>
          </cell>
          <cell r="H328">
            <v>665825</v>
          </cell>
          <cell r="I328">
            <v>0</v>
          </cell>
          <cell r="J328">
            <v>665825</v>
          </cell>
          <cell r="K328">
            <v>114258</v>
          </cell>
        </row>
        <row r="329">
          <cell r="F329">
            <v>17067025</v>
          </cell>
          <cell r="G329">
            <v>0</v>
          </cell>
          <cell r="H329">
            <v>17067025</v>
          </cell>
          <cell r="I329">
            <v>0</v>
          </cell>
          <cell r="J329">
            <v>17067025</v>
          </cell>
          <cell r="K329">
            <v>4380367</v>
          </cell>
        </row>
        <row r="330">
          <cell r="F330">
            <v>117675</v>
          </cell>
          <cell r="G330">
            <v>0</v>
          </cell>
          <cell r="H330">
            <v>117675</v>
          </cell>
          <cell r="I330">
            <v>0</v>
          </cell>
          <cell r="J330">
            <v>117675</v>
          </cell>
          <cell r="K330">
            <v>612306</v>
          </cell>
        </row>
        <row r="331">
          <cell r="F331">
            <v>-26308267</v>
          </cell>
          <cell r="G331">
            <v>0</v>
          </cell>
          <cell r="H331">
            <v>-26308267</v>
          </cell>
          <cell r="I331">
            <v>0</v>
          </cell>
          <cell r="J331">
            <v>-26308267</v>
          </cell>
          <cell r="K331">
            <v>-39175231</v>
          </cell>
        </row>
        <row r="332">
          <cell r="F332">
            <v>-9899752</v>
          </cell>
          <cell r="G332">
            <v>0</v>
          </cell>
          <cell r="H332">
            <v>-9899752</v>
          </cell>
          <cell r="I332">
            <v>0</v>
          </cell>
          <cell r="J332">
            <v>-9899752</v>
          </cell>
          <cell r="K332">
            <v>-2725504578</v>
          </cell>
        </row>
        <row r="333">
          <cell r="F333">
            <v>15975952</v>
          </cell>
          <cell r="G333">
            <v>0</v>
          </cell>
          <cell r="H333">
            <v>15975952</v>
          </cell>
          <cell r="I333">
            <v>0</v>
          </cell>
          <cell r="J333">
            <v>15975952</v>
          </cell>
          <cell r="K333">
            <v>11968905</v>
          </cell>
        </row>
        <row r="334">
          <cell r="F334">
            <v>0</v>
          </cell>
          <cell r="G334">
            <v>0</v>
          </cell>
          <cell r="H334">
            <v>0</v>
          </cell>
          <cell r="I334">
            <v>0</v>
          </cell>
          <cell r="J334">
            <v>0</v>
          </cell>
          <cell r="K334">
            <v>2405</v>
          </cell>
        </row>
        <row r="335">
          <cell r="F335">
            <v>0</v>
          </cell>
          <cell r="G335">
            <v>0</v>
          </cell>
          <cell r="H335">
            <v>0</v>
          </cell>
          <cell r="I335">
            <v>0</v>
          </cell>
          <cell r="J335">
            <v>0</v>
          </cell>
          <cell r="K335">
            <v>250</v>
          </cell>
        </row>
        <row r="336">
          <cell r="F336">
            <v>1680672</v>
          </cell>
          <cell r="G336">
            <v>0</v>
          </cell>
          <cell r="H336">
            <v>1680672</v>
          </cell>
          <cell r="I336">
            <v>0</v>
          </cell>
          <cell r="J336">
            <v>1680672</v>
          </cell>
          <cell r="K336">
            <v>1081452</v>
          </cell>
        </row>
        <row r="337">
          <cell r="F337">
            <v>1982435</v>
          </cell>
          <cell r="G337">
            <v>0</v>
          </cell>
          <cell r="H337">
            <v>1982435</v>
          </cell>
          <cell r="I337">
            <v>-293</v>
          </cell>
          <cell r="J337">
            <v>1982142</v>
          </cell>
          <cell r="K337">
            <v>1184449</v>
          </cell>
        </row>
        <row r="338">
          <cell r="F338">
            <v>909800</v>
          </cell>
          <cell r="G338">
            <v>0</v>
          </cell>
          <cell r="H338">
            <v>909800</v>
          </cell>
          <cell r="I338">
            <v>-1400</v>
          </cell>
          <cell r="J338">
            <v>908400</v>
          </cell>
          <cell r="K338">
            <v>151710</v>
          </cell>
        </row>
        <row r="339">
          <cell r="F339">
            <v>545482</v>
          </cell>
          <cell r="G339">
            <v>0</v>
          </cell>
          <cell r="H339">
            <v>545482</v>
          </cell>
          <cell r="I339">
            <v>0</v>
          </cell>
          <cell r="J339">
            <v>545482</v>
          </cell>
          <cell r="K339">
            <v>226504</v>
          </cell>
        </row>
        <row r="340">
          <cell r="F340">
            <v>3556185</v>
          </cell>
          <cell r="G340">
            <v>0</v>
          </cell>
          <cell r="H340">
            <v>3556185</v>
          </cell>
          <cell r="I340">
            <v>0</v>
          </cell>
          <cell r="J340">
            <v>3556185</v>
          </cell>
          <cell r="K340">
            <v>1775988</v>
          </cell>
        </row>
        <row r="341">
          <cell r="F341">
            <v>566775</v>
          </cell>
          <cell r="G341">
            <v>0</v>
          </cell>
          <cell r="H341">
            <v>566775</v>
          </cell>
          <cell r="I341">
            <v>-35390</v>
          </cell>
          <cell r="J341">
            <v>531385</v>
          </cell>
          <cell r="K341">
            <v>339041</v>
          </cell>
        </row>
        <row r="342">
          <cell r="F342">
            <v>401677</v>
          </cell>
          <cell r="G342">
            <v>0</v>
          </cell>
          <cell r="H342">
            <v>401677</v>
          </cell>
          <cell r="I342">
            <v>-6301</v>
          </cell>
          <cell r="J342">
            <v>395376</v>
          </cell>
          <cell r="K342">
            <v>213205</v>
          </cell>
        </row>
        <row r="343">
          <cell r="F343">
            <v>425239</v>
          </cell>
          <cell r="G343">
            <v>0</v>
          </cell>
          <cell r="H343">
            <v>425239</v>
          </cell>
          <cell r="I343">
            <v>-222838</v>
          </cell>
          <cell r="J343">
            <v>202401</v>
          </cell>
          <cell r="K343">
            <v>314551</v>
          </cell>
        </row>
        <row r="344">
          <cell r="F344">
            <v>20537</v>
          </cell>
          <cell r="G344">
            <v>0</v>
          </cell>
          <cell r="H344">
            <v>20537</v>
          </cell>
          <cell r="I344">
            <v>-18826</v>
          </cell>
          <cell r="J344">
            <v>1711</v>
          </cell>
          <cell r="K344">
            <v>17115</v>
          </cell>
        </row>
        <row r="345">
          <cell r="F345">
            <v>149965</v>
          </cell>
          <cell r="G345">
            <v>0</v>
          </cell>
          <cell r="H345">
            <v>149965</v>
          </cell>
          <cell r="I345">
            <v>-3193</v>
          </cell>
          <cell r="J345">
            <v>146772</v>
          </cell>
          <cell r="K345">
            <v>44259</v>
          </cell>
        </row>
        <row r="346">
          <cell r="F346">
            <v>129614706</v>
          </cell>
          <cell r="G346">
            <v>0</v>
          </cell>
          <cell r="H346">
            <v>129614706</v>
          </cell>
          <cell r="I346">
            <v>0</v>
          </cell>
          <cell r="J346">
            <v>129614706</v>
          </cell>
          <cell r="K346">
            <v>86435500</v>
          </cell>
        </row>
        <row r="347">
          <cell r="F347">
            <v>28252818</v>
          </cell>
          <cell r="G347">
            <v>0</v>
          </cell>
          <cell r="H347">
            <v>28252818</v>
          </cell>
          <cell r="I347">
            <v>0</v>
          </cell>
          <cell r="J347">
            <v>28252818</v>
          </cell>
          <cell r="K347">
            <v>9282204</v>
          </cell>
        </row>
        <row r="348">
          <cell r="F348">
            <v>218783</v>
          </cell>
          <cell r="G348">
            <v>0</v>
          </cell>
          <cell r="H348">
            <v>218783</v>
          </cell>
          <cell r="I348">
            <v>0</v>
          </cell>
          <cell r="J348">
            <v>218783</v>
          </cell>
          <cell r="K348">
            <v>201873</v>
          </cell>
        </row>
        <row r="349">
          <cell r="F349">
            <v>1263605199</v>
          </cell>
          <cell r="G349">
            <v>0</v>
          </cell>
          <cell r="H349">
            <v>1263605199</v>
          </cell>
          <cell r="I349">
            <v>-14705020</v>
          </cell>
          <cell r="J349">
            <v>1248900179</v>
          </cell>
          <cell r="K349">
            <v>1195226809</v>
          </cell>
        </row>
        <row r="351">
          <cell r="F351">
            <v>13551191</v>
          </cell>
          <cell r="G351">
            <v>0</v>
          </cell>
          <cell r="H351">
            <v>13551191</v>
          </cell>
          <cell r="I351">
            <v>0</v>
          </cell>
          <cell r="J351">
            <v>13551191</v>
          </cell>
          <cell r="K351">
            <v>10247853</v>
          </cell>
        </row>
        <row r="352">
          <cell r="F352">
            <v>16731590</v>
          </cell>
          <cell r="G352">
            <v>0</v>
          </cell>
          <cell r="H352">
            <v>16731590</v>
          </cell>
          <cell r="I352">
            <v>0</v>
          </cell>
          <cell r="J352">
            <v>16731590</v>
          </cell>
          <cell r="K352">
            <v>6202672</v>
          </cell>
        </row>
        <row r="353">
          <cell r="F353">
            <v>1689</v>
          </cell>
          <cell r="G353">
            <v>0</v>
          </cell>
          <cell r="H353">
            <v>1689</v>
          </cell>
          <cell r="I353">
            <v>0</v>
          </cell>
          <cell r="J353">
            <v>1689</v>
          </cell>
          <cell r="K353">
            <v>107815</v>
          </cell>
        </row>
        <row r="354">
          <cell r="F354">
            <v>30284470</v>
          </cell>
          <cell r="G354">
            <v>0</v>
          </cell>
          <cell r="H354">
            <v>30284470</v>
          </cell>
          <cell r="I354">
            <v>0</v>
          </cell>
          <cell r="J354">
            <v>30284470</v>
          </cell>
          <cell r="K354">
            <v>16558340</v>
          </cell>
        </row>
        <row r="356">
          <cell r="F356">
            <v>0</v>
          </cell>
          <cell r="G356">
            <v>0</v>
          </cell>
          <cell r="H356">
            <v>0</v>
          </cell>
          <cell r="I356">
            <v>14705020</v>
          </cell>
          <cell r="J356">
            <v>14705020</v>
          </cell>
          <cell r="K356">
            <v>0</v>
          </cell>
        </row>
        <row r="357">
          <cell r="F357">
            <v>0</v>
          </cell>
          <cell r="G357">
            <v>0</v>
          </cell>
          <cell r="H357">
            <v>0</v>
          </cell>
          <cell r="I357">
            <v>14705020</v>
          </cell>
          <cell r="J357">
            <v>14705020</v>
          </cell>
          <cell r="K357">
            <v>0</v>
          </cell>
        </row>
        <row r="359">
          <cell r="F359">
            <v>40948092</v>
          </cell>
          <cell r="G359">
            <v>0</v>
          </cell>
          <cell r="H359">
            <v>40948092</v>
          </cell>
          <cell r="I359">
            <v>0</v>
          </cell>
          <cell r="J359">
            <v>40948092</v>
          </cell>
          <cell r="K359">
            <v>58924721</v>
          </cell>
        </row>
        <row r="360">
          <cell r="F360">
            <v>1439464</v>
          </cell>
          <cell r="G360">
            <v>0</v>
          </cell>
          <cell r="H360">
            <v>1439464</v>
          </cell>
          <cell r="I360">
            <v>0</v>
          </cell>
          <cell r="J360">
            <v>1439464</v>
          </cell>
          <cell r="K360">
            <v>1618213</v>
          </cell>
        </row>
        <row r="361">
          <cell r="F361">
            <v>4662000</v>
          </cell>
          <cell r="G361">
            <v>0</v>
          </cell>
          <cell r="H361">
            <v>4662000</v>
          </cell>
          <cell r="I361">
            <v>0</v>
          </cell>
          <cell r="J361">
            <v>4662000</v>
          </cell>
          <cell r="K361">
            <v>5432786</v>
          </cell>
        </row>
        <row r="362">
          <cell r="F362">
            <v>779802</v>
          </cell>
          <cell r="G362">
            <v>0</v>
          </cell>
          <cell r="H362">
            <v>779802</v>
          </cell>
          <cell r="I362">
            <v>0</v>
          </cell>
          <cell r="J362">
            <v>779802</v>
          </cell>
          <cell r="K362">
            <v>4230814</v>
          </cell>
        </row>
        <row r="363">
          <cell r="F363">
            <v>47829358</v>
          </cell>
          <cell r="G363">
            <v>0</v>
          </cell>
          <cell r="H363">
            <v>47829358</v>
          </cell>
          <cell r="I363">
            <v>0</v>
          </cell>
          <cell r="J363">
            <v>47829358</v>
          </cell>
          <cell r="K363">
            <v>70206534</v>
          </cell>
        </row>
        <row r="365">
          <cell r="F365">
            <v>-1114364</v>
          </cell>
          <cell r="G365">
            <v>0</v>
          </cell>
          <cell r="H365">
            <v>-1114364</v>
          </cell>
          <cell r="I365">
            <v>0</v>
          </cell>
          <cell r="J365">
            <v>-1114364</v>
          </cell>
          <cell r="K365">
            <v>-892555</v>
          </cell>
        </row>
        <row r="366">
          <cell r="F366">
            <v>-900826</v>
          </cell>
          <cell r="G366">
            <v>0</v>
          </cell>
          <cell r="H366">
            <v>-900826</v>
          </cell>
          <cell r="I366">
            <v>0</v>
          </cell>
          <cell r="J366">
            <v>-900826</v>
          </cell>
          <cell r="K366">
            <v>-5424878</v>
          </cell>
        </row>
        <row r="367">
          <cell r="F367">
            <v>-2015190</v>
          </cell>
          <cell r="G367">
            <v>0</v>
          </cell>
          <cell r="H367">
            <v>-2015190</v>
          </cell>
          <cell r="I367">
            <v>0</v>
          </cell>
          <cell r="J367">
            <v>-2015190</v>
          </cell>
          <cell r="K367">
            <v>-6317433</v>
          </cell>
        </row>
        <row r="368">
          <cell r="F368">
            <v>0</v>
          </cell>
          <cell r="G368">
            <v>0</v>
          </cell>
          <cell r="H368">
            <v>0</v>
          </cell>
          <cell r="I368">
            <v>0</v>
          </cell>
          <cell r="J368">
            <v>0</v>
          </cell>
          <cell r="K368">
            <v>6</v>
          </cell>
        </row>
      </sheetData>
      <sheetData sheetId="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Tickmarks"/>
      <sheetName val="Links"/>
      <sheetName val="Jan"/>
      <sheetName val="Oct "/>
    </sheetNames>
    <sheetDataSet>
      <sheetData sheetId="0"/>
      <sheetData sheetId="1">
        <row r="3">
          <cell r="A3" t="str">
            <v>{a}</v>
          </cell>
        </row>
      </sheetData>
      <sheetData sheetId="2">
        <row r="1">
          <cell r="F1" t="str">
            <v>Preliminary</v>
          </cell>
          <cell r="G1" t="str">
            <v>AJE</v>
          </cell>
          <cell r="H1" t="str">
            <v>Adjusted</v>
          </cell>
          <cell r="I1" t="str">
            <v>RJE</v>
          </cell>
          <cell r="J1" t="str">
            <v>2010</v>
          </cell>
          <cell r="K1" t="str">
            <v>2009</v>
          </cell>
        </row>
        <row r="3">
          <cell r="F3">
            <v>1283373</v>
          </cell>
          <cell r="G3">
            <v>0</v>
          </cell>
          <cell r="H3">
            <v>1283373</v>
          </cell>
          <cell r="I3">
            <v>0</v>
          </cell>
          <cell r="J3">
            <v>1283373</v>
          </cell>
          <cell r="K3">
            <v>1380909</v>
          </cell>
        </row>
        <row r="4">
          <cell r="F4">
            <v>700501</v>
          </cell>
          <cell r="G4">
            <v>0</v>
          </cell>
          <cell r="H4">
            <v>700501</v>
          </cell>
          <cell r="I4">
            <v>0</v>
          </cell>
          <cell r="J4">
            <v>700501</v>
          </cell>
          <cell r="K4">
            <v>700872</v>
          </cell>
        </row>
        <row r="5">
          <cell r="F5">
            <v>259281</v>
          </cell>
          <cell r="G5">
            <v>0</v>
          </cell>
          <cell r="H5">
            <v>259281</v>
          </cell>
          <cell r="I5">
            <v>0</v>
          </cell>
          <cell r="J5">
            <v>259281</v>
          </cell>
          <cell r="K5">
            <v>266386</v>
          </cell>
        </row>
        <row r="6">
          <cell r="F6">
            <v>29395</v>
          </cell>
          <cell r="G6">
            <v>0</v>
          </cell>
          <cell r="H6">
            <v>29395</v>
          </cell>
          <cell r="I6">
            <v>0</v>
          </cell>
          <cell r="J6">
            <v>29395</v>
          </cell>
          <cell r="K6">
            <v>36697</v>
          </cell>
        </row>
        <row r="7">
          <cell r="F7">
            <v>697720</v>
          </cell>
          <cell r="G7">
            <v>0</v>
          </cell>
          <cell r="H7">
            <v>697720</v>
          </cell>
          <cell r="I7">
            <v>0</v>
          </cell>
          <cell r="J7">
            <v>697720</v>
          </cell>
          <cell r="K7">
            <v>654893</v>
          </cell>
        </row>
        <row r="8">
          <cell r="F8">
            <v>410925</v>
          </cell>
          <cell r="G8">
            <v>0</v>
          </cell>
          <cell r="H8">
            <v>410925</v>
          </cell>
          <cell r="I8">
            <v>0</v>
          </cell>
          <cell r="J8">
            <v>410925</v>
          </cell>
          <cell r="K8">
            <v>393238</v>
          </cell>
        </row>
        <row r="9">
          <cell r="F9">
            <v>233274</v>
          </cell>
          <cell r="G9">
            <v>0</v>
          </cell>
          <cell r="H9">
            <v>233274</v>
          </cell>
          <cell r="I9">
            <v>0</v>
          </cell>
          <cell r="J9">
            <v>233274</v>
          </cell>
          <cell r="K9">
            <v>227336</v>
          </cell>
        </row>
        <row r="10">
          <cell r="F10">
            <v>3300</v>
          </cell>
          <cell r="G10">
            <v>0</v>
          </cell>
          <cell r="H10">
            <v>3300</v>
          </cell>
          <cell r="I10">
            <v>0</v>
          </cell>
          <cell r="J10">
            <v>3300</v>
          </cell>
          <cell r="K10">
            <v>0</v>
          </cell>
        </row>
        <row r="11">
          <cell r="F11">
            <v>114847</v>
          </cell>
          <cell r="G11">
            <v>0</v>
          </cell>
          <cell r="H11">
            <v>114847</v>
          </cell>
          <cell r="I11">
            <v>0</v>
          </cell>
          <cell r="J11">
            <v>114847</v>
          </cell>
          <cell r="K11">
            <v>73990</v>
          </cell>
        </row>
        <row r="12">
          <cell r="F12">
            <v>8474</v>
          </cell>
          <cell r="G12">
            <v>0</v>
          </cell>
          <cell r="H12">
            <v>8474</v>
          </cell>
          <cell r="I12">
            <v>0</v>
          </cell>
          <cell r="J12">
            <v>8474</v>
          </cell>
          <cell r="K12">
            <v>343</v>
          </cell>
        </row>
        <row r="13">
          <cell r="F13">
            <v>148451</v>
          </cell>
          <cell r="G13">
            <v>0</v>
          </cell>
          <cell r="H13">
            <v>148451</v>
          </cell>
          <cell r="I13">
            <v>0</v>
          </cell>
          <cell r="J13">
            <v>148451</v>
          </cell>
          <cell r="K13">
            <v>134923</v>
          </cell>
        </row>
        <row r="14">
          <cell r="F14">
            <v>7500</v>
          </cell>
          <cell r="G14">
            <v>0</v>
          </cell>
          <cell r="H14">
            <v>7500</v>
          </cell>
          <cell r="I14">
            <v>0</v>
          </cell>
          <cell r="J14">
            <v>7500</v>
          </cell>
          <cell r="K14">
            <v>10000</v>
          </cell>
        </row>
        <row r="15">
          <cell r="F15">
            <v>73750</v>
          </cell>
          <cell r="G15">
            <v>0</v>
          </cell>
          <cell r="H15">
            <v>73750</v>
          </cell>
          <cell r="I15">
            <v>0</v>
          </cell>
          <cell r="J15">
            <v>73750</v>
          </cell>
          <cell r="K15">
            <v>41105</v>
          </cell>
        </row>
        <row r="16">
          <cell r="F16">
            <v>-706</v>
          </cell>
          <cell r="G16">
            <v>0</v>
          </cell>
          <cell r="H16">
            <v>-706</v>
          </cell>
          <cell r="I16">
            <v>0</v>
          </cell>
          <cell r="J16">
            <v>-706</v>
          </cell>
          <cell r="K16">
            <v>2670</v>
          </cell>
        </row>
        <row r="17">
          <cell r="F17">
            <v>5000</v>
          </cell>
          <cell r="G17">
            <v>0</v>
          </cell>
          <cell r="H17">
            <v>5000</v>
          </cell>
          <cell r="I17">
            <v>0</v>
          </cell>
          <cell r="J17">
            <v>5000</v>
          </cell>
          <cell r="K17">
            <v>0</v>
          </cell>
        </row>
        <row r="18">
          <cell r="F18">
            <v>79302</v>
          </cell>
          <cell r="G18">
            <v>0</v>
          </cell>
          <cell r="H18">
            <v>79302</v>
          </cell>
          <cell r="I18">
            <v>0</v>
          </cell>
          <cell r="J18">
            <v>79302</v>
          </cell>
          <cell r="K18">
            <v>73990</v>
          </cell>
        </row>
        <row r="19">
          <cell r="F19">
            <v>77088</v>
          </cell>
          <cell r="G19">
            <v>0</v>
          </cell>
          <cell r="H19">
            <v>77088</v>
          </cell>
          <cell r="I19">
            <v>0</v>
          </cell>
          <cell r="J19">
            <v>77088</v>
          </cell>
          <cell r="K19">
            <v>69550</v>
          </cell>
        </row>
        <row r="20">
          <cell r="F20">
            <v>338</v>
          </cell>
          <cell r="G20">
            <v>0</v>
          </cell>
          <cell r="H20">
            <v>338</v>
          </cell>
          <cell r="I20">
            <v>0</v>
          </cell>
          <cell r="J20">
            <v>338</v>
          </cell>
          <cell r="K20">
            <v>0</v>
          </cell>
        </row>
        <row r="21">
          <cell r="F21">
            <v>0</v>
          </cell>
          <cell r="G21">
            <v>0</v>
          </cell>
          <cell r="H21">
            <v>0</v>
          </cell>
          <cell r="I21">
            <v>0</v>
          </cell>
          <cell r="J21">
            <v>0</v>
          </cell>
          <cell r="K21">
            <v>3000</v>
          </cell>
        </row>
        <row r="22">
          <cell r="F22">
            <v>0</v>
          </cell>
          <cell r="G22">
            <v>0</v>
          </cell>
          <cell r="H22">
            <v>0</v>
          </cell>
          <cell r="I22">
            <v>0</v>
          </cell>
          <cell r="J22">
            <v>0</v>
          </cell>
          <cell r="K22">
            <v>0</v>
          </cell>
        </row>
        <row r="23">
          <cell r="F23">
            <v>4000</v>
          </cell>
          <cell r="G23">
            <v>0</v>
          </cell>
          <cell r="H23">
            <v>4000</v>
          </cell>
          <cell r="I23">
            <v>0</v>
          </cell>
          <cell r="J23">
            <v>4000</v>
          </cell>
          <cell r="K23">
            <v>0</v>
          </cell>
        </row>
        <row r="24">
          <cell r="F24">
            <v>4135813</v>
          </cell>
          <cell r="G24">
            <v>0</v>
          </cell>
          <cell r="H24">
            <v>4135813</v>
          </cell>
          <cell r="I24">
            <v>0</v>
          </cell>
          <cell r="J24">
            <v>4135813</v>
          </cell>
          <cell r="K24">
            <v>4069902</v>
          </cell>
        </row>
        <row r="26">
          <cell r="F26">
            <v>0</v>
          </cell>
          <cell r="G26">
            <v>0</v>
          </cell>
          <cell r="H26">
            <v>0</v>
          </cell>
          <cell r="I26">
            <v>0</v>
          </cell>
          <cell r="J26">
            <v>0</v>
          </cell>
          <cell r="K26">
            <v>0</v>
          </cell>
        </row>
        <row r="27">
          <cell r="F27">
            <v>3143</v>
          </cell>
          <cell r="G27">
            <v>0</v>
          </cell>
          <cell r="H27">
            <v>3143</v>
          </cell>
          <cell r="I27">
            <v>0</v>
          </cell>
          <cell r="J27">
            <v>3143</v>
          </cell>
          <cell r="K27">
            <v>2143</v>
          </cell>
        </row>
        <row r="28">
          <cell r="F28">
            <v>15158</v>
          </cell>
          <cell r="G28">
            <v>0</v>
          </cell>
          <cell r="H28">
            <v>15158</v>
          </cell>
          <cell r="I28">
            <v>0</v>
          </cell>
          <cell r="J28">
            <v>15158</v>
          </cell>
          <cell r="K28">
            <v>20266</v>
          </cell>
        </row>
        <row r="29">
          <cell r="F29">
            <v>3845</v>
          </cell>
          <cell r="G29">
            <v>0</v>
          </cell>
          <cell r="H29">
            <v>3845</v>
          </cell>
          <cell r="I29">
            <v>0</v>
          </cell>
          <cell r="J29">
            <v>3845</v>
          </cell>
          <cell r="K29">
            <v>7521</v>
          </cell>
        </row>
        <row r="30">
          <cell r="F30">
            <v>22146</v>
          </cell>
          <cell r="G30">
            <v>0</v>
          </cell>
          <cell r="H30">
            <v>22146</v>
          </cell>
          <cell r="I30">
            <v>0</v>
          </cell>
          <cell r="J30">
            <v>22146</v>
          </cell>
          <cell r="K30">
            <v>29930</v>
          </cell>
        </row>
        <row r="32">
          <cell r="F32">
            <v>452725</v>
          </cell>
          <cell r="G32">
            <v>0</v>
          </cell>
          <cell r="H32">
            <v>452725</v>
          </cell>
          <cell r="I32">
            <v>0</v>
          </cell>
          <cell r="J32">
            <v>452725</v>
          </cell>
          <cell r="K32">
            <v>657542</v>
          </cell>
        </row>
        <row r="33">
          <cell r="F33">
            <v>54802</v>
          </cell>
          <cell r="G33">
            <v>0</v>
          </cell>
          <cell r="H33">
            <v>54802</v>
          </cell>
          <cell r="I33">
            <v>0</v>
          </cell>
          <cell r="J33">
            <v>54802</v>
          </cell>
          <cell r="K33">
            <v>0</v>
          </cell>
        </row>
        <row r="34">
          <cell r="F34">
            <v>507527</v>
          </cell>
          <cell r="G34">
            <v>0</v>
          </cell>
          <cell r="H34">
            <v>507527</v>
          </cell>
          <cell r="I34">
            <v>0</v>
          </cell>
          <cell r="J34">
            <v>507527</v>
          </cell>
          <cell r="K34">
            <v>657542</v>
          </cell>
        </row>
        <row r="36">
          <cell r="F36">
            <v>360039</v>
          </cell>
          <cell r="G36">
            <v>0</v>
          </cell>
          <cell r="H36">
            <v>360039</v>
          </cell>
          <cell r="I36">
            <v>0</v>
          </cell>
          <cell r="J36">
            <v>360039</v>
          </cell>
          <cell r="K36">
            <v>319492</v>
          </cell>
        </row>
        <row r="37">
          <cell r="F37">
            <v>104924</v>
          </cell>
          <cell r="G37">
            <v>0</v>
          </cell>
          <cell r="H37">
            <v>104924</v>
          </cell>
          <cell r="I37">
            <v>0</v>
          </cell>
          <cell r="J37">
            <v>104924</v>
          </cell>
          <cell r="K37">
            <v>72833</v>
          </cell>
        </row>
        <row r="38">
          <cell r="F38">
            <v>464963</v>
          </cell>
          <cell r="G38">
            <v>0</v>
          </cell>
          <cell r="H38">
            <v>464963</v>
          </cell>
          <cell r="I38">
            <v>0</v>
          </cell>
          <cell r="J38">
            <v>464963</v>
          </cell>
          <cell r="K38">
            <v>392325</v>
          </cell>
        </row>
        <row r="40">
          <cell r="F40">
            <v>0</v>
          </cell>
          <cell r="G40">
            <v>0</v>
          </cell>
          <cell r="H40">
            <v>0</v>
          </cell>
          <cell r="I40">
            <v>0</v>
          </cell>
          <cell r="J40">
            <v>0</v>
          </cell>
          <cell r="K40">
            <v>0</v>
          </cell>
        </row>
        <row r="42">
          <cell r="F42">
            <v>5231</v>
          </cell>
          <cell r="G42">
            <v>0</v>
          </cell>
          <cell r="H42">
            <v>5231</v>
          </cell>
          <cell r="I42">
            <v>0</v>
          </cell>
          <cell r="J42">
            <v>5231</v>
          </cell>
          <cell r="K42">
            <v>8316</v>
          </cell>
        </row>
        <row r="43">
          <cell r="F43">
            <v>0</v>
          </cell>
          <cell r="G43">
            <v>0</v>
          </cell>
          <cell r="H43">
            <v>0</v>
          </cell>
          <cell r="I43">
            <v>0</v>
          </cell>
          <cell r="J43">
            <v>0</v>
          </cell>
          <cell r="K43">
            <v>0</v>
          </cell>
        </row>
        <row r="44">
          <cell r="F44">
            <v>0</v>
          </cell>
          <cell r="G44">
            <v>0</v>
          </cell>
          <cell r="H44">
            <v>0</v>
          </cell>
          <cell r="I44">
            <v>0</v>
          </cell>
          <cell r="J44">
            <v>0</v>
          </cell>
          <cell r="K44">
            <v>0</v>
          </cell>
        </row>
        <row r="45">
          <cell r="F45">
            <v>27026</v>
          </cell>
          <cell r="G45">
            <v>0</v>
          </cell>
          <cell r="H45">
            <v>27026</v>
          </cell>
          <cell r="I45">
            <v>0</v>
          </cell>
          <cell r="J45">
            <v>27026</v>
          </cell>
          <cell r="K45">
            <v>8425</v>
          </cell>
        </row>
        <row r="46">
          <cell r="F46">
            <v>32257</v>
          </cell>
          <cell r="G46">
            <v>0</v>
          </cell>
          <cell r="H46">
            <v>32257</v>
          </cell>
          <cell r="I46">
            <v>0</v>
          </cell>
          <cell r="J46">
            <v>32257</v>
          </cell>
          <cell r="K46">
            <v>16741</v>
          </cell>
        </row>
        <row r="48">
          <cell r="F48">
            <v>31270</v>
          </cell>
          <cell r="G48">
            <v>0</v>
          </cell>
          <cell r="H48">
            <v>31270</v>
          </cell>
          <cell r="I48">
            <v>0</v>
          </cell>
          <cell r="J48">
            <v>31270</v>
          </cell>
          <cell r="K48">
            <v>32931</v>
          </cell>
        </row>
        <row r="49">
          <cell r="F49">
            <v>0</v>
          </cell>
          <cell r="G49">
            <v>0</v>
          </cell>
          <cell r="H49">
            <v>0</v>
          </cell>
          <cell r="I49">
            <v>0</v>
          </cell>
          <cell r="J49">
            <v>0</v>
          </cell>
          <cell r="K49">
            <v>0</v>
          </cell>
        </row>
        <row r="50">
          <cell r="F50">
            <v>14438</v>
          </cell>
          <cell r="G50">
            <v>0</v>
          </cell>
          <cell r="H50">
            <v>14438</v>
          </cell>
          <cell r="I50">
            <v>0</v>
          </cell>
          <cell r="J50">
            <v>14438</v>
          </cell>
          <cell r="K50">
            <v>7191</v>
          </cell>
        </row>
        <row r="51">
          <cell r="F51">
            <v>45708</v>
          </cell>
          <cell r="G51">
            <v>0</v>
          </cell>
          <cell r="H51">
            <v>45708</v>
          </cell>
          <cell r="I51">
            <v>0</v>
          </cell>
          <cell r="J51">
            <v>45708</v>
          </cell>
          <cell r="K51">
            <v>40122</v>
          </cell>
        </row>
        <row r="53">
          <cell r="F53">
            <v>50249</v>
          </cell>
          <cell r="G53">
            <v>0</v>
          </cell>
          <cell r="H53">
            <v>50249</v>
          </cell>
          <cell r="I53">
            <v>0</v>
          </cell>
          <cell r="J53">
            <v>50249</v>
          </cell>
          <cell r="K53">
            <v>108625</v>
          </cell>
        </row>
        <row r="54">
          <cell r="F54">
            <v>50249</v>
          </cell>
          <cell r="G54">
            <v>0</v>
          </cell>
          <cell r="H54">
            <v>50249</v>
          </cell>
          <cell r="I54">
            <v>0</v>
          </cell>
          <cell r="J54">
            <v>50249</v>
          </cell>
          <cell r="K54">
            <v>108625</v>
          </cell>
        </row>
        <row r="56">
          <cell r="F56">
            <v>0</v>
          </cell>
          <cell r="G56">
            <v>0</v>
          </cell>
          <cell r="H56">
            <v>0</v>
          </cell>
          <cell r="I56">
            <v>0</v>
          </cell>
          <cell r="J56">
            <v>0</v>
          </cell>
          <cell r="K56">
            <v>0</v>
          </cell>
        </row>
        <row r="58">
          <cell r="F58">
            <v>23254</v>
          </cell>
          <cell r="G58">
            <v>0</v>
          </cell>
          <cell r="H58">
            <v>23254</v>
          </cell>
          <cell r="I58">
            <v>0</v>
          </cell>
          <cell r="J58">
            <v>23254</v>
          </cell>
          <cell r="K58">
            <v>6881</v>
          </cell>
        </row>
        <row r="59">
          <cell r="F59">
            <v>0</v>
          </cell>
          <cell r="G59">
            <v>0</v>
          </cell>
          <cell r="H59">
            <v>0</v>
          </cell>
          <cell r="I59">
            <v>0</v>
          </cell>
          <cell r="J59">
            <v>0</v>
          </cell>
          <cell r="K59">
            <v>5980</v>
          </cell>
        </row>
        <row r="60">
          <cell r="F60">
            <v>23254</v>
          </cell>
          <cell r="G60">
            <v>0</v>
          </cell>
          <cell r="H60">
            <v>23254</v>
          </cell>
          <cell r="I60">
            <v>0</v>
          </cell>
          <cell r="J60">
            <v>23254</v>
          </cell>
          <cell r="K60">
            <v>12861</v>
          </cell>
        </row>
        <row r="62">
          <cell r="F62">
            <v>1752</v>
          </cell>
          <cell r="G62">
            <v>0</v>
          </cell>
          <cell r="H62">
            <v>1752</v>
          </cell>
          <cell r="I62">
            <v>0</v>
          </cell>
          <cell r="J62">
            <v>1752</v>
          </cell>
          <cell r="K62">
            <v>2759</v>
          </cell>
        </row>
        <row r="63">
          <cell r="F63">
            <v>1752</v>
          </cell>
          <cell r="G63">
            <v>0</v>
          </cell>
          <cell r="H63">
            <v>1752</v>
          </cell>
          <cell r="I63">
            <v>0</v>
          </cell>
          <cell r="J63">
            <v>1752</v>
          </cell>
          <cell r="K63">
            <v>2759</v>
          </cell>
        </row>
        <row r="65">
          <cell r="F65">
            <v>2570</v>
          </cell>
          <cell r="G65">
            <v>0</v>
          </cell>
          <cell r="H65">
            <v>2570</v>
          </cell>
          <cell r="I65">
            <v>0</v>
          </cell>
          <cell r="J65">
            <v>2570</v>
          </cell>
          <cell r="K65">
            <v>2550</v>
          </cell>
        </row>
        <row r="66">
          <cell r="F66">
            <v>59649</v>
          </cell>
          <cell r="G66">
            <v>0</v>
          </cell>
          <cell r="H66">
            <v>59649</v>
          </cell>
          <cell r="I66">
            <v>0</v>
          </cell>
          <cell r="J66">
            <v>59649</v>
          </cell>
          <cell r="K66">
            <v>53541</v>
          </cell>
        </row>
        <row r="67">
          <cell r="F67">
            <v>9430</v>
          </cell>
          <cell r="G67">
            <v>0</v>
          </cell>
          <cell r="H67">
            <v>9430</v>
          </cell>
          <cell r="I67">
            <v>0</v>
          </cell>
          <cell r="J67">
            <v>9430</v>
          </cell>
          <cell r="K67">
            <v>20763</v>
          </cell>
        </row>
        <row r="68">
          <cell r="F68">
            <v>71649</v>
          </cell>
          <cell r="G68">
            <v>0</v>
          </cell>
          <cell r="H68">
            <v>71649</v>
          </cell>
          <cell r="I68">
            <v>0</v>
          </cell>
          <cell r="J68">
            <v>71649</v>
          </cell>
          <cell r="K68">
            <v>76854</v>
          </cell>
        </row>
        <row r="70">
          <cell r="F70">
            <v>0</v>
          </cell>
          <cell r="G70">
            <v>0</v>
          </cell>
          <cell r="H70">
            <v>0</v>
          </cell>
          <cell r="I70">
            <v>0</v>
          </cell>
          <cell r="J70">
            <v>0</v>
          </cell>
          <cell r="K70">
            <v>0</v>
          </cell>
        </row>
        <row r="72">
          <cell r="F72">
            <v>68297</v>
          </cell>
          <cell r="G72">
            <v>0</v>
          </cell>
          <cell r="H72">
            <v>68297</v>
          </cell>
          <cell r="I72">
            <v>0</v>
          </cell>
          <cell r="J72">
            <v>68297</v>
          </cell>
          <cell r="K72">
            <v>49578</v>
          </cell>
        </row>
        <row r="73">
          <cell r="F73">
            <v>41104</v>
          </cell>
          <cell r="G73">
            <v>0</v>
          </cell>
          <cell r="H73">
            <v>41104</v>
          </cell>
          <cell r="I73">
            <v>0</v>
          </cell>
          <cell r="J73">
            <v>41104</v>
          </cell>
          <cell r="K73">
            <v>35704</v>
          </cell>
        </row>
        <row r="74">
          <cell r="F74">
            <v>116076</v>
          </cell>
          <cell r="G74">
            <v>0</v>
          </cell>
          <cell r="H74">
            <v>116076</v>
          </cell>
          <cell r="I74">
            <v>0</v>
          </cell>
          <cell r="J74">
            <v>116076</v>
          </cell>
          <cell r="K74">
            <v>93957</v>
          </cell>
        </row>
        <row r="75">
          <cell r="F75">
            <v>18930</v>
          </cell>
          <cell r="G75">
            <v>0</v>
          </cell>
          <cell r="H75">
            <v>18930</v>
          </cell>
          <cell r="I75">
            <v>0</v>
          </cell>
          <cell r="J75">
            <v>18930</v>
          </cell>
          <cell r="K75">
            <v>12946</v>
          </cell>
        </row>
        <row r="76">
          <cell r="F76">
            <v>244407</v>
          </cell>
          <cell r="G76">
            <v>0</v>
          </cell>
          <cell r="H76">
            <v>244407</v>
          </cell>
          <cell r="I76">
            <v>0</v>
          </cell>
          <cell r="J76">
            <v>244407</v>
          </cell>
          <cell r="K76">
            <v>192185</v>
          </cell>
        </row>
        <row r="78">
          <cell r="F78">
            <v>112756</v>
          </cell>
          <cell r="G78">
            <v>0</v>
          </cell>
          <cell r="H78">
            <v>112756</v>
          </cell>
          <cell r="I78">
            <v>0</v>
          </cell>
          <cell r="J78">
            <v>112756</v>
          </cell>
          <cell r="K78">
            <v>100635</v>
          </cell>
        </row>
        <row r="79">
          <cell r="F79">
            <v>72210</v>
          </cell>
          <cell r="G79">
            <v>0</v>
          </cell>
          <cell r="H79">
            <v>72210</v>
          </cell>
          <cell r="I79">
            <v>0</v>
          </cell>
          <cell r="J79">
            <v>72210</v>
          </cell>
          <cell r="K79">
            <v>67645</v>
          </cell>
        </row>
        <row r="80">
          <cell r="F80">
            <v>184966</v>
          </cell>
          <cell r="G80">
            <v>0</v>
          </cell>
          <cell r="H80">
            <v>184966</v>
          </cell>
          <cell r="I80">
            <v>0</v>
          </cell>
          <cell r="J80">
            <v>184966</v>
          </cell>
          <cell r="K80">
            <v>168280</v>
          </cell>
        </row>
        <row r="82">
          <cell r="F82">
            <v>0</v>
          </cell>
          <cell r="G82">
            <v>0</v>
          </cell>
          <cell r="H82">
            <v>0</v>
          </cell>
          <cell r="I82">
            <v>0</v>
          </cell>
          <cell r="J82">
            <v>0</v>
          </cell>
          <cell r="K82">
            <v>0</v>
          </cell>
        </row>
        <row r="84">
          <cell r="F84">
            <v>0</v>
          </cell>
          <cell r="G84">
            <v>0</v>
          </cell>
          <cell r="H84">
            <v>0</v>
          </cell>
          <cell r="I84">
            <v>0</v>
          </cell>
          <cell r="J84">
            <v>0</v>
          </cell>
          <cell r="K84">
            <v>0</v>
          </cell>
        </row>
        <row r="85">
          <cell r="F85">
            <v>6949</v>
          </cell>
          <cell r="G85">
            <v>0</v>
          </cell>
          <cell r="H85">
            <v>6949</v>
          </cell>
          <cell r="I85">
            <v>0</v>
          </cell>
          <cell r="J85">
            <v>6949</v>
          </cell>
          <cell r="K85">
            <v>448</v>
          </cell>
        </row>
        <row r="86">
          <cell r="F86">
            <v>33496</v>
          </cell>
          <cell r="G86">
            <v>0</v>
          </cell>
          <cell r="H86">
            <v>33496</v>
          </cell>
          <cell r="I86">
            <v>0</v>
          </cell>
          <cell r="J86">
            <v>33496</v>
          </cell>
          <cell r="K86">
            <v>37232</v>
          </cell>
        </row>
        <row r="87">
          <cell r="F87">
            <v>0</v>
          </cell>
          <cell r="G87">
            <v>0</v>
          </cell>
          <cell r="H87">
            <v>0</v>
          </cell>
          <cell r="I87">
            <v>0</v>
          </cell>
          <cell r="J87">
            <v>0</v>
          </cell>
          <cell r="K87">
            <v>0</v>
          </cell>
        </row>
        <row r="88">
          <cell r="F88">
            <v>0</v>
          </cell>
          <cell r="G88">
            <v>0</v>
          </cell>
          <cell r="H88">
            <v>0</v>
          </cell>
          <cell r="I88">
            <v>0</v>
          </cell>
          <cell r="J88">
            <v>0</v>
          </cell>
          <cell r="K88">
            <v>0</v>
          </cell>
        </row>
        <row r="89">
          <cell r="F89">
            <v>7450</v>
          </cell>
          <cell r="G89">
            <v>0</v>
          </cell>
          <cell r="H89">
            <v>7450</v>
          </cell>
          <cell r="I89">
            <v>0</v>
          </cell>
          <cell r="J89">
            <v>7450</v>
          </cell>
          <cell r="K89">
            <v>11947</v>
          </cell>
        </row>
        <row r="90">
          <cell r="F90">
            <v>0</v>
          </cell>
          <cell r="G90">
            <v>0</v>
          </cell>
          <cell r="H90">
            <v>0</v>
          </cell>
          <cell r="I90">
            <v>0</v>
          </cell>
          <cell r="J90">
            <v>0</v>
          </cell>
          <cell r="K90">
            <v>0</v>
          </cell>
        </row>
        <row r="91">
          <cell r="F91">
            <v>0</v>
          </cell>
          <cell r="G91">
            <v>0</v>
          </cell>
          <cell r="H91">
            <v>0</v>
          </cell>
          <cell r="I91">
            <v>0</v>
          </cell>
          <cell r="J91">
            <v>0</v>
          </cell>
          <cell r="K91">
            <v>0</v>
          </cell>
        </row>
        <row r="92">
          <cell r="F92">
            <v>0</v>
          </cell>
          <cell r="G92">
            <v>0</v>
          </cell>
          <cell r="H92">
            <v>0</v>
          </cell>
          <cell r="I92">
            <v>0</v>
          </cell>
          <cell r="J92">
            <v>0</v>
          </cell>
          <cell r="K92">
            <v>0</v>
          </cell>
        </row>
        <row r="93">
          <cell r="F93">
            <v>0</v>
          </cell>
          <cell r="G93">
            <v>0</v>
          </cell>
          <cell r="H93">
            <v>0</v>
          </cell>
          <cell r="I93">
            <v>0</v>
          </cell>
          <cell r="J93">
            <v>0</v>
          </cell>
          <cell r="K93">
            <v>0</v>
          </cell>
        </row>
        <row r="94">
          <cell r="F94">
            <v>0</v>
          </cell>
          <cell r="G94">
            <v>0</v>
          </cell>
          <cell r="H94">
            <v>0</v>
          </cell>
          <cell r="I94">
            <v>0</v>
          </cell>
          <cell r="J94">
            <v>0</v>
          </cell>
          <cell r="K94">
            <v>0</v>
          </cell>
        </row>
        <row r="95">
          <cell r="F95">
            <v>108650</v>
          </cell>
          <cell r="G95">
            <v>0</v>
          </cell>
          <cell r="H95">
            <v>108650</v>
          </cell>
          <cell r="I95">
            <v>0</v>
          </cell>
          <cell r="J95">
            <v>108650</v>
          </cell>
          <cell r="K95">
            <v>0</v>
          </cell>
        </row>
        <row r="96">
          <cell r="F96">
            <v>114811</v>
          </cell>
          <cell r="G96">
            <v>0</v>
          </cell>
          <cell r="H96">
            <v>114811</v>
          </cell>
          <cell r="I96">
            <v>0</v>
          </cell>
          <cell r="J96">
            <v>114811</v>
          </cell>
          <cell r="K96">
            <v>11676</v>
          </cell>
        </row>
        <row r="97">
          <cell r="F97">
            <v>0</v>
          </cell>
          <cell r="G97">
            <v>0</v>
          </cell>
          <cell r="H97">
            <v>0</v>
          </cell>
          <cell r="I97">
            <v>0</v>
          </cell>
          <cell r="J97">
            <v>0</v>
          </cell>
          <cell r="K97">
            <v>3682</v>
          </cell>
        </row>
        <row r="98">
          <cell r="F98">
            <v>123473</v>
          </cell>
          <cell r="G98">
            <v>0</v>
          </cell>
          <cell r="H98">
            <v>123473</v>
          </cell>
          <cell r="I98">
            <v>0</v>
          </cell>
          <cell r="J98">
            <v>123473</v>
          </cell>
          <cell r="K98">
            <v>321161</v>
          </cell>
        </row>
        <row r="99">
          <cell r="F99">
            <v>0</v>
          </cell>
          <cell r="G99">
            <v>0</v>
          </cell>
          <cell r="H99">
            <v>0</v>
          </cell>
          <cell r="I99">
            <v>0</v>
          </cell>
          <cell r="J99">
            <v>0</v>
          </cell>
          <cell r="K99">
            <v>149</v>
          </cell>
        </row>
        <row r="100">
          <cell r="F100">
            <v>0</v>
          </cell>
          <cell r="G100">
            <v>0</v>
          </cell>
          <cell r="H100">
            <v>0</v>
          </cell>
          <cell r="I100">
            <v>0</v>
          </cell>
          <cell r="J100">
            <v>0</v>
          </cell>
          <cell r="K100">
            <v>0</v>
          </cell>
        </row>
        <row r="101">
          <cell r="F101">
            <v>68350</v>
          </cell>
          <cell r="G101">
            <v>0</v>
          </cell>
          <cell r="H101">
            <v>68350</v>
          </cell>
          <cell r="I101">
            <v>0</v>
          </cell>
          <cell r="J101">
            <v>68350</v>
          </cell>
          <cell r="K101">
            <v>0</v>
          </cell>
        </row>
        <row r="102">
          <cell r="F102">
            <v>-7706</v>
          </cell>
          <cell r="G102">
            <v>-108788</v>
          </cell>
          <cell r="H102">
            <v>-116494</v>
          </cell>
          <cell r="I102">
            <v>108788</v>
          </cell>
          <cell r="J102">
            <v>-7706</v>
          </cell>
          <cell r="K102">
            <v>79574</v>
          </cell>
        </row>
        <row r="103">
          <cell r="F103">
            <v>0</v>
          </cell>
          <cell r="G103">
            <v>0</v>
          </cell>
          <cell r="H103">
            <v>0</v>
          </cell>
          <cell r="I103">
            <v>0</v>
          </cell>
          <cell r="J103">
            <v>0</v>
          </cell>
          <cell r="K103">
            <v>0</v>
          </cell>
        </row>
        <row r="104">
          <cell r="F104">
            <v>0</v>
          </cell>
          <cell r="G104">
            <v>0</v>
          </cell>
          <cell r="H104">
            <v>0</v>
          </cell>
          <cell r="I104">
            <v>0</v>
          </cell>
          <cell r="J104">
            <v>0</v>
          </cell>
          <cell r="K104">
            <v>0</v>
          </cell>
        </row>
        <row r="105">
          <cell r="F105">
            <v>0</v>
          </cell>
          <cell r="G105">
            <v>0</v>
          </cell>
          <cell r="H105">
            <v>0</v>
          </cell>
          <cell r="I105">
            <v>0</v>
          </cell>
          <cell r="J105">
            <v>0</v>
          </cell>
          <cell r="K105">
            <v>0</v>
          </cell>
        </row>
        <row r="106">
          <cell r="F106">
            <v>0</v>
          </cell>
          <cell r="G106">
            <v>0</v>
          </cell>
          <cell r="H106">
            <v>0</v>
          </cell>
          <cell r="I106">
            <v>0</v>
          </cell>
          <cell r="J106">
            <v>0</v>
          </cell>
          <cell r="K106">
            <v>0</v>
          </cell>
        </row>
        <row r="107">
          <cell r="F107">
            <v>455473</v>
          </cell>
          <cell r="G107">
            <v>-108788</v>
          </cell>
          <cell r="H107">
            <v>346685</v>
          </cell>
          <cell r="I107">
            <v>108788</v>
          </cell>
          <cell r="J107">
            <v>455473</v>
          </cell>
          <cell r="K107">
            <v>465869</v>
          </cell>
        </row>
        <row r="109">
          <cell r="F109">
            <v>9406</v>
          </cell>
          <cell r="G109">
            <v>0</v>
          </cell>
          <cell r="H109">
            <v>9406</v>
          </cell>
          <cell r="I109">
            <v>0</v>
          </cell>
          <cell r="J109">
            <v>9406</v>
          </cell>
          <cell r="K109">
            <v>24940</v>
          </cell>
        </row>
        <row r="110">
          <cell r="F110">
            <v>0</v>
          </cell>
          <cell r="G110">
            <v>0</v>
          </cell>
          <cell r="H110">
            <v>0</v>
          </cell>
          <cell r="I110">
            <v>0</v>
          </cell>
          <cell r="J110">
            <v>0</v>
          </cell>
          <cell r="K110">
            <v>0</v>
          </cell>
        </row>
        <row r="111">
          <cell r="F111">
            <v>1080</v>
          </cell>
          <cell r="G111">
            <v>0</v>
          </cell>
          <cell r="H111">
            <v>1080</v>
          </cell>
          <cell r="I111">
            <v>0</v>
          </cell>
          <cell r="J111">
            <v>1080</v>
          </cell>
          <cell r="K111">
            <v>3450</v>
          </cell>
        </row>
        <row r="112">
          <cell r="F112">
            <v>10486</v>
          </cell>
          <cell r="G112">
            <v>0</v>
          </cell>
          <cell r="H112">
            <v>10486</v>
          </cell>
          <cell r="I112">
            <v>0</v>
          </cell>
          <cell r="J112">
            <v>10486</v>
          </cell>
          <cell r="K112">
            <v>28390</v>
          </cell>
        </row>
        <row r="114">
          <cell r="F114">
            <v>0</v>
          </cell>
          <cell r="G114">
            <v>0</v>
          </cell>
          <cell r="H114">
            <v>0</v>
          </cell>
          <cell r="I114">
            <v>0</v>
          </cell>
          <cell r="J114">
            <v>0</v>
          </cell>
          <cell r="K114">
            <v>0</v>
          </cell>
        </row>
        <row r="115">
          <cell r="F115">
            <v>0</v>
          </cell>
          <cell r="G115">
            <v>0</v>
          </cell>
          <cell r="H115">
            <v>0</v>
          </cell>
          <cell r="I115">
            <v>0</v>
          </cell>
          <cell r="J115">
            <v>0</v>
          </cell>
          <cell r="K115">
            <v>0</v>
          </cell>
        </row>
        <row r="117">
          <cell r="F117">
            <v>1375293</v>
          </cell>
          <cell r="G117">
            <v>0</v>
          </cell>
          <cell r="H117">
            <v>1375293</v>
          </cell>
          <cell r="I117">
            <v>0</v>
          </cell>
          <cell r="J117">
            <v>1375293</v>
          </cell>
          <cell r="K117">
            <v>1194559</v>
          </cell>
        </row>
        <row r="118">
          <cell r="F118">
            <v>57757</v>
          </cell>
          <cell r="G118">
            <v>0</v>
          </cell>
          <cell r="H118">
            <v>57757</v>
          </cell>
          <cell r="I118">
            <v>0</v>
          </cell>
          <cell r="J118">
            <v>57757</v>
          </cell>
          <cell r="K118">
            <v>43846</v>
          </cell>
        </row>
        <row r="119">
          <cell r="F119">
            <v>0</v>
          </cell>
          <cell r="G119">
            <v>0</v>
          </cell>
          <cell r="H119">
            <v>0</v>
          </cell>
          <cell r="I119">
            <v>0</v>
          </cell>
          <cell r="J119">
            <v>0</v>
          </cell>
          <cell r="K119">
            <v>0</v>
          </cell>
        </row>
        <row r="120">
          <cell r="F120">
            <v>827177</v>
          </cell>
          <cell r="G120">
            <v>0</v>
          </cell>
          <cell r="H120">
            <v>827177</v>
          </cell>
          <cell r="I120">
            <v>0</v>
          </cell>
          <cell r="J120">
            <v>827177</v>
          </cell>
          <cell r="K120">
            <v>753465</v>
          </cell>
        </row>
        <row r="121">
          <cell r="F121">
            <v>231905</v>
          </cell>
          <cell r="G121">
            <v>0</v>
          </cell>
          <cell r="H121">
            <v>231905</v>
          </cell>
          <cell r="I121">
            <v>0</v>
          </cell>
          <cell r="J121">
            <v>231905</v>
          </cell>
          <cell r="K121">
            <v>224696</v>
          </cell>
        </row>
        <row r="122">
          <cell r="F122">
            <v>178800</v>
          </cell>
          <cell r="G122">
            <v>0</v>
          </cell>
          <cell r="H122">
            <v>178800</v>
          </cell>
          <cell r="I122">
            <v>0</v>
          </cell>
          <cell r="J122">
            <v>178800</v>
          </cell>
          <cell r="K122">
            <v>171550</v>
          </cell>
        </row>
        <row r="123">
          <cell r="F123">
            <v>30847</v>
          </cell>
          <cell r="G123">
            <v>0</v>
          </cell>
          <cell r="H123">
            <v>30847</v>
          </cell>
          <cell r="I123">
            <v>0</v>
          </cell>
          <cell r="J123">
            <v>30847</v>
          </cell>
          <cell r="K123">
            <v>0</v>
          </cell>
        </row>
        <row r="124">
          <cell r="F124">
            <v>38808</v>
          </cell>
          <cell r="G124">
            <v>0</v>
          </cell>
          <cell r="H124">
            <v>38808</v>
          </cell>
          <cell r="I124">
            <v>0</v>
          </cell>
          <cell r="J124">
            <v>38808</v>
          </cell>
          <cell r="K124">
            <v>42549</v>
          </cell>
        </row>
        <row r="125">
          <cell r="F125">
            <v>229825</v>
          </cell>
          <cell r="G125">
            <v>0</v>
          </cell>
          <cell r="H125">
            <v>229825</v>
          </cell>
          <cell r="I125">
            <v>0</v>
          </cell>
          <cell r="J125">
            <v>229825</v>
          </cell>
          <cell r="K125">
            <v>184852</v>
          </cell>
        </row>
        <row r="126">
          <cell r="F126">
            <v>131032</v>
          </cell>
          <cell r="G126">
            <v>0</v>
          </cell>
          <cell r="H126">
            <v>131032</v>
          </cell>
          <cell r="I126">
            <v>0</v>
          </cell>
          <cell r="J126">
            <v>131032</v>
          </cell>
          <cell r="K126">
            <v>119480</v>
          </cell>
        </row>
        <row r="127">
          <cell r="F127">
            <v>360000</v>
          </cell>
          <cell r="G127">
            <v>0</v>
          </cell>
          <cell r="H127">
            <v>360000</v>
          </cell>
          <cell r="I127">
            <v>0</v>
          </cell>
          <cell r="J127">
            <v>360000</v>
          </cell>
          <cell r="K127">
            <v>360000</v>
          </cell>
        </row>
        <row r="128">
          <cell r="F128">
            <v>40411</v>
          </cell>
          <cell r="G128">
            <v>0</v>
          </cell>
          <cell r="H128">
            <v>40411</v>
          </cell>
          <cell r="I128">
            <v>0</v>
          </cell>
          <cell r="J128">
            <v>40411</v>
          </cell>
          <cell r="K128">
            <v>81155</v>
          </cell>
        </row>
        <row r="129">
          <cell r="F129">
            <v>3501855</v>
          </cell>
          <cell r="G129">
            <v>0</v>
          </cell>
          <cell r="H129">
            <v>3501855</v>
          </cell>
          <cell r="I129">
            <v>0</v>
          </cell>
          <cell r="J129">
            <v>3501855</v>
          </cell>
          <cell r="K129">
            <v>3176152</v>
          </cell>
        </row>
        <row r="131">
          <cell r="F131">
            <v>83540</v>
          </cell>
          <cell r="G131">
            <v>0</v>
          </cell>
          <cell r="H131">
            <v>83540</v>
          </cell>
          <cell r="I131">
            <v>0</v>
          </cell>
          <cell r="J131">
            <v>83540</v>
          </cell>
          <cell r="K131">
            <v>434154</v>
          </cell>
        </row>
        <row r="132">
          <cell r="F132">
            <v>719488</v>
          </cell>
          <cell r="G132">
            <v>0</v>
          </cell>
          <cell r="H132">
            <v>719488</v>
          </cell>
          <cell r="I132">
            <v>0</v>
          </cell>
          <cell r="J132">
            <v>719488</v>
          </cell>
          <cell r="K132">
            <v>758539</v>
          </cell>
        </row>
        <row r="133">
          <cell r="F133">
            <v>374262</v>
          </cell>
          <cell r="G133">
            <v>0</v>
          </cell>
          <cell r="H133">
            <v>374262</v>
          </cell>
          <cell r="I133">
            <v>0</v>
          </cell>
          <cell r="J133">
            <v>374262</v>
          </cell>
          <cell r="K133">
            <v>230227</v>
          </cell>
        </row>
        <row r="134">
          <cell r="F134">
            <v>1177290</v>
          </cell>
          <cell r="G134">
            <v>0</v>
          </cell>
          <cell r="H134">
            <v>1177290</v>
          </cell>
          <cell r="I134">
            <v>0</v>
          </cell>
          <cell r="J134">
            <v>1177290</v>
          </cell>
          <cell r="K134">
            <v>1422920</v>
          </cell>
        </row>
        <row r="136">
          <cell r="F136">
            <v>0</v>
          </cell>
          <cell r="G136">
            <v>0</v>
          </cell>
          <cell r="H136">
            <v>0</v>
          </cell>
          <cell r="I136">
            <v>0</v>
          </cell>
          <cell r="J136">
            <v>0</v>
          </cell>
          <cell r="K136">
            <v>0</v>
          </cell>
        </row>
        <row r="137">
          <cell r="F137">
            <v>258359</v>
          </cell>
          <cell r="G137">
            <v>0</v>
          </cell>
          <cell r="H137">
            <v>258359</v>
          </cell>
          <cell r="I137">
            <v>0</v>
          </cell>
          <cell r="J137">
            <v>258359</v>
          </cell>
          <cell r="K137">
            <v>10520</v>
          </cell>
        </row>
        <row r="138">
          <cell r="F138">
            <v>41542</v>
          </cell>
          <cell r="G138">
            <v>0</v>
          </cell>
          <cell r="H138">
            <v>41542</v>
          </cell>
          <cell r="I138">
            <v>0</v>
          </cell>
          <cell r="J138">
            <v>41542</v>
          </cell>
          <cell r="K138">
            <v>36730</v>
          </cell>
        </row>
        <row r="139">
          <cell r="F139">
            <v>12317</v>
          </cell>
          <cell r="G139">
            <v>0</v>
          </cell>
          <cell r="H139">
            <v>12317</v>
          </cell>
          <cell r="I139">
            <v>0</v>
          </cell>
          <cell r="J139">
            <v>12317</v>
          </cell>
          <cell r="K139">
            <v>150</v>
          </cell>
        </row>
        <row r="140">
          <cell r="F140">
            <v>0</v>
          </cell>
          <cell r="G140">
            <v>0</v>
          </cell>
          <cell r="H140">
            <v>0</v>
          </cell>
          <cell r="I140">
            <v>0</v>
          </cell>
          <cell r="J140">
            <v>0</v>
          </cell>
          <cell r="K140">
            <v>0</v>
          </cell>
        </row>
        <row r="141">
          <cell r="F141">
            <v>0</v>
          </cell>
          <cell r="G141">
            <v>0</v>
          </cell>
          <cell r="H141">
            <v>0</v>
          </cell>
          <cell r="I141">
            <v>0</v>
          </cell>
          <cell r="J141">
            <v>0</v>
          </cell>
          <cell r="K141">
            <v>0</v>
          </cell>
        </row>
        <row r="142">
          <cell r="F142">
            <v>22235</v>
          </cell>
          <cell r="G142">
            <v>0</v>
          </cell>
          <cell r="H142">
            <v>22235</v>
          </cell>
          <cell r="I142">
            <v>0</v>
          </cell>
          <cell r="J142">
            <v>22235</v>
          </cell>
          <cell r="K142">
            <v>52179</v>
          </cell>
        </row>
        <row r="143">
          <cell r="F143">
            <v>0</v>
          </cell>
          <cell r="G143">
            <v>0</v>
          </cell>
          <cell r="H143">
            <v>0</v>
          </cell>
          <cell r="I143">
            <v>0</v>
          </cell>
          <cell r="J143">
            <v>0</v>
          </cell>
          <cell r="K143">
            <v>35000</v>
          </cell>
        </row>
        <row r="144">
          <cell r="F144">
            <v>217428</v>
          </cell>
          <cell r="G144">
            <v>0</v>
          </cell>
          <cell r="H144">
            <v>217428</v>
          </cell>
          <cell r="I144">
            <v>0</v>
          </cell>
          <cell r="J144">
            <v>217428</v>
          </cell>
          <cell r="K144">
            <v>1200</v>
          </cell>
        </row>
        <row r="145">
          <cell r="F145">
            <v>152095</v>
          </cell>
          <cell r="G145">
            <v>0</v>
          </cell>
          <cell r="H145">
            <v>152095</v>
          </cell>
          <cell r="I145">
            <v>0</v>
          </cell>
          <cell r="J145">
            <v>152095</v>
          </cell>
          <cell r="K145">
            <v>0</v>
          </cell>
        </row>
        <row r="146">
          <cell r="F146">
            <v>4029</v>
          </cell>
          <cell r="G146">
            <v>0</v>
          </cell>
          <cell r="H146">
            <v>4029</v>
          </cell>
          <cell r="I146">
            <v>0</v>
          </cell>
          <cell r="J146">
            <v>4029</v>
          </cell>
          <cell r="K146">
            <v>322</v>
          </cell>
        </row>
        <row r="147">
          <cell r="F147">
            <v>3684607</v>
          </cell>
          <cell r="G147">
            <v>1058901</v>
          </cell>
          <cell r="H147">
            <v>4743508</v>
          </cell>
          <cell r="I147">
            <v>0</v>
          </cell>
          <cell r="J147">
            <v>4743508</v>
          </cell>
          <cell r="K147">
            <v>6107007</v>
          </cell>
        </row>
        <row r="148">
          <cell r="F148">
            <v>1305487</v>
          </cell>
          <cell r="G148">
            <v>0</v>
          </cell>
          <cell r="H148">
            <v>1305487</v>
          </cell>
          <cell r="I148">
            <v>0</v>
          </cell>
          <cell r="J148">
            <v>1305487</v>
          </cell>
          <cell r="K148">
            <v>0</v>
          </cell>
        </row>
        <row r="149">
          <cell r="F149">
            <v>809994</v>
          </cell>
          <cell r="G149">
            <v>0</v>
          </cell>
          <cell r="H149">
            <v>809994</v>
          </cell>
          <cell r="I149">
            <v>0</v>
          </cell>
          <cell r="J149">
            <v>809994</v>
          </cell>
          <cell r="K149">
            <v>404996</v>
          </cell>
        </row>
        <row r="150">
          <cell r="F150">
            <v>93795</v>
          </cell>
          <cell r="G150">
            <v>0</v>
          </cell>
          <cell r="H150">
            <v>93795</v>
          </cell>
          <cell r="I150">
            <v>0</v>
          </cell>
          <cell r="J150">
            <v>93795</v>
          </cell>
          <cell r="K150">
            <v>0</v>
          </cell>
        </row>
        <row r="151">
          <cell r="F151">
            <v>22241</v>
          </cell>
          <cell r="G151">
            <v>0</v>
          </cell>
          <cell r="H151">
            <v>22241</v>
          </cell>
          <cell r="I151">
            <v>0</v>
          </cell>
          <cell r="J151">
            <v>22241</v>
          </cell>
          <cell r="K151">
            <v>0</v>
          </cell>
        </row>
        <row r="152">
          <cell r="F152">
            <v>283900</v>
          </cell>
          <cell r="G152">
            <v>0</v>
          </cell>
          <cell r="H152">
            <v>283900</v>
          </cell>
          <cell r="I152">
            <v>0</v>
          </cell>
          <cell r="J152">
            <v>283900</v>
          </cell>
          <cell r="K152">
            <v>148080</v>
          </cell>
        </row>
        <row r="153">
          <cell r="F153">
            <v>2148409</v>
          </cell>
          <cell r="G153">
            <v>0</v>
          </cell>
          <cell r="H153">
            <v>2148409</v>
          </cell>
          <cell r="I153">
            <v>0</v>
          </cell>
          <cell r="J153">
            <v>2148409</v>
          </cell>
          <cell r="K153">
            <v>1570157</v>
          </cell>
        </row>
        <row r="154">
          <cell r="F154">
            <v>59410</v>
          </cell>
          <cell r="G154">
            <v>0</v>
          </cell>
          <cell r="H154">
            <v>59410</v>
          </cell>
          <cell r="I154">
            <v>0</v>
          </cell>
          <cell r="J154">
            <v>59410</v>
          </cell>
          <cell r="K154">
            <v>21134</v>
          </cell>
        </row>
        <row r="155">
          <cell r="F155">
            <v>0</v>
          </cell>
          <cell r="G155">
            <v>0</v>
          </cell>
          <cell r="H155">
            <v>0</v>
          </cell>
          <cell r="I155">
            <v>0</v>
          </cell>
          <cell r="J155">
            <v>0</v>
          </cell>
          <cell r="K155">
            <v>0</v>
          </cell>
        </row>
        <row r="156">
          <cell r="F156">
            <v>614659</v>
          </cell>
          <cell r="G156">
            <v>0</v>
          </cell>
          <cell r="H156">
            <v>614659</v>
          </cell>
          <cell r="I156">
            <v>0</v>
          </cell>
          <cell r="J156">
            <v>614659</v>
          </cell>
          <cell r="K156">
            <v>502639</v>
          </cell>
        </row>
        <row r="157">
          <cell r="F157">
            <v>0</v>
          </cell>
          <cell r="G157">
            <v>0</v>
          </cell>
          <cell r="H157">
            <v>0</v>
          </cell>
          <cell r="I157">
            <v>0</v>
          </cell>
          <cell r="J157">
            <v>0</v>
          </cell>
          <cell r="K157">
            <v>0</v>
          </cell>
        </row>
        <row r="158">
          <cell r="F158">
            <v>0</v>
          </cell>
          <cell r="G158">
            <v>0</v>
          </cell>
          <cell r="H158">
            <v>0</v>
          </cell>
          <cell r="I158">
            <v>0</v>
          </cell>
          <cell r="J158">
            <v>0</v>
          </cell>
          <cell r="K158">
            <v>0</v>
          </cell>
        </row>
        <row r="159">
          <cell r="F159">
            <v>0</v>
          </cell>
          <cell r="G159">
            <v>0</v>
          </cell>
          <cell r="H159">
            <v>0</v>
          </cell>
          <cell r="I159">
            <v>0</v>
          </cell>
          <cell r="J159">
            <v>0</v>
          </cell>
          <cell r="K159">
            <v>0</v>
          </cell>
        </row>
        <row r="160">
          <cell r="F160">
            <v>0</v>
          </cell>
          <cell r="G160">
            <v>0</v>
          </cell>
          <cell r="H160">
            <v>0</v>
          </cell>
          <cell r="I160">
            <v>0</v>
          </cell>
          <cell r="J160">
            <v>0</v>
          </cell>
          <cell r="K160">
            <v>-282880</v>
          </cell>
        </row>
        <row r="161">
          <cell r="F161">
            <v>302912</v>
          </cell>
          <cell r="G161">
            <v>0</v>
          </cell>
          <cell r="H161">
            <v>302912</v>
          </cell>
          <cell r="I161">
            <v>0</v>
          </cell>
          <cell r="J161">
            <v>302912</v>
          </cell>
          <cell r="K161">
            <v>529542</v>
          </cell>
        </row>
        <row r="162">
          <cell r="F162">
            <v>0</v>
          </cell>
          <cell r="G162">
            <v>0</v>
          </cell>
          <cell r="H162">
            <v>0</v>
          </cell>
          <cell r="I162">
            <v>0</v>
          </cell>
          <cell r="J162">
            <v>0</v>
          </cell>
          <cell r="K162">
            <v>0</v>
          </cell>
        </row>
        <row r="163">
          <cell r="F163">
            <v>0</v>
          </cell>
          <cell r="G163">
            <v>0</v>
          </cell>
          <cell r="H163">
            <v>0</v>
          </cell>
          <cell r="I163">
            <v>0</v>
          </cell>
          <cell r="J163">
            <v>0</v>
          </cell>
          <cell r="K163">
            <v>0</v>
          </cell>
        </row>
        <row r="164">
          <cell r="F164">
            <v>-877851</v>
          </cell>
          <cell r="G164">
            <v>-1322000</v>
          </cell>
          <cell r="H164">
            <v>-2199851</v>
          </cell>
          <cell r="I164">
            <v>0</v>
          </cell>
          <cell r="J164">
            <v>-2199851</v>
          </cell>
          <cell r="K164">
            <v>-2600681</v>
          </cell>
        </row>
        <row r="165">
          <cell r="F165">
            <v>0</v>
          </cell>
          <cell r="G165">
            <v>0</v>
          </cell>
          <cell r="H165">
            <v>0</v>
          </cell>
          <cell r="I165">
            <v>0</v>
          </cell>
          <cell r="J165">
            <v>0</v>
          </cell>
          <cell r="K165">
            <v>0</v>
          </cell>
        </row>
        <row r="166">
          <cell r="F166">
            <v>2151</v>
          </cell>
          <cell r="G166">
            <v>0</v>
          </cell>
          <cell r="H166">
            <v>2151</v>
          </cell>
          <cell r="I166">
            <v>0</v>
          </cell>
          <cell r="J166">
            <v>2151</v>
          </cell>
          <cell r="K166">
            <v>54773</v>
          </cell>
        </row>
        <row r="167">
          <cell r="F167">
            <v>3225</v>
          </cell>
          <cell r="G167">
            <v>0</v>
          </cell>
          <cell r="H167">
            <v>3225</v>
          </cell>
          <cell r="I167">
            <v>0</v>
          </cell>
          <cell r="J167">
            <v>3225</v>
          </cell>
          <cell r="K167">
            <v>0</v>
          </cell>
        </row>
        <row r="168">
          <cell r="F168">
            <v>0</v>
          </cell>
          <cell r="G168">
            <v>0</v>
          </cell>
          <cell r="H168">
            <v>0</v>
          </cell>
          <cell r="I168">
            <v>0</v>
          </cell>
          <cell r="J168">
            <v>0</v>
          </cell>
          <cell r="K168">
            <v>0</v>
          </cell>
        </row>
        <row r="169">
          <cell r="F169">
            <v>9160944</v>
          </cell>
          <cell r="G169">
            <v>-263099</v>
          </cell>
          <cell r="H169">
            <v>8897845</v>
          </cell>
          <cell r="I169">
            <v>0</v>
          </cell>
          <cell r="J169">
            <v>8897845</v>
          </cell>
          <cell r="K169">
            <v>6590868</v>
          </cell>
        </row>
        <row r="171">
          <cell r="F171">
            <v>-50720</v>
          </cell>
          <cell r="G171">
            <v>-192643</v>
          </cell>
          <cell r="H171">
            <v>-243363</v>
          </cell>
          <cell r="I171">
            <v>0</v>
          </cell>
          <cell r="J171">
            <v>-243363</v>
          </cell>
          <cell r="K171">
            <v>-46227</v>
          </cell>
        </row>
        <row r="172">
          <cell r="F172">
            <v>-194466</v>
          </cell>
          <cell r="G172">
            <v>0</v>
          </cell>
          <cell r="H172">
            <v>-194466</v>
          </cell>
          <cell r="I172">
            <v>0</v>
          </cell>
          <cell r="J172">
            <v>-194466</v>
          </cell>
          <cell r="K172">
            <v>-356088</v>
          </cell>
        </row>
        <row r="173">
          <cell r="F173">
            <v>-4257</v>
          </cell>
          <cell r="G173">
            <v>0</v>
          </cell>
          <cell r="H173">
            <v>-4257</v>
          </cell>
          <cell r="I173">
            <v>0</v>
          </cell>
          <cell r="J173">
            <v>-4257</v>
          </cell>
          <cell r="K173">
            <v>0</v>
          </cell>
        </row>
        <row r="174">
          <cell r="F174">
            <v>-37907</v>
          </cell>
          <cell r="G174">
            <v>0</v>
          </cell>
          <cell r="H174">
            <v>-37907</v>
          </cell>
          <cell r="I174">
            <v>0</v>
          </cell>
          <cell r="J174">
            <v>-37907</v>
          </cell>
          <cell r="K174">
            <v>-45318</v>
          </cell>
        </row>
        <row r="175">
          <cell r="F175">
            <v>0</v>
          </cell>
          <cell r="G175">
            <v>0</v>
          </cell>
          <cell r="H175">
            <v>0</v>
          </cell>
          <cell r="I175">
            <v>0</v>
          </cell>
          <cell r="J175">
            <v>0</v>
          </cell>
          <cell r="K175">
            <v>0</v>
          </cell>
        </row>
        <row r="176">
          <cell r="F176">
            <v>-287350</v>
          </cell>
          <cell r="G176">
            <v>-192643</v>
          </cell>
          <cell r="H176">
            <v>-479993</v>
          </cell>
          <cell r="I176">
            <v>0</v>
          </cell>
          <cell r="J176">
            <v>-479993</v>
          </cell>
          <cell r="K176">
            <v>-447633</v>
          </cell>
        </row>
        <row r="178">
          <cell r="F178">
            <v>5226</v>
          </cell>
          <cell r="G178">
            <v>0</v>
          </cell>
          <cell r="H178">
            <v>5226</v>
          </cell>
          <cell r="I178">
            <v>0</v>
          </cell>
          <cell r="J178">
            <v>5226</v>
          </cell>
          <cell r="K178">
            <v>5010</v>
          </cell>
        </row>
        <row r="179">
          <cell r="F179">
            <v>61170</v>
          </cell>
          <cell r="G179">
            <v>0</v>
          </cell>
          <cell r="H179">
            <v>61170</v>
          </cell>
          <cell r="I179">
            <v>0</v>
          </cell>
          <cell r="J179">
            <v>61170</v>
          </cell>
          <cell r="K179">
            <v>112703</v>
          </cell>
        </row>
        <row r="180">
          <cell r="F180">
            <v>0</v>
          </cell>
          <cell r="G180">
            <v>0</v>
          </cell>
          <cell r="H180">
            <v>0</v>
          </cell>
          <cell r="I180">
            <v>0</v>
          </cell>
          <cell r="J180">
            <v>0</v>
          </cell>
          <cell r="K180">
            <v>0</v>
          </cell>
        </row>
        <row r="181">
          <cell r="F181">
            <v>66396</v>
          </cell>
          <cell r="G181">
            <v>0</v>
          </cell>
          <cell r="H181">
            <v>66396</v>
          </cell>
          <cell r="I181">
            <v>0</v>
          </cell>
          <cell r="J181">
            <v>66396</v>
          </cell>
          <cell r="K181">
            <v>117713</v>
          </cell>
        </row>
        <row r="183">
          <cell r="F183">
            <v>1366212</v>
          </cell>
          <cell r="G183">
            <v>-1366212</v>
          </cell>
          <cell r="H183">
            <v>0</v>
          </cell>
          <cell r="I183">
            <v>-108788</v>
          </cell>
          <cell r="J183">
            <v>-108788</v>
          </cell>
          <cell r="K183">
            <v>625434</v>
          </cell>
        </row>
        <row r="184">
          <cell r="F184">
            <v>1366212</v>
          </cell>
          <cell r="G184">
            <v>-1366212</v>
          </cell>
          <cell r="H184">
            <v>0</v>
          </cell>
          <cell r="I184">
            <v>-108788</v>
          </cell>
          <cell r="J184">
            <v>-108788</v>
          </cell>
          <cell r="K184">
            <v>625434</v>
          </cell>
        </row>
        <row r="186">
          <cell r="F186">
            <v>0</v>
          </cell>
          <cell r="G186">
            <v>0</v>
          </cell>
          <cell r="H186">
            <v>0</v>
          </cell>
          <cell r="I186">
            <v>0</v>
          </cell>
          <cell r="J186">
            <v>0</v>
          </cell>
          <cell r="K186">
            <v>0</v>
          </cell>
        </row>
        <row r="187">
          <cell r="F187">
            <v>21235997</v>
          </cell>
          <cell r="G187">
            <v>-1930742</v>
          </cell>
          <cell r="H187">
            <v>19305255</v>
          </cell>
          <cell r="I187">
            <v>0</v>
          </cell>
          <cell r="J187">
            <v>19305255</v>
          </cell>
          <cell r="K187">
            <v>17747839</v>
          </cell>
        </row>
      </sheetData>
      <sheetData sheetId="3" refreshError="1"/>
      <sheetData sheetId="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329 Guidance"/>
      <sheetName val="Overview"/>
      <sheetName val="Drop Down"/>
      <sheetName val="Template Calculation Sheet"/>
      <sheetName val="Guide Card"/>
      <sheetName val="Using this Template"/>
      <sheetName val="Analytics Summary"/>
      <sheetName val="Fixed assets register"/>
      <sheetName val="AU329_Guidance"/>
      <sheetName val="Drop_Down"/>
      <sheetName val="Template_Calculation_Sheet"/>
      <sheetName val="Guide_Card"/>
      <sheetName val="Using_this_Template"/>
      <sheetName val="Analytics_Summary"/>
      <sheetName val="Fixed_assets_register"/>
      <sheetName val="Links"/>
    </sheetNames>
    <sheetDataSet>
      <sheetData sheetId="0"/>
      <sheetData sheetId="1"/>
      <sheetData sheetId="2">
        <row r="2">
          <cell r="A2" t="str">
            <v>Type of analytic…</v>
          </cell>
          <cell r="B2" t="str">
            <v>Level of assurance…</v>
          </cell>
        </row>
        <row r="3">
          <cell r="A3" t="str">
            <v>Trend analysis</v>
          </cell>
          <cell r="B3" t="str">
            <v>High assurance</v>
          </cell>
        </row>
        <row r="4">
          <cell r="A4" t="str">
            <v>Ratio analysis</v>
          </cell>
          <cell r="B4" t="str">
            <v>Moderate assurance</v>
          </cell>
        </row>
        <row r="5">
          <cell r="A5" t="str">
            <v>Reasonableness test</v>
          </cell>
          <cell r="B5" t="str">
            <v>Low assurance</v>
          </cell>
        </row>
        <row r="6">
          <cell r="A6" t="str">
            <v>Regression analytics</v>
          </cell>
        </row>
        <row r="7">
          <cell r="A7" t="str">
            <v>Scanning analytics</v>
          </cell>
        </row>
      </sheetData>
      <sheetData sheetId="3"/>
      <sheetData sheetId="4"/>
      <sheetData sheetId="5"/>
      <sheetData sheetId="6"/>
      <sheetData sheetId="7" refreshError="1"/>
      <sheetData sheetId="8"/>
      <sheetData sheetId="9">
        <row r="2">
          <cell r="A2" t="str">
            <v>Type of analytic…</v>
          </cell>
        </row>
      </sheetData>
      <sheetData sheetId="10"/>
      <sheetData sheetId="11"/>
      <sheetData sheetId="12"/>
      <sheetData sheetId="13"/>
      <sheetData sheetId="14"/>
      <sheetData sheetId="1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ired to Complete Form"/>
      <sheetName val="Carryover Effects"/>
      <sheetName val="Summary of Misstatements"/>
      <sheetName val="Other Conditions"/>
      <sheetName val="Qualitative Considerations"/>
      <sheetName val="Nature and Cause"/>
      <sheetName val="Conclusions"/>
      <sheetName val="Tickmarks"/>
      <sheetName val="MetaData"/>
      <sheetName val="Links"/>
      <sheetName val="rud_inv_6"/>
      <sheetName val="Required_to_Complete_Form"/>
      <sheetName val="Carryover_Effects"/>
      <sheetName val="Summary_of_Misstatements"/>
      <sheetName val="Other_Conditions"/>
      <sheetName val="Qualitative_Considerations"/>
      <sheetName val="Nature_and_Cause"/>
      <sheetName val="Data - Waterfall"/>
      <sheetName val="Global Assumptions"/>
      <sheetName val="Cash Flow - CY Workings"/>
      <sheetName val="Data_-_Waterfall"/>
      <sheetName val="Global_Assumptions"/>
      <sheetName val="Cash_Flow_-_CY_Workings"/>
      <sheetName val="Required_to_Complete_Form1"/>
      <sheetName val="Carryover_Effects1"/>
      <sheetName val="Summary_of_Misstatements1"/>
      <sheetName val="Other_Conditions1"/>
      <sheetName val="Qualitative_Considerations1"/>
      <sheetName val="Nature_and_Cause1"/>
      <sheetName val="Data_-_Waterfall1"/>
      <sheetName val="Global_Assumptions1"/>
      <sheetName val="Cash_Flow_-_CY_Workings1"/>
      <sheetName val="유통망계획"/>
      <sheetName val="IND PROD"/>
      <sheetName val="Saipem-Inv.1"/>
    </sheetNames>
    <sheetDataSet>
      <sheetData sheetId="0"/>
      <sheetData sheetId="1"/>
      <sheetData sheetId="2"/>
      <sheetData sheetId="3"/>
      <sheetData sheetId="4"/>
      <sheetData sheetId="5"/>
      <sheetData sheetId="6"/>
      <sheetData sheetId="7"/>
      <sheetData sheetId="8" refreshError="1">
        <row r="87">
          <cell r="A87" t="str">
            <v>YES</v>
          </cell>
        </row>
        <row r="88">
          <cell r="A88" t="str">
            <v>NO</v>
          </cell>
        </row>
      </sheetData>
      <sheetData sheetId="9" refreshError="1"/>
      <sheetData sheetId="10" refreshError="1"/>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Jan-Jul 02 PRPL"/>
      <sheetName val="Aug 02 -Mar 03 RVD Oct09"/>
      <sheetName val="AUG-Mar 03 PRPL"/>
      <sheetName val="Sep Actual "/>
      <sheetName val="COMB PRPL"/>
      <sheetName val="COMP PRPL"/>
      <sheetName val="ODC "/>
      <sheetName val="ODC  (2)"/>
      <sheetName val="Jan-Jul_02_PRPL"/>
      <sheetName val="Aug_02_-Mar_03_RVD_Oct09"/>
      <sheetName val="AUG-Mar_03_PRPL"/>
      <sheetName val="Sep_Actual_"/>
      <sheetName val="COMB_PRPL"/>
      <sheetName val="COMP_PRPL"/>
      <sheetName val="ODC_"/>
      <sheetName val="ODC__(2)"/>
      <sheetName val="Jan-Jul_02_PRPL1"/>
      <sheetName val="Aug_02_-Mar_03_RVD_Oct091"/>
      <sheetName val="AUG-Mar_03_PRPL1"/>
      <sheetName val="Sep_Actual_1"/>
      <sheetName val="COMB_PRPL1"/>
      <sheetName val="COMP_PRPL1"/>
      <sheetName val="ODC_1"/>
      <sheetName val="ODC__(2)1"/>
      <sheetName val="Links"/>
    </sheetNames>
    <sheetDataSet>
      <sheetData sheetId="0" refreshError="1"/>
      <sheetData sheetId="1"/>
      <sheetData sheetId="2" refreshError="1"/>
      <sheetData sheetId="3" refreshError="1"/>
      <sheetData sheetId="4"/>
      <sheetData sheetId="5">
        <row r="6">
          <cell r="A6" t="str">
            <v>Cost Acct</v>
          </cell>
          <cell r="B6" t="str">
            <v>Description</v>
          </cell>
          <cell r="C6" t="str">
            <v>Category</v>
          </cell>
          <cell r="D6" t="str">
            <v>Actual YTD Feb-02</v>
          </cell>
          <cell r="E6">
            <v>37316</v>
          </cell>
          <cell r="F6">
            <v>37347</v>
          </cell>
          <cell r="G6">
            <v>37377</v>
          </cell>
          <cell r="H6">
            <v>37408</v>
          </cell>
          <cell r="I6">
            <v>37438</v>
          </cell>
          <cell r="J6" t="str">
            <v>Jan-Jul SubTotal</v>
          </cell>
          <cell r="K6">
            <v>37469</v>
          </cell>
          <cell r="L6">
            <v>37500</v>
          </cell>
          <cell r="M6">
            <v>37530</v>
          </cell>
          <cell r="N6">
            <v>37561</v>
          </cell>
          <cell r="O6" t="str">
            <v>Aug-Nov SubTotal</v>
          </cell>
          <cell r="P6">
            <v>37591</v>
          </cell>
          <cell r="Q6">
            <v>37622</v>
          </cell>
          <cell r="R6">
            <v>37653</v>
          </cell>
          <cell r="S6" t="str">
            <v>Mar-03</v>
          </cell>
          <cell r="T6" t="str">
            <v>Dec-Mar SubTotal</v>
          </cell>
          <cell r="U6" t="str">
            <v>YTD SEP</v>
          </cell>
        </row>
        <row r="7">
          <cell r="A7" t="str">
            <v>15000</v>
          </cell>
          <cell r="B7" t="str">
            <v>Government Relations</v>
          </cell>
          <cell r="C7" t="str">
            <v>245</v>
          </cell>
          <cell r="D7">
            <v>9232.34</v>
          </cell>
          <cell r="E7">
            <v>0</v>
          </cell>
          <cell r="F7">
            <v>0</v>
          </cell>
          <cell r="G7">
            <v>0</v>
          </cell>
          <cell r="H7">
            <v>0</v>
          </cell>
          <cell r="I7">
            <v>0</v>
          </cell>
          <cell r="J7">
            <v>9232.34</v>
          </cell>
          <cell r="K7">
            <v>0</v>
          </cell>
          <cell r="L7">
            <v>0</v>
          </cell>
          <cell r="M7">
            <v>0</v>
          </cell>
          <cell r="N7">
            <v>0</v>
          </cell>
          <cell r="O7">
            <v>0</v>
          </cell>
          <cell r="P7">
            <v>0</v>
          </cell>
          <cell r="Q7">
            <v>0</v>
          </cell>
          <cell r="R7">
            <v>0</v>
          </cell>
          <cell r="S7">
            <v>0</v>
          </cell>
          <cell r="T7">
            <v>0</v>
          </cell>
          <cell r="U7">
            <v>9232.34</v>
          </cell>
        </row>
        <row r="8">
          <cell r="A8" t="str">
            <v>18600</v>
          </cell>
          <cell r="B8" t="str">
            <v>Plant Equipment</v>
          </cell>
          <cell r="C8" t="str">
            <v>015</v>
          </cell>
          <cell r="D8">
            <v>9879.4700000000012</v>
          </cell>
          <cell r="E8">
            <v>4000</v>
          </cell>
          <cell r="F8">
            <v>4000</v>
          </cell>
          <cell r="G8">
            <v>4000</v>
          </cell>
          <cell r="H8">
            <v>0</v>
          </cell>
          <cell r="I8">
            <v>0</v>
          </cell>
          <cell r="J8">
            <v>21879.47</v>
          </cell>
          <cell r="K8">
            <v>0</v>
          </cell>
          <cell r="L8">
            <v>0</v>
          </cell>
          <cell r="M8">
            <v>0</v>
          </cell>
          <cell r="N8">
            <v>0</v>
          </cell>
          <cell r="O8">
            <v>0</v>
          </cell>
          <cell r="P8">
            <v>0</v>
          </cell>
          <cell r="Q8">
            <v>0</v>
          </cell>
          <cell r="R8">
            <v>0</v>
          </cell>
          <cell r="S8">
            <v>10000</v>
          </cell>
          <cell r="T8">
            <v>10000</v>
          </cell>
          <cell r="U8">
            <v>21879.47</v>
          </cell>
        </row>
        <row r="9">
          <cell r="A9" t="str">
            <v>18700</v>
          </cell>
          <cell r="B9" t="str">
            <v>Professional Development:  Conference &amp; Seminar Fees</v>
          </cell>
          <cell r="C9" t="str">
            <v>360</v>
          </cell>
          <cell r="D9">
            <v>0</v>
          </cell>
          <cell r="E9">
            <v>4000</v>
          </cell>
          <cell r="F9">
            <v>4000</v>
          </cell>
          <cell r="G9">
            <v>0</v>
          </cell>
          <cell r="H9">
            <v>0</v>
          </cell>
          <cell r="I9">
            <v>0</v>
          </cell>
          <cell r="J9">
            <v>8000</v>
          </cell>
          <cell r="K9">
            <v>0</v>
          </cell>
          <cell r="L9">
            <v>0</v>
          </cell>
          <cell r="M9">
            <v>0</v>
          </cell>
          <cell r="N9">
            <v>2500</v>
          </cell>
          <cell r="O9">
            <v>2500</v>
          </cell>
          <cell r="P9">
            <v>0</v>
          </cell>
          <cell r="Q9">
            <v>0</v>
          </cell>
          <cell r="R9">
            <v>0</v>
          </cell>
          <cell r="S9">
            <v>0</v>
          </cell>
          <cell r="T9">
            <v>0</v>
          </cell>
          <cell r="U9">
            <v>8000</v>
          </cell>
        </row>
        <row r="10">
          <cell r="A10" t="str">
            <v>18800</v>
          </cell>
          <cell r="B10" t="str">
            <v>Packaging Material</v>
          </cell>
          <cell r="C10" t="str">
            <v>450</v>
          </cell>
          <cell r="D10">
            <v>0</v>
          </cell>
          <cell r="E10">
            <v>500</v>
          </cell>
          <cell r="F10">
            <v>500</v>
          </cell>
          <cell r="G10">
            <v>500</v>
          </cell>
          <cell r="H10">
            <v>500</v>
          </cell>
          <cell r="I10">
            <v>500</v>
          </cell>
          <cell r="J10">
            <v>2500</v>
          </cell>
          <cell r="K10">
            <v>500</v>
          </cell>
          <cell r="L10">
            <v>500</v>
          </cell>
          <cell r="M10">
            <v>500</v>
          </cell>
          <cell r="N10">
            <v>500</v>
          </cell>
          <cell r="O10">
            <v>2000</v>
          </cell>
          <cell r="P10">
            <v>500</v>
          </cell>
          <cell r="Q10">
            <v>500</v>
          </cell>
          <cell r="R10">
            <v>500</v>
          </cell>
          <cell r="S10">
            <v>500</v>
          </cell>
          <cell r="T10">
            <v>2000</v>
          </cell>
          <cell r="U10">
            <v>3500</v>
          </cell>
        </row>
        <row r="11">
          <cell r="A11" t="str">
            <v>18900</v>
          </cell>
          <cell r="B11" t="str">
            <v>Dues &amp; Memberships</v>
          </cell>
          <cell r="C11" t="str">
            <v>390</v>
          </cell>
          <cell r="D11">
            <v>445.33</v>
          </cell>
          <cell r="E11">
            <v>250</v>
          </cell>
          <cell r="F11">
            <v>250</v>
          </cell>
          <cell r="G11">
            <v>250</v>
          </cell>
          <cell r="H11">
            <v>250</v>
          </cell>
          <cell r="I11">
            <v>250</v>
          </cell>
          <cell r="J11">
            <v>1695.33</v>
          </cell>
          <cell r="K11">
            <v>250</v>
          </cell>
          <cell r="L11">
            <v>250</v>
          </cell>
          <cell r="M11">
            <v>250</v>
          </cell>
          <cell r="N11">
            <v>250</v>
          </cell>
          <cell r="O11">
            <v>1000</v>
          </cell>
          <cell r="P11">
            <v>250</v>
          </cell>
          <cell r="Q11">
            <v>250</v>
          </cell>
          <cell r="R11">
            <v>250</v>
          </cell>
          <cell r="S11">
            <v>250</v>
          </cell>
          <cell r="T11">
            <v>1000</v>
          </cell>
          <cell r="U11">
            <v>2195.33</v>
          </cell>
        </row>
        <row r="12">
          <cell r="A12" t="str">
            <v>19000</v>
          </cell>
          <cell r="B12" t="str">
            <v>Lube, Solvents, Gasoline, Etc.</v>
          </cell>
          <cell r="C12" t="str">
            <v>450</v>
          </cell>
          <cell r="D12">
            <v>816</v>
          </cell>
          <cell r="E12">
            <v>500</v>
          </cell>
          <cell r="F12">
            <v>500</v>
          </cell>
          <cell r="G12">
            <v>500</v>
          </cell>
          <cell r="H12">
            <v>500</v>
          </cell>
          <cell r="I12">
            <v>500</v>
          </cell>
          <cell r="J12">
            <v>3316</v>
          </cell>
          <cell r="K12">
            <v>500</v>
          </cell>
          <cell r="L12">
            <v>500</v>
          </cell>
          <cell r="M12">
            <v>500</v>
          </cell>
          <cell r="N12">
            <v>500</v>
          </cell>
          <cell r="O12">
            <v>2000</v>
          </cell>
          <cell r="P12">
            <v>500</v>
          </cell>
          <cell r="Q12">
            <v>500</v>
          </cell>
          <cell r="R12">
            <v>500</v>
          </cell>
          <cell r="S12">
            <v>500</v>
          </cell>
          <cell r="T12">
            <v>2000</v>
          </cell>
          <cell r="U12">
            <v>4316</v>
          </cell>
        </row>
        <row r="13">
          <cell r="A13" t="str">
            <v>19100</v>
          </cell>
          <cell r="B13" t="str">
            <v>Gages</v>
          </cell>
          <cell r="C13" t="str">
            <v>450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row>
        <row r="14">
          <cell r="A14" t="str">
            <v>19200</v>
          </cell>
          <cell r="B14" t="str">
            <v>Welding Supplies &amp; Gases</v>
          </cell>
          <cell r="C14" t="str">
            <v>450</v>
          </cell>
          <cell r="D14">
            <v>5781.82</v>
          </cell>
          <cell r="E14">
            <v>3828.5</v>
          </cell>
          <cell r="F14">
            <v>3828.5</v>
          </cell>
          <cell r="G14">
            <v>3828.5</v>
          </cell>
          <cell r="H14">
            <v>3828.5</v>
          </cell>
          <cell r="I14">
            <v>3828.5</v>
          </cell>
          <cell r="J14">
            <v>24924.32</v>
          </cell>
          <cell r="K14">
            <v>3828.5</v>
          </cell>
          <cell r="L14">
            <v>3828.5</v>
          </cell>
          <cell r="M14">
            <v>3828.5</v>
          </cell>
          <cell r="N14">
            <v>3828.5</v>
          </cell>
          <cell r="O14">
            <v>15314</v>
          </cell>
          <cell r="P14">
            <v>3828.5</v>
          </cell>
          <cell r="Q14">
            <v>3828.5</v>
          </cell>
          <cell r="R14">
            <v>3828.5</v>
          </cell>
          <cell r="S14">
            <v>3828.5</v>
          </cell>
          <cell r="T14">
            <v>15314</v>
          </cell>
          <cell r="U14">
            <v>32581.32</v>
          </cell>
        </row>
        <row r="15">
          <cell r="A15" t="str">
            <v>19300</v>
          </cell>
          <cell r="B15" t="str">
            <v>Tool Stores</v>
          </cell>
          <cell r="C15" t="str">
            <v>450</v>
          </cell>
          <cell r="D15">
            <v>1630.11</v>
          </cell>
          <cell r="E15">
            <v>1000</v>
          </cell>
          <cell r="F15">
            <v>1000</v>
          </cell>
          <cell r="G15">
            <v>1000</v>
          </cell>
          <cell r="H15">
            <v>1000</v>
          </cell>
          <cell r="I15">
            <v>1000</v>
          </cell>
          <cell r="J15">
            <v>6630.11</v>
          </cell>
          <cell r="K15">
            <v>1000</v>
          </cell>
          <cell r="L15">
            <v>1000</v>
          </cell>
          <cell r="M15">
            <v>1000</v>
          </cell>
          <cell r="N15">
            <v>1000</v>
          </cell>
          <cell r="O15">
            <v>4000</v>
          </cell>
          <cell r="P15">
            <v>1000</v>
          </cell>
          <cell r="Q15">
            <v>1000</v>
          </cell>
          <cell r="R15">
            <v>1000</v>
          </cell>
          <cell r="S15">
            <v>1000</v>
          </cell>
          <cell r="T15">
            <v>4000</v>
          </cell>
          <cell r="U15">
            <v>8630.11</v>
          </cell>
        </row>
        <row r="16">
          <cell r="A16" t="str">
            <v>19400</v>
          </cell>
          <cell r="B16" t="str">
            <v>Hand Tools</v>
          </cell>
          <cell r="C16" t="str">
            <v>450</v>
          </cell>
          <cell r="D16">
            <v>42.67</v>
          </cell>
          <cell r="E16">
            <v>200</v>
          </cell>
          <cell r="F16">
            <v>200</v>
          </cell>
          <cell r="G16">
            <v>200</v>
          </cell>
          <cell r="H16">
            <v>200</v>
          </cell>
          <cell r="I16">
            <v>200</v>
          </cell>
          <cell r="J16">
            <v>1042.67</v>
          </cell>
          <cell r="K16">
            <v>700</v>
          </cell>
          <cell r="L16">
            <v>700</v>
          </cell>
          <cell r="M16">
            <v>700</v>
          </cell>
          <cell r="N16">
            <v>700</v>
          </cell>
          <cell r="O16">
            <v>2800</v>
          </cell>
          <cell r="P16">
            <v>700</v>
          </cell>
          <cell r="Q16">
            <v>700</v>
          </cell>
          <cell r="R16">
            <v>700</v>
          </cell>
          <cell r="S16">
            <v>700</v>
          </cell>
          <cell r="T16">
            <v>2800</v>
          </cell>
          <cell r="U16">
            <v>2442.67</v>
          </cell>
        </row>
        <row r="17">
          <cell r="A17" t="str">
            <v>19500</v>
          </cell>
          <cell r="B17" t="str">
            <v>Abrasives</v>
          </cell>
          <cell r="C17" t="str">
            <v>450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row>
        <row r="18">
          <cell r="A18" t="str">
            <v>19600</v>
          </cell>
          <cell r="B18" t="str">
            <v>Paint &amp; Painting Supplies</v>
          </cell>
          <cell r="C18" t="str">
            <v>450</v>
          </cell>
          <cell r="D18">
            <v>720</v>
          </cell>
          <cell r="E18">
            <v>0</v>
          </cell>
          <cell r="F18">
            <v>0</v>
          </cell>
          <cell r="G18">
            <v>0</v>
          </cell>
          <cell r="H18">
            <v>0</v>
          </cell>
          <cell r="I18">
            <v>0</v>
          </cell>
          <cell r="J18">
            <v>720</v>
          </cell>
          <cell r="K18">
            <v>0</v>
          </cell>
          <cell r="L18">
            <v>0</v>
          </cell>
          <cell r="M18">
            <v>0</v>
          </cell>
          <cell r="N18">
            <v>0</v>
          </cell>
          <cell r="O18">
            <v>0</v>
          </cell>
          <cell r="P18">
            <v>0</v>
          </cell>
          <cell r="Q18">
            <v>0</v>
          </cell>
          <cell r="R18">
            <v>0</v>
          </cell>
          <cell r="S18">
            <v>0</v>
          </cell>
          <cell r="T18">
            <v>0</v>
          </cell>
          <cell r="U18">
            <v>720</v>
          </cell>
        </row>
        <row r="19">
          <cell r="A19" t="str">
            <v>19700</v>
          </cell>
          <cell r="B19" t="str">
            <v>Cutting Tools, Attachments &amp; Tooling</v>
          </cell>
          <cell r="C19" t="str">
            <v>450</v>
          </cell>
          <cell r="D19">
            <v>0</v>
          </cell>
          <cell r="E19">
            <v>0</v>
          </cell>
          <cell r="F19">
            <v>0</v>
          </cell>
          <cell r="G19">
            <v>0</v>
          </cell>
          <cell r="H19">
            <v>0</v>
          </cell>
          <cell r="I19">
            <v>0</v>
          </cell>
          <cell r="J19">
            <v>0</v>
          </cell>
          <cell r="K19">
            <v>2728</v>
          </cell>
          <cell r="L19">
            <v>2728</v>
          </cell>
          <cell r="M19">
            <v>2728</v>
          </cell>
          <cell r="N19">
            <v>2728</v>
          </cell>
          <cell r="O19">
            <v>10912</v>
          </cell>
          <cell r="P19">
            <v>2728</v>
          </cell>
          <cell r="Q19">
            <v>2728</v>
          </cell>
          <cell r="R19">
            <v>2728</v>
          </cell>
          <cell r="S19">
            <v>2728</v>
          </cell>
          <cell r="T19">
            <v>10912</v>
          </cell>
          <cell r="U19">
            <v>5456</v>
          </cell>
        </row>
        <row r="20">
          <cell r="A20" t="str">
            <v>19800</v>
          </cell>
          <cell r="B20" t="str">
            <v>Low Value Material &amp; Supplies</v>
          </cell>
          <cell r="C20" t="str">
            <v>450</v>
          </cell>
          <cell r="D20">
            <v>1523.9199999999998</v>
          </cell>
          <cell r="E20">
            <v>807.66666666666663</v>
          </cell>
          <cell r="F20">
            <v>807.66666666666663</v>
          </cell>
          <cell r="G20">
            <v>807.66666666666663</v>
          </cell>
          <cell r="H20">
            <v>807.66666666666663</v>
          </cell>
          <cell r="I20">
            <v>807.66666666666663</v>
          </cell>
          <cell r="J20">
            <v>5562.2533333333331</v>
          </cell>
          <cell r="K20">
            <v>6593.67</v>
          </cell>
          <cell r="L20">
            <v>6593.67</v>
          </cell>
          <cell r="M20">
            <v>6593.67</v>
          </cell>
          <cell r="N20">
            <v>6593.67</v>
          </cell>
          <cell r="O20">
            <v>26374.68</v>
          </cell>
          <cell r="P20">
            <v>6593.67</v>
          </cell>
          <cell r="Q20">
            <v>6593.67</v>
          </cell>
          <cell r="R20">
            <v>6593.67</v>
          </cell>
          <cell r="S20">
            <v>6593.67</v>
          </cell>
          <cell r="T20">
            <v>26374.68</v>
          </cell>
          <cell r="U20">
            <v>18749.593333333331</v>
          </cell>
        </row>
        <row r="21">
          <cell r="A21" t="str">
            <v>19900</v>
          </cell>
          <cell r="B21" t="str">
            <v>Power Tools</v>
          </cell>
          <cell r="C21" t="str">
            <v>450</v>
          </cell>
          <cell r="D21">
            <v>0</v>
          </cell>
          <cell r="E21">
            <v>650</v>
          </cell>
          <cell r="F21">
            <v>250</v>
          </cell>
          <cell r="G21">
            <v>250</v>
          </cell>
          <cell r="H21">
            <v>250</v>
          </cell>
          <cell r="I21">
            <v>250</v>
          </cell>
          <cell r="J21">
            <v>1650</v>
          </cell>
          <cell r="K21">
            <v>250</v>
          </cell>
          <cell r="L21">
            <v>250</v>
          </cell>
          <cell r="M21">
            <v>250</v>
          </cell>
          <cell r="N21">
            <v>250</v>
          </cell>
          <cell r="O21">
            <v>1000</v>
          </cell>
          <cell r="P21">
            <v>250</v>
          </cell>
          <cell r="Q21">
            <v>250</v>
          </cell>
          <cell r="R21">
            <v>250</v>
          </cell>
          <cell r="S21">
            <v>250</v>
          </cell>
          <cell r="T21">
            <v>1000</v>
          </cell>
          <cell r="U21">
            <v>2150</v>
          </cell>
        </row>
        <row r="22">
          <cell r="A22" t="str">
            <v>20000</v>
          </cell>
          <cell r="B22" t="str">
            <v>Container Expense</v>
          </cell>
          <cell r="C22" t="str">
            <v>450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row>
        <row r="23">
          <cell r="A23" t="str">
            <v>20100</v>
          </cell>
          <cell r="B23" t="str">
            <v>Medical Supplies</v>
          </cell>
          <cell r="C23" t="str">
            <v>450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row>
        <row r="24">
          <cell r="A24" t="str">
            <v>20200</v>
          </cell>
          <cell r="B24" t="str">
            <v>Purchased Services:  Printing &amp; Reproduction</v>
          </cell>
          <cell r="C24" t="str">
            <v>500</v>
          </cell>
          <cell r="D24">
            <v>696.95</v>
          </cell>
          <cell r="E24">
            <v>375</v>
          </cell>
          <cell r="F24">
            <v>375</v>
          </cell>
          <cell r="G24">
            <v>5375</v>
          </cell>
          <cell r="H24">
            <v>375</v>
          </cell>
          <cell r="I24">
            <v>375</v>
          </cell>
          <cell r="J24">
            <v>7571.95</v>
          </cell>
          <cell r="K24">
            <v>375</v>
          </cell>
          <cell r="L24">
            <v>375</v>
          </cell>
          <cell r="M24">
            <v>375</v>
          </cell>
          <cell r="N24">
            <v>375</v>
          </cell>
          <cell r="O24">
            <v>1500</v>
          </cell>
          <cell r="P24">
            <v>375</v>
          </cell>
          <cell r="Q24">
            <v>375</v>
          </cell>
          <cell r="R24">
            <v>375</v>
          </cell>
          <cell r="S24">
            <v>375</v>
          </cell>
          <cell r="T24">
            <v>1500</v>
          </cell>
          <cell r="U24">
            <v>8321.9500000000007</v>
          </cell>
        </row>
        <row r="25">
          <cell r="A25" t="str">
            <v>20300</v>
          </cell>
          <cell r="B25" t="str">
            <v>Office Supplies &amp; Expenses</v>
          </cell>
          <cell r="C25" t="str">
            <v>455</v>
          </cell>
          <cell r="D25">
            <v>3038.1400000000003</v>
          </cell>
          <cell r="E25">
            <v>2000</v>
          </cell>
          <cell r="F25">
            <v>2000</v>
          </cell>
          <cell r="G25">
            <v>2000</v>
          </cell>
          <cell r="H25">
            <v>2000</v>
          </cell>
          <cell r="I25">
            <v>2000</v>
          </cell>
          <cell r="J25">
            <v>13038.14</v>
          </cell>
          <cell r="K25">
            <v>2813</v>
          </cell>
          <cell r="L25">
            <v>2813</v>
          </cell>
          <cell r="M25">
            <v>2813</v>
          </cell>
          <cell r="N25">
            <v>2813</v>
          </cell>
          <cell r="O25">
            <v>11252</v>
          </cell>
          <cell r="P25">
            <v>2813</v>
          </cell>
          <cell r="Q25">
            <v>2813</v>
          </cell>
          <cell r="R25">
            <v>2813</v>
          </cell>
          <cell r="S25">
            <v>2813</v>
          </cell>
          <cell r="T25">
            <v>11252</v>
          </cell>
          <cell r="U25">
            <v>18664.14</v>
          </cell>
        </row>
        <row r="26">
          <cell r="A26" t="str">
            <v>20400</v>
          </cell>
          <cell r="B26" t="str">
            <v>Purchased Services:  Maintenance &amp; Repair (General)</v>
          </cell>
          <cell r="C26" t="str">
            <v>500</v>
          </cell>
          <cell r="D26">
            <v>6360</v>
          </cell>
          <cell r="E26">
            <v>3000</v>
          </cell>
          <cell r="F26">
            <v>3000</v>
          </cell>
          <cell r="G26">
            <v>3000</v>
          </cell>
          <cell r="H26">
            <v>3000</v>
          </cell>
          <cell r="I26">
            <v>3000</v>
          </cell>
          <cell r="J26">
            <v>21360</v>
          </cell>
          <cell r="K26">
            <v>3000</v>
          </cell>
          <cell r="L26">
            <v>3000</v>
          </cell>
          <cell r="M26">
            <v>3000</v>
          </cell>
          <cell r="N26">
            <v>3000</v>
          </cell>
          <cell r="O26">
            <v>12000</v>
          </cell>
          <cell r="P26">
            <v>3000</v>
          </cell>
          <cell r="Q26">
            <v>3000</v>
          </cell>
          <cell r="R26">
            <v>3000</v>
          </cell>
          <cell r="S26">
            <v>3000</v>
          </cell>
          <cell r="T26">
            <v>12000</v>
          </cell>
          <cell r="U26">
            <v>27360</v>
          </cell>
        </row>
        <row r="27">
          <cell r="A27" t="str">
            <v>20500</v>
          </cell>
          <cell r="B27" t="str">
            <v>Purchased Services:  Grounds, Building &amp; Lighting</v>
          </cell>
          <cell r="C27" t="str">
            <v>500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row>
        <row r="28">
          <cell r="A28" t="str">
            <v>20600</v>
          </cell>
          <cell r="B28" t="str">
            <v>Purchased Services:  Heating, Ventilation &amp; Air Conditioning</v>
          </cell>
          <cell r="C28" t="str">
            <v>500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row>
        <row r="29">
          <cell r="A29" t="str">
            <v>20700</v>
          </cell>
          <cell r="B29" t="str">
            <v>Purchased Services:  Environmental</v>
          </cell>
          <cell r="C29" t="str">
            <v>500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row>
        <row r="30">
          <cell r="A30" t="str">
            <v>20800</v>
          </cell>
          <cell r="B30" t="str">
            <v>Purchased Services:  Chemical Processing Equipment</v>
          </cell>
          <cell r="C30" t="str">
            <v>500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row>
        <row r="31">
          <cell r="A31" t="str">
            <v>20900</v>
          </cell>
          <cell r="B31" t="str">
            <v>Purchased Services:  Metalworking Equipment</v>
          </cell>
          <cell r="C31" t="str">
            <v>500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row>
        <row r="32">
          <cell r="A32" t="str">
            <v>21000</v>
          </cell>
          <cell r="B32" t="str">
            <v>Purchased Services:  Plant Equipment</v>
          </cell>
          <cell r="C32" t="str">
            <v>500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row>
        <row r="33">
          <cell r="A33" t="str">
            <v>21100</v>
          </cell>
          <cell r="B33" t="str">
            <v>Purchased Services:  Power Distribution Equipment</v>
          </cell>
          <cell r="C33" t="str">
            <v>500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row>
        <row r="34">
          <cell r="A34" t="str">
            <v>21200</v>
          </cell>
          <cell r="B34" t="str">
            <v>Purchased Services:  Welding Equipment</v>
          </cell>
          <cell r="C34" t="str">
            <v>500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row>
        <row r="35">
          <cell r="A35" t="str">
            <v>21300</v>
          </cell>
          <cell r="B35" t="str">
            <v>Purchased Services:  Forklifts &amp; Mobile Equipment</v>
          </cell>
          <cell r="C35" t="str">
            <v>500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row>
        <row r="36">
          <cell r="A36" t="str">
            <v>21400</v>
          </cell>
          <cell r="B36" t="str">
            <v>Forklifts &amp; Plant Vehicles</v>
          </cell>
          <cell r="C36" t="str">
            <v>015</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row>
        <row r="37">
          <cell r="A37" t="str">
            <v>21500</v>
          </cell>
          <cell r="B37" t="str">
            <v>Security Equipment</v>
          </cell>
          <cell r="C37" t="str">
            <v>450</v>
          </cell>
          <cell r="D37">
            <v>3951.73</v>
          </cell>
          <cell r="E37">
            <v>500</v>
          </cell>
          <cell r="F37">
            <v>0</v>
          </cell>
          <cell r="G37">
            <v>500</v>
          </cell>
          <cell r="H37">
            <v>0</v>
          </cell>
          <cell r="I37">
            <v>500</v>
          </cell>
          <cell r="J37">
            <v>5451.73</v>
          </cell>
          <cell r="K37">
            <v>0</v>
          </cell>
          <cell r="L37">
            <v>500</v>
          </cell>
          <cell r="M37">
            <v>0</v>
          </cell>
          <cell r="N37">
            <v>500</v>
          </cell>
          <cell r="O37">
            <v>1000</v>
          </cell>
          <cell r="P37">
            <v>0</v>
          </cell>
          <cell r="Q37">
            <v>500</v>
          </cell>
          <cell r="R37">
            <v>0</v>
          </cell>
          <cell r="S37">
            <v>0</v>
          </cell>
          <cell r="T37">
            <v>500</v>
          </cell>
          <cell r="U37">
            <v>5951.73</v>
          </cell>
        </row>
        <row r="38">
          <cell r="A38" t="str">
            <v>21600</v>
          </cell>
          <cell r="B38" t="str">
            <v>Safety Equipment</v>
          </cell>
          <cell r="C38" t="str">
            <v>450</v>
          </cell>
          <cell r="D38">
            <v>2686.5299999999997</v>
          </cell>
          <cell r="E38">
            <v>1500</v>
          </cell>
          <cell r="F38">
            <v>1500</v>
          </cell>
          <cell r="G38">
            <v>1500</v>
          </cell>
          <cell r="H38">
            <v>1500</v>
          </cell>
          <cell r="I38">
            <v>1500</v>
          </cell>
          <cell r="J38">
            <v>10186.529999999999</v>
          </cell>
          <cell r="K38">
            <v>3353</v>
          </cell>
          <cell r="L38">
            <v>3353</v>
          </cell>
          <cell r="M38">
            <v>3353</v>
          </cell>
          <cell r="N38">
            <v>3353</v>
          </cell>
          <cell r="O38">
            <v>13412</v>
          </cell>
          <cell r="P38">
            <v>3353</v>
          </cell>
          <cell r="Q38">
            <v>3353</v>
          </cell>
          <cell r="R38">
            <v>3353</v>
          </cell>
          <cell r="S38">
            <v>3353</v>
          </cell>
          <cell r="T38">
            <v>13412</v>
          </cell>
          <cell r="U38">
            <v>16892.53</v>
          </cell>
        </row>
        <row r="39">
          <cell r="A39" t="str">
            <v>21700</v>
          </cell>
          <cell r="B39" t="str">
            <v>Kitchen Supplies</v>
          </cell>
          <cell r="C39" t="str">
            <v>455</v>
          </cell>
          <cell r="D39">
            <v>1737.8700000000001</v>
          </cell>
          <cell r="E39">
            <v>2500</v>
          </cell>
          <cell r="F39">
            <v>1000</v>
          </cell>
          <cell r="G39">
            <v>1000</v>
          </cell>
          <cell r="H39">
            <v>1000</v>
          </cell>
          <cell r="I39">
            <v>1000</v>
          </cell>
          <cell r="J39">
            <v>8237.869999999999</v>
          </cell>
          <cell r="K39">
            <v>1733</v>
          </cell>
          <cell r="L39">
            <v>1733</v>
          </cell>
          <cell r="M39">
            <v>3066</v>
          </cell>
          <cell r="N39">
            <v>1733</v>
          </cell>
          <cell r="O39">
            <v>8265</v>
          </cell>
          <cell r="P39">
            <v>1733</v>
          </cell>
          <cell r="Q39">
            <v>1733</v>
          </cell>
          <cell r="R39">
            <v>1733</v>
          </cell>
          <cell r="S39">
            <v>1733</v>
          </cell>
          <cell r="T39">
            <v>6932</v>
          </cell>
          <cell r="U39">
            <v>11703.869999999999</v>
          </cell>
        </row>
        <row r="40">
          <cell r="A40" t="str">
            <v>21800</v>
          </cell>
          <cell r="B40" t="str">
            <v>Chemical Processing Equipment</v>
          </cell>
          <cell r="C40" t="str">
            <v>450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row>
        <row r="41">
          <cell r="A41" t="str">
            <v>21900</v>
          </cell>
          <cell r="B41" t="str">
            <v>Sales &amp; Use Tax</v>
          </cell>
          <cell r="C41" t="str">
            <v>700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row>
        <row r="42">
          <cell r="A42" t="str">
            <v>22000</v>
          </cell>
          <cell r="B42" t="str">
            <v>Propane, Diesel &amp; Natural Gas</v>
          </cell>
          <cell r="C42" t="str">
            <v>450</v>
          </cell>
          <cell r="D42">
            <v>37521.07</v>
          </cell>
          <cell r="E42">
            <v>26086.666666666668</v>
          </cell>
          <cell r="F42">
            <v>26086.666666666668</v>
          </cell>
          <cell r="G42">
            <v>26086.666666666668</v>
          </cell>
          <cell r="H42">
            <v>26086.666666666668</v>
          </cell>
          <cell r="I42">
            <v>26086.666666666668</v>
          </cell>
          <cell r="J42">
            <v>167954.40333333332</v>
          </cell>
          <cell r="K42">
            <v>26086.666666666668</v>
          </cell>
          <cell r="L42">
            <v>26086.666666666668</v>
          </cell>
          <cell r="M42">
            <v>26086.666666666668</v>
          </cell>
          <cell r="N42">
            <v>26086.666666666668</v>
          </cell>
          <cell r="O42">
            <v>104346.66666666667</v>
          </cell>
          <cell r="P42">
            <v>26086.666666666668</v>
          </cell>
          <cell r="Q42">
            <v>26086.666666666668</v>
          </cell>
          <cell r="R42">
            <v>26086.666666666668</v>
          </cell>
          <cell r="S42">
            <v>26086.666666666668</v>
          </cell>
          <cell r="T42">
            <v>104346.66666666667</v>
          </cell>
          <cell r="U42">
            <v>220127.73666666663</v>
          </cell>
        </row>
        <row r="43">
          <cell r="A43" t="str">
            <v>22100</v>
          </cell>
          <cell r="B43" t="str">
            <v>Electricity</v>
          </cell>
          <cell r="C43" t="str">
            <v>560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row>
        <row r="44">
          <cell r="A44" t="str">
            <v>22200</v>
          </cell>
          <cell r="B44" t="str">
            <v>Water &amp; Sewage</v>
          </cell>
          <cell r="C44" t="str">
            <v>560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row>
        <row r="45">
          <cell r="A45" t="str">
            <v>22300</v>
          </cell>
          <cell r="B45" t="str">
            <v>Insurance</v>
          </cell>
          <cell r="C45" t="str">
            <v>610</v>
          </cell>
          <cell r="D45">
            <v>0</v>
          </cell>
          <cell r="E45">
            <v>0</v>
          </cell>
          <cell r="F45">
            <v>0</v>
          </cell>
          <cell r="G45">
            <v>0</v>
          </cell>
          <cell r="H45">
            <v>0</v>
          </cell>
          <cell r="I45">
            <v>0</v>
          </cell>
          <cell r="J45">
            <v>0</v>
          </cell>
          <cell r="K45">
            <v>7800</v>
          </cell>
          <cell r="L45">
            <v>68333</v>
          </cell>
          <cell r="M45">
            <v>0</v>
          </cell>
          <cell r="N45">
            <v>0</v>
          </cell>
          <cell r="O45">
            <v>76133</v>
          </cell>
          <cell r="P45">
            <v>0</v>
          </cell>
          <cell r="Q45">
            <v>4900</v>
          </cell>
          <cell r="R45">
            <v>0</v>
          </cell>
          <cell r="S45">
            <v>0</v>
          </cell>
          <cell r="T45">
            <v>4900</v>
          </cell>
          <cell r="U45">
            <v>76133</v>
          </cell>
        </row>
        <row r="46">
          <cell r="A46" t="str">
            <v>22400</v>
          </cell>
          <cell r="B46" t="str">
            <v>Office Rent</v>
          </cell>
          <cell r="C46" t="str">
            <v>670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row>
        <row r="47">
          <cell r="A47" t="str">
            <v>22500</v>
          </cell>
          <cell r="B47" t="str">
            <v>Personal Property Rent</v>
          </cell>
          <cell r="C47" t="str">
            <v>670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row>
        <row r="48">
          <cell r="A48" t="str">
            <v>22700</v>
          </cell>
          <cell r="B48" t="str">
            <v>Vehicle Rental (Non-Travel)</v>
          </cell>
          <cell r="C48" t="str">
            <v>310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row>
        <row r="49">
          <cell r="A49" t="str">
            <v>23700</v>
          </cell>
          <cell r="B49" t="str">
            <v>Business Travel (All Costs)</v>
          </cell>
          <cell r="C49" t="str">
            <v>300</v>
          </cell>
          <cell r="D49">
            <v>8667.89</v>
          </cell>
          <cell r="E49">
            <v>9000</v>
          </cell>
          <cell r="F49">
            <v>9000</v>
          </cell>
          <cell r="G49">
            <v>5500</v>
          </cell>
          <cell r="H49">
            <v>5500</v>
          </cell>
          <cell r="I49">
            <v>5500</v>
          </cell>
          <cell r="J49">
            <v>43167.89</v>
          </cell>
          <cell r="K49">
            <v>5500</v>
          </cell>
          <cell r="L49">
            <v>5500</v>
          </cell>
          <cell r="M49">
            <v>19500</v>
          </cell>
          <cell r="N49">
            <v>5500</v>
          </cell>
          <cell r="O49">
            <v>36000</v>
          </cell>
          <cell r="P49">
            <v>5500</v>
          </cell>
          <cell r="Q49">
            <v>5500</v>
          </cell>
          <cell r="R49">
            <v>5500</v>
          </cell>
          <cell r="S49">
            <v>5500</v>
          </cell>
          <cell r="T49">
            <v>22000</v>
          </cell>
          <cell r="U49">
            <v>54167.89</v>
          </cell>
        </row>
        <row r="50">
          <cell r="A50" t="str">
            <v>23800</v>
          </cell>
          <cell r="B50" t="str">
            <v>Legal Services</v>
          </cell>
          <cell r="C50" t="str">
            <v>510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row>
        <row r="51">
          <cell r="A51" t="str">
            <v>23900</v>
          </cell>
          <cell r="B51" t="str">
            <v>Engineering Services (Consultant)</v>
          </cell>
          <cell r="C51" t="str">
            <v>530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row>
        <row r="52">
          <cell r="A52" t="str">
            <v>24000</v>
          </cell>
          <cell r="B52" t="str">
            <v>Accounting Services</v>
          </cell>
          <cell r="C52" t="str">
            <v>520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row>
        <row r="53">
          <cell r="A53" t="str">
            <v>24100</v>
          </cell>
          <cell r="B53" t="str">
            <v>Other Consultant Services</v>
          </cell>
          <cell r="C53" t="str">
            <v>530</v>
          </cell>
          <cell r="D53">
            <v>13900</v>
          </cell>
          <cell r="E53">
            <v>0</v>
          </cell>
          <cell r="F53">
            <v>16000</v>
          </cell>
          <cell r="G53">
            <v>0</v>
          </cell>
          <cell r="H53">
            <v>0</v>
          </cell>
          <cell r="I53">
            <v>0</v>
          </cell>
          <cell r="J53">
            <v>29900</v>
          </cell>
          <cell r="K53">
            <v>0</v>
          </cell>
          <cell r="L53">
            <v>0</v>
          </cell>
          <cell r="M53">
            <v>0</v>
          </cell>
          <cell r="N53">
            <v>0</v>
          </cell>
          <cell r="O53">
            <v>0</v>
          </cell>
          <cell r="P53">
            <v>0</v>
          </cell>
          <cell r="Q53">
            <v>0</v>
          </cell>
          <cell r="R53">
            <v>0</v>
          </cell>
          <cell r="S53">
            <v>0</v>
          </cell>
          <cell r="T53">
            <v>0</v>
          </cell>
          <cell r="U53">
            <v>29900</v>
          </cell>
        </row>
        <row r="54">
          <cell r="A54" t="str">
            <v>24200</v>
          </cell>
          <cell r="B54" t="str">
            <v>Business Development &amp; Support</v>
          </cell>
          <cell r="C54" t="str">
            <v>780</v>
          </cell>
          <cell r="D54">
            <v>749.5</v>
          </cell>
          <cell r="E54">
            <v>0</v>
          </cell>
          <cell r="F54">
            <v>0</v>
          </cell>
          <cell r="G54">
            <v>0</v>
          </cell>
          <cell r="H54">
            <v>0</v>
          </cell>
          <cell r="I54">
            <v>0</v>
          </cell>
          <cell r="J54">
            <v>749.5</v>
          </cell>
          <cell r="K54">
            <v>0</v>
          </cell>
          <cell r="L54">
            <v>10000</v>
          </cell>
          <cell r="M54">
            <v>0</v>
          </cell>
          <cell r="N54">
            <v>0</v>
          </cell>
          <cell r="O54">
            <v>10000</v>
          </cell>
          <cell r="P54">
            <v>10000</v>
          </cell>
          <cell r="Q54">
            <v>0</v>
          </cell>
          <cell r="R54">
            <v>0</v>
          </cell>
          <cell r="S54">
            <v>0</v>
          </cell>
          <cell r="T54">
            <v>10000</v>
          </cell>
          <cell r="U54">
            <v>10749.5</v>
          </cell>
        </row>
        <row r="55">
          <cell r="A55" t="str">
            <v>24300</v>
          </cell>
          <cell r="B55" t="str">
            <v>Telephone, Fax &amp; E-Mail</v>
          </cell>
          <cell r="C55" t="str">
            <v>420</v>
          </cell>
          <cell r="D55">
            <v>11666.19</v>
          </cell>
          <cell r="E55">
            <v>22959</v>
          </cell>
          <cell r="F55">
            <v>9000</v>
          </cell>
          <cell r="G55">
            <v>9000</v>
          </cell>
          <cell r="H55">
            <v>22959</v>
          </cell>
          <cell r="I55">
            <v>9000</v>
          </cell>
          <cell r="J55">
            <v>84584.19</v>
          </cell>
          <cell r="K55">
            <v>6492</v>
          </cell>
          <cell r="L55">
            <v>16267</v>
          </cell>
          <cell r="M55">
            <v>6492</v>
          </cell>
          <cell r="N55">
            <v>6492</v>
          </cell>
          <cell r="O55">
            <v>35743</v>
          </cell>
          <cell r="P55">
            <v>16267</v>
          </cell>
          <cell r="Q55">
            <v>6492</v>
          </cell>
          <cell r="R55">
            <v>6492</v>
          </cell>
          <cell r="S55">
            <v>16267</v>
          </cell>
          <cell r="T55">
            <v>45518</v>
          </cell>
          <cell r="U55">
            <v>107343.19</v>
          </cell>
        </row>
        <row r="56">
          <cell r="A56" t="str">
            <v>24400</v>
          </cell>
          <cell r="B56" t="str">
            <v>Postage, DHL &amp; Federal Express</v>
          </cell>
          <cell r="C56" t="str">
            <v>420</v>
          </cell>
          <cell r="D56">
            <v>2125.1999999999998</v>
          </cell>
          <cell r="E56">
            <v>2000</v>
          </cell>
          <cell r="F56">
            <v>2000</v>
          </cell>
          <cell r="G56">
            <v>2000</v>
          </cell>
          <cell r="H56">
            <v>2000</v>
          </cell>
          <cell r="I56">
            <v>2000</v>
          </cell>
          <cell r="J56">
            <v>12125.2</v>
          </cell>
          <cell r="K56">
            <v>2000</v>
          </cell>
          <cell r="L56">
            <v>2000</v>
          </cell>
          <cell r="M56">
            <v>2000</v>
          </cell>
          <cell r="N56">
            <v>2000</v>
          </cell>
          <cell r="O56">
            <v>8000</v>
          </cell>
          <cell r="P56">
            <v>14285</v>
          </cell>
          <cell r="Q56">
            <v>2000</v>
          </cell>
          <cell r="R56">
            <v>2000</v>
          </cell>
          <cell r="S56">
            <v>2000</v>
          </cell>
          <cell r="T56">
            <v>20285</v>
          </cell>
          <cell r="U56">
            <v>16125.2</v>
          </cell>
        </row>
        <row r="57">
          <cell r="A57" t="str">
            <v>24500</v>
          </cell>
          <cell r="B57" t="str">
            <v>Books, Publications &amp; Subscriptions</v>
          </cell>
          <cell r="C57" t="str">
            <v>460</v>
          </cell>
          <cell r="D57">
            <v>143</v>
          </cell>
          <cell r="E57">
            <v>220.83333333333334</v>
          </cell>
          <cell r="F57">
            <v>220.83333333333334</v>
          </cell>
          <cell r="G57">
            <v>3600.833333333333</v>
          </cell>
          <cell r="H57">
            <v>220.83333333333334</v>
          </cell>
          <cell r="I57">
            <v>221</v>
          </cell>
          <cell r="J57">
            <v>4627.333333333333</v>
          </cell>
          <cell r="K57">
            <v>221</v>
          </cell>
          <cell r="L57">
            <v>221</v>
          </cell>
          <cell r="M57">
            <v>221</v>
          </cell>
          <cell r="N57">
            <v>221</v>
          </cell>
          <cell r="O57">
            <v>884</v>
          </cell>
          <cell r="P57">
            <v>221</v>
          </cell>
          <cell r="Q57">
            <v>221</v>
          </cell>
          <cell r="R57">
            <v>221</v>
          </cell>
          <cell r="S57">
            <v>221</v>
          </cell>
          <cell r="T57">
            <v>884</v>
          </cell>
          <cell r="U57">
            <v>5069.333333333333</v>
          </cell>
        </row>
        <row r="58">
          <cell r="A58" t="str">
            <v>24600</v>
          </cell>
          <cell r="B58" t="str">
            <v>Computer Hardware</v>
          </cell>
          <cell r="C58" t="str">
            <v>025</v>
          </cell>
          <cell r="D58">
            <v>3927.68</v>
          </cell>
          <cell r="E58">
            <v>10000</v>
          </cell>
          <cell r="F58">
            <v>0</v>
          </cell>
          <cell r="G58">
            <v>0</v>
          </cell>
          <cell r="H58">
            <v>0</v>
          </cell>
          <cell r="I58">
            <v>4250</v>
          </cell>
          <cell r="J58">
            <v>18177.68</v>
          </cell>
          <cell r="K58">
            <v>0</v>
          </cell>
          <cell r="L58">
            <v>2667</v>
          </cell>
          <cell r="M58">
            <v>0</v>
          </cell>
          <cell r="N58">
            <v>0</v>
          </cell>
          <cell r="O58">
            <v>2667</v>
          </cell>
          <cell r="P58">
            <v>0</v>
          </cell>
          <cell r="Q58">
            <v>0</v>
          </cell>
          <cell r="R58">
            <v>0</v>
          </cell>
          <cell r="S58">
            <v>5000</v>
          </cell>
          <cell r="T58">
            <v>5000</v>
          </cell>
          <cell r="U58">
            <v>20844.68</v>
          </cell>
        </row>
        <row r="59">
          <cell r="A59" t="str">
            <v>24700</v>
          </cell>
          <cell r="B59" t="str">
            <v>Computer Software</v>
          </cell>
          <cell r="C59" t="str">
            <v>025</v>
          </cell>
          <cell r="D59">
            <v>0</v>
          </cell>
          <cell r="E59">
            <v>1333.3333333333333</v>
          </cell>
          <cell r="F59">
            <v>0</v>
          </cell>
          <cell r="G59">
            <v>1333.3333333333333</v>
          </cell>
          <cell r="H59">
            <v>0</v>
          </cell>
          <cell r="I59">
            <v>14506.666666666668</v>
          </cell>
          <cell r="J59">
            <v>17173.333333333336</v>
          </cell>
          <cell r="K59">
            <v>1133.3333333333333</v>
          </cell>
          <cell r="L59">
            <v>46423</v>
          </cell>
          <cell r="M59">
            <v>1333</v>
          </cell>
          <cell r="N59">
            <v>1133.3333333333333</v>
          </cell>
          <cell r="O59">
            <v>50022.666666666672</v>
          </cell>
          <cell r="P59">
            <v>0</v>
          </cell>
          <cell r="Q59">
            <v>11050</v>
          </cell>
          <cell r="R59">
            <v>1133.3333333333333</v>
          </cell>
          <cell r="S59">
            <v>0</v>
          </cell>
          <cell r="T59">
            <v>12183.333333333334</v>
          </cell>
          <cell r="U59">
            <v>64729.666666666672</v>
          </cell>
        </row>
        <row r="60">
          <cell r="A60" t="str">
            <v>24800</v>
          </cell>
          <cell r="B60" t="str">
            <v>Computer Maintenance</v>
          </cell>
          <cell r="C60" t="str">
            <v>500</v>
          </cell>
          <cell r="D60">
            <v>0</v>
          </cell>
          <cell r="E60">
            <v>2000</v>
          </cell>
          <cell r="F60">
            <v>2000</v>
          </cell>
          <cell r="G60">
            <v>2000</v>
          </cell>
          <cell r="H60">
            <v>2000</v>
          </cell>
          <cell r="I60">
            <v>2000</v>
          </cell>
          <cell r="J60">
            <v>10000</v>
          </cell>
          <cell r="K60">
            <v>2133.33</v>
          </cell>
          <cell r="L60">
            <v>533.33000000000004</v>
          </cell>
          <cell r="M60">
            <v>533.33000000000004</v>
          </cell>
          <cell r="N60">
            <v>2133.33</v>
          </cell>
          <cell r="O60">
            <v>5333.32</v>
          </cell>
          <cell r="P60">
            <v>533.33000000000004</v>
          </cell>
          <cell r="Q60">
            <v>533.33000000000004</v>
          </cell>
          <cell r="R60">
            <v>2133.33</v>
          </cell>
          <cell r="S60">
            <v>533.33000000000004</v>
          </cell>
          <cell r="T60">
            <v>3733.32</v>
          </cell>
          <cell r="U60">
            <v>12666.66</v>
          </cell>
        </row>
        <row r="61">
          <cell r="A61" t="str">
            <v>24900</v>
          </cell>
          <cell r="B61" t="str">
            <v>Computer / Office Equipment Rental</v>
          </cell>
          <cell r="C61" t="str">
            <v>670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row>
        <row r="62">
          <cell r="A62" t="str">
            <v>25000</v>
          </cell>
          <cell r="B62" t="str">
            <v>Plant Facilities Rental</v>
          </cell>
          <cell r="C62" t="str">
            <v>670</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row>
        <row r="63">
          <cell r="A63" t="str">
            <v>25100</v>
          </cell>
          <cell r="B63" t="str">
            <v>Shelving</v>
          </cell>
          <cell r="C63" t="str">
            <v>047</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25000</v>
          </cell>
          <cell r="T63">
            <v>25000</v>
          </cell>
          <cell r="U63">
            <v>0</v>
          </cell>
        </row>
        <row r="64">
          <cell r="A64" t="str">
            <v>25400</v>
          </cell>
          <cell r="B64" t="str">
            <v>Freight Forwarding</v>
          </cell>
          <cell r="C64" t="str">
            <v>047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row>
        <row r="65">
          <cell r="A65" t="str">
            <v>25500</v>
          </cell>
          <cell r="B65" t="str">
            <v>Material:  Engines</v>
          </cell>
          <cell r="C65" t="str">
            <v>045</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row>
        <row r="66">
          <cell r="A66" t="str">
            <v>25600</v>
          </cell>
          <cell r="B66" t="str">
            <v>Material:  Transmissions</v>
          </cell>
          <cell r="C66" t="str">
            <v>045</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row>
        <row r="67">
          <cell r="A67" t="str">
            <v>25700</v>
          </cell>
          <cell r="B67" t="str">
            <v>Material:  Other Direct Material</v>
          </cell>
          <cell r="C67" t="str">
            <v>045</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row>
        <row r="68">
          <cell r="A68" t="str">
            <v>25900</v>
          </cell>
          <cell r="B68" t="str">
            <v>Vendor Special Charges</v>
          </cell>
          <cell r="C68" t="str">
            <v>045</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row>
        <row r="69">
          <cell r="A69" t="str">
            <v>26000</v>
          </cell>
          <cell r="B69" t="str">
            <v>Freight to Forwarder</v>
          </cell>
          <cell r="C69" t="str">
            <v>047</v>
          </cell>
          <cell r="D69">
            <v>1157.92</v>
          </cell>
          <cell r="E69">
            <v>0</v>
          </cell>
          <cell r="F69">
            <v>0</v>
          </cell>
          <cell r="G69">
            <v>0</v>
          </cell>
          <cell r="H69">
            <v>0</v>
          </cell>
          <cell r="I69">
            <v>0</v>
          </cell>
          <cell r="J69">
            <v>1157.92</v>
          </cell>
          <cell r="K69">
            <v>0</v>
          </cell>
          <cell r="L69">
            <v>0</v>
          </cell>
          <cell r="M69">
            <v>0</v>
          </cell>
          <cell r="N69">
            <v>0</v>
          </cell>
          <cell r="O69">
            <v>0</v>
          </cell>
          <cell r="P69">
            <v>0</v>
          </cell>
          <cell r="Q69">
            <v>0</v>
          </cell>
          <cell r="R69">
            <v>0</v>
          </cell>
          <cell r="S69">
            <v>0</v>
          </cell>
          <cell r="T69">
            <v>0</v>
          </cell>
          <cell r="U69">
            <v>1157.92</v>
          </cell>
        </row>
        <row r="70">
          <cell r="A70" t="str">
            <v>26100</v>
          </cell>
          <cell r="B70" t="str">
            <v>Maintenance:  Grounds, Building &amp; Lighting</v>
          </cell>
          <cell r="C70" t="str">
            <v>500</v>
          </cell>
          <cell r="D70">
            <v>14845.4</v>
          </cell>
          <cell r="E70">
            <v>15000</v>
          </cell>
          <cell r="F70">
            <v>15000</v>
          </cell>
          <cell r="G70">
            <v>15000</v>
          </cell>
          <cell r="H70">
            <v>15000</v>
          </cell>
          <cell r="I70">
            <v>15000</v>
          </cell>
          <cell r="J70">
            <v>89845.4</v>
          </cell>
          <cell r="K70">
            <v>16649</v>
          </cell>
          <cell r="L70">
            <v>16649</v>
          </cell>
          <cell r="M70">
            <v>16649</v>
          </cell>
          <cell r="N70">
            <v>16649</v>
          </cell>
          <cell r="O70">
            <v>66596</v>
          </cell>
          <cell r="P70">
            <v>16649</v>
          </cell>
          <cell r="Q70">
            <v>16649</v>
          </cell>
          <cell r="R70">
            <v>16649</v>
          </cell>
          <cell r="S70">
            <v>16649</v>
          </cell>
          <cell r="T70">
            <v>66596</v>
          </cell>
          <cell r="U70">
            <v>123143.4</v>
          </cell>
        </row>
        <row r="71">
          <cell r="A71" t="str">
            <v>26200</v>
          </cell>
          <cell r="B71" t="str">
            <v>Maintenance:  Heating, Ventilation &amp; Air Conditioning</v>
          </cell>
          <cell r="C71" t="str">
            <v>500</v>
          </cell>
          <cell r="D71">
            <v>207.73</v>
          </cell>
          <cell r="E71">
            <v>0</v>
          </cell>
          <cell r="F71">
            <v>0</v>
          </cell>
          <cell r="G71">
            <v>0</v>
          </cell>
          <cell r="H71">
            <v>0</v>
          </cell>
          <cell r="I71">
            <v>0</v>
          </cell>
          <cell r="J71">
            <v>207.73</v>
          </cell>
          <cell r="K71">
            <v>0</v>
          </cell>
          <cell r="L71">
            <v>0</v>
          </cell>
          <cell r="M71">
            <v>0</v>
          </cell>
          <cell r="N71">
            <v>0</v>
          </cell>
          <cell r="O71">
            <v>0</v>
          </cell>
          <cell r="P71">
            <v>0</v>
          </cell>
          <cell r="Q71">
            <v>0</v>
          </cell>
          <cell r="R71">
            <v>0</v>
          </cell>
          <cell r="S71">
            <v>0</v>
          </cell>
          <cell r="T71">
            <v>0</v>
          </cell>
          <cell r="U71">
            <v>207.73</v>
          </cell>
        </row>
        <row r="72">
          <cell r="A72" t="str">
            <v>26300</v>
          </cell>
          <cell r="B72" t="str">
            <v>Maintenance:  Chemical Processing Equipment</v>
          </cell>
          <cell r="C72" t="str">
            <v>500</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row>
        <row r="73">
          <cell r="A73" t="str">
            <v>26400</v>
          </cell>
          <cell r="B73" t="str">
            <v>Maintenance:  Metalworking Equipment</v>
          </cell>
          <cell r="C73" t="str">
            <v>500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row>
        <row r="74">
          <cell r="A74" t="str">
            <v>26500</v>
          </cell>
          <cell r="B74" t="str">
            <v>Maintenance:  Plant Equipment</v>
          </cell>
          <cell r="C74" t="str">
            <v>500</v>
          </cell>
          <cell r="D74">
            <v>91.12</v>
          </cell>
          <cell r="E74">
            <v>0</v>
          </cell>
          <cell r="F74">
            <v>0</v>
          </cell>
          <cell r="G74">
            <v>0</v>
          </cell>
          <cell r="H74">
            <v>0</v>
          </cell>
          <cell r="I74">
            <v>0</v>
          </cell>
          <cell r="J74">
            <v>91.12</v>
          </cell>
          <cell r="K74">
            <v>0</v>
          </cell>
          <cell r="L74">
            <v>0</v>
          </cell>
          <cell r="M74">
            <v>0</v>
          </cell>
          <cell r="N74">
            <v>0</v>
          </cell>
          <cell r="O74">
            <v>0</v>
          </cell>
          <cell r="P74">
            <v>0</v>
          </cell>
          <cell r="Q74">
            <v>0</v>
          </cell>
          <cell r="R74">
            <v>0</v>
          </cell>
          <cell r="S74">
            <v>0</v>
          </cell>
          <cell r="T74">
            <v>0</v>
          </cell>
          <cell r="U74">
            <v>91.12</v>
          </cell>
        </row>
        <row r="75">
          <cell r="A75" t="str">
            <v>26600</v>
          </cell>
          <cell r="B75" t="str">
            <v>Maintenance:  Power Distribution Equipment</v>
          </cell>
          <cell r="C75" t="str">
            <v>500</v>
          </cell>
          <cell r="D75">
            <v>37829.85</v>
          </cell>
          <cell r="E75">
            <v>15000</v>
          </cell>
          <cell r="F75">
            <v>15000</v>
          </cell>
          <cell r="G75">
            <v>15000</v>
          </cell>
          <cell r="H75">
            <v>15000</v>
          </cell>
          <cell r="I75">
            <v>15000</v>
          </cell>
          <cell r="J75">
            <v>112829.85</v>
          </cell>
          <cell r="K75">
            <v>15000</v>
          </cell>
          <cell r="L75">
            <v>15000</v>
          </cell>
          <cell r="M75">
            <v>15000</v>
          </cell>
          <cell r="N75">
            <v>15000</v>
          </cell>
          <cell r="O75">
            <v>60000</v>
          </cell>
          <cell r="P75">
            <v>15000</v>
          </cell>
          <cell r="Q75">
            <v>15000</v>
          </cell>
          <cell r="R75">
            <v>15000</v>
          </cell>
          <cell r="S75">
            <v>15000</v>
          </cell>
          <cell r="T75">
            <v>60000</v>
          </cell>
          <cell r="U75">
            <v>142829.85</v>
          </cell>
        </row>
        <row r="76">
          <cell r="A76" t="str">
            <v>26700</v>
          </cell>
          <cell r="B76" t="str">
            <v>Maintenance:  Welding Equipment</v>
          </cell>
          <cell r="C76" t="str">
            <v>500</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row>
        <row r="77">
          <cell r="A77" t="str">
            <v>26800</v>
          </cell>
          <cell r="B77" t="str">
            <v>Maintenance:  Forklifts &amp; Mobile Equipment</v>
          </cell>
          <cell r="C77" t="str">
            <v>500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row>
        <row r="78">
          <cell r="A78" t="str">
            <v>26900</v>
          </cell>
          <cell r="B78" t="str">
            <v>Other Construction Costs</v>
          </cell>
          <cell r="C78" t="str">
            <v>030</v>
          </cell>
          <cell r="D78">
            <v>33787.730000000003</v>
          </cell>
          <cell r="E78">
            <v>5000</v>
          </cell>
          <cell r="F78">
            <v>2500</v>
          </cell>
          <cell r="G78">
            <v>2500</v>
          </cell>
          <cell r="H78">
            <v>0</v>
          </cell>
          <cell r="I78">
            <v>0</v>
          </cell>
          <cell r="J78">
            <v>43787.73</v>
          </cell>
          <cell r="K78">
            <v>0</v>
          </cell>
          <cell r="L78">
            <v>0</v>
          </cell>
          <cell r="M78">
            <v>0</v>
          </cell>
          <cell r="N78">
            <v>0</v>
          </cell>
          <cell r="O78">
            <v>0</v>
          </cell>
          <cell r="P78">
            <v>0</v>
          </cell>
          <cell r="Q78">
            <v>0</v>
          </cell>
          <cell r="R78">
            <v>0</v>
          </cell>
          <cell r="S78">
            <v>0</v>
          </cell>
          <cell r="T78">
            <v>0</v>
          </cell>
          <cell r="U78">
            <v>43787.73</v>
          </cell>
        </row>
        <row r="79">
          <cell r="A79" t="str">
            <v>27000</v>
          </cell>
          <cell r="B79" t="str">
            <v>Subcontract:  A &amp; E / Construction Management Services</v>
          </cell>
          <cell r="C79" t="str">
            <v>030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row>
        <row r="80">
          <cell r="A80" t="str">
            <v>27100</v>
          </cell>
          <cell r="B80" t="str">
            <v>Subcontract:  Construction</v>
          </cell>
          <cell r="C80" t="str">
            <v>030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row>
        <row r="81">
          <cell r="A81" t="str">
            <v>27200</v>
          </cell>
          <cell r="B81" t="str">
            <v>Subcontract:  Training</v>
          </cell>
          <cell r="C81" t="str">
            <v>035</v>
          </cell>
          <cell r="D81">
            <v>0</v>
          </cell>
          <cell r="E81">
            <v>0</v>
          </cell>
          <cell r="F81">
            <v>2330</v>
          </cell>
          <cell r="G81">
            <v>0</v>
          </cell>
          <cell r="H81">
            <v>0</v>
          </cell>
          <cell r="I81">
            <v>0</v>
          </cell>
          <cell r="J81">
            <v>2330</v>
          </cell>
          <cell r="K81">
            <v>0</v>
          </cell>
          <cell r="L81">
            <v>0</v>
          </cell>
          <cell r="M81">
            <v>0</v>
          </cell>
          <cell r="N81">
            <v>0</v>
          </cell>
          <cell r="O81">
            <v>0</v>
          </cell>
          <cell r="P81">
            <v>0</v>
          </cell>
          <cell r="Q81">
            <v>0</v>
          </cell>
          <cell r="R81">
            <v>0</v>
          </cell>
          <cell r="S81">
            <v>0</v>
          </cell>
          <cell r="T81">
            <v>0</v>
          </cell>
          <cell r="U81">
            <v>2330</v>
          </cell>
        </row>
        <row r="82">
          <cell r="A82" t="str">
            <v>27300</v>
          </cell>
          <cell r="B82" t="str">
            <v>Subcontract:  Defense Systems International (San Jose)</v>
          </cell>
          <cell r="C82" t="str">
            <v>850</v>
          </cell>
          <cell r="D82">
            <v>-3</v>
          </cell>
          <cell r="E82">
            <v>7000</v>
          </cell>
          <cell r="F82">
            <v>7000</v>
          </cell>
          <cell r="G82">
            <v>7000</v>
          </cell>
          <cell r="H82">
            <v>5000</v>
          </cell>
          <cell r="I82">
            <v>0</v>
          </cell>
          <cell r="J82">
            <v>25997</v>
          </cell>
          <cell r="K82">
            <v>0</v>
          </cell>
          <cell r="L82">
            <v>0</v>
          </cell>
          <cell r="M82">
            <v>0</v>
          </cell>
          <cell r="N82">
            <v>0</v>
          </cell>
          <cell r="O82">
            <v>0</v>
          </cell>
          <cell r="P82">
            <v>0</v>
          </cell>
          <cell r="Q82">
            <v>0</v>
          </cell>
          <cell r="R82">
            <v>0</v>
          </cell>
          <cell r="S82">
            <v>0</v>
          </cell>
          <cell r="T82">
            <v>0</v>
          </cell>
          <cell r="U82">
            <v>25997</v>
          </cell>
        </row>
        <row r="83">
          <cell r="A83" t="str">
            <v>27400</v>
          </cell>
          <cell r="B83" t="str">
            <v>Subcontract:  Ground Systems Division (San Jose)</v>
          </cell>
          <cell r="C83" t="str">
            <v>850</v>
          </cell>
          <cell r="D83">
            <v>5863.7</v>
          </cell>
          <cell r="E83">
            <v>4000</v>
          </cell>
          <cell r="F83">
            <v>4000</v>
          </cell>
          <cell r="G83">
            <v>1000</v>
          </cell>
          <cell r="H83">
            <v>1000</v>
          </cell>
          <cell r="I83">
            <v>1000</v>
          </cell>
          <cell r="J83">
            <v>16863.7</v>
          </cell>
          <cell r="K83">
            <v>1000</v>
          </cell>
          <cell r="L83">
            <v>1000</v>
          </cell>
          <cell r="M83">
            <v>1000</v>
          </cell>
          <cell r="N83">
            <v>1000</v>
          </cell>
          <cell r="O83">
            <v>4000</v>
          </cell>
          <cell r="P83">
            <v>1000</v>
          </cell>
          <cell r="Q83">
            <v>1000</v>
          </cell>
          <cell r="R83">
            <v>1000</v>
          </cell>
          <cell r="S83">
            <v>1000</v>
          </cell>
          <cell r="T83">
            <v>4000</v>
          </cell>
          <cell r="U83">
            <v>18863.7</v>
          </cell>
        </row>
        <row r="84">
          <cell r="A84" t="str">
            <v>27500</v>
          </cell>
          <cell r="B84" t="str">
            <v>Subcontract:  Site Support Services</v>
          </cell>
          <cell r="C84" t="str">
            <v>040</v>
          </cell>
          <cell r="D84">
            <v>144903.77000000002</v>
          </cell>
          <cell r="E84">
            <v>72406.399999999994</v>
          </cell>
          <cell r="F84">
            <v>46471.60533333334</v>
          </cell>
          <cell r="G84">
            <v>70072.261333333328</v>
          </cell>
          <cell r="H84">
            <v>68573.333333333328</v>
          </cell>
          <cell r="I84">
            <v>68573.333333333328</v>
          </cell>
          <cell r="J84">
            <v>471000.70333333331</v>
          </cell>
          <cell r="K84">
            <v>68573.333333333328</v>
          </cell>
          <cell r="L84">
            <v>68573.333333333328</v>
          </cell>
          <cell r="M84">
            <v>68573.333333333328</v>
          </cell>
          <cell r="N84">
            <v>68573.333333333328</v>
          </cell>
          <cell r="O84">
            <v>274293.33333333331</v>
          </cell>
          <cell r="P84">
            <v>68573.333333333328</v>
          </cell>
          <cell r="Q84">
            <v>68573.333333333328</v>
          </cell>
          <cell r="R84">
            <v>68573.333333333328</v>
          </cell>
          <cell r="S84">
            <v>68573.333333333328</v>
          </cell>
          <cell r="T84">
            <v>274293.33333333331</v>
          </cell>
          <cell r="U84">
            <v>608147.37</v>
          </cell>
        </row>
        <row r="85">
          <cell r="A85" t="str">
            <v>27600</v>
          </cell>
          <cell r="B85" t="str">
            <v>Subcontract:  Steel Products Division (Anniston)</v>
          </cell>
          <cell r="C85" t="str">
            <v>850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row>
        <row r="86">
          <cell r="A86" t="str">
            <v>27700</v>
          </cell>
          <cell r="B86" t="str">
            <v>Subcontract:  Ground Systems Division (York)</v>
          </cell>
          <cell r="C86" t="str">
            <v>850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row>
        <row r="87">
          <cell r="A87" t="str">
            <v>27800</v>
          </cell>
          <cell r="B87" t="str">
            <v>Outside Translation Services</v>
          </cell>
          <cell r="C87" t="str">
            <v>550</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row>
        <row r="88">
          <cell r="A88" t="str">
            <v>27900</v>
          </cell>
          <cell r="B88" t="str">
            <v>Local Moves &amp; Deliveries</v>
          </cell>
          <cell r="C88" t="str">
            <v>550</v>
          </cell>
          <cell r="D88">
            <v>240</v>
          </cell>
          <cell r="E88">
            <v>125</v>
          </cell>
          <cell r="F88">
            <v>5000</v>
          </cell>
          <cell r="G88">
            <v>125</v>
          </cell>
          <cell r="H88">
            <v>125</v>
          </cell>
          <cell r="I88">
            <v>100</v>
          </cell>
          <cell r="J88">
            <v>5715</v>
          </cell>
          <cell r="K88">
            <v>100</v>
          </cell>
          <cell r="L88">
            <v>100</v>
          </cell>
          <cell r="M88">
            <v>100</v>
          </cell>
          <cell r="N88">
            <v>100</v>
          </cell>
          <cell r="O88">
            <v>400</v>
          </cell>
          <cell r="P88">
            <v>100</v>
          </cell>
          <cell r="Q88">
            <v>100</v>
          </cell>
          <cell r="R88">
            <v>100</v>
          </cell>
          <cell r="S88">
            <v>100</v>
          </cell>
          <cell r="T88">
            <v>400</v>
          </cell>
          <cell r="U88">
            <v>5915</v>
          </cell>
        </row>
        <row r="89">
          <cell r="A89" t="str">
            <v>28000</v>
          </cell>
          <cell r="B89" t="str">
            <v>Office Furniture</v>
          </cell>
          <cell r="C89" t="str">
            <v>020</v>
          </cell>
          <cell r="D89">
            <v>144.07</v>
          </cell>
          <cell r="E89">
            <v>1000</v>
          </cell>
          <cell r="F89">
            <v>1000</v>
          </cell>
          <cell r="G89">
            <v>0</v>
          </cell>
          <cell r="H89">
            <v>0</v>
          </cell>
          <cell r="I89">
            <v>0</v>
          </cell>
          <cell r="J89">
            <v>2144.0699999999997</v>
          </cell>
          <cell r="K89">
            <v>0</v>
          </cell>
          <cell r="L89">
            <v>0</v>
          </cell>
          <cell r="M89">
            <v>0</v>
          </cell>
          <cell r="N89">
            <v>0</v>
          </cell>
          <cell r="O89">
            <v>0</v>
          </cell>
          <cell r="P89">
            <v>0</v>
          </cell>
          <cell r="Q89">
            <v>0</v>
          </cell>
          <cell r="R89">
            <v>0</v>
          </cell>
          <cell r="S89">
            <v>0</v>
          </cell>
          <cell r="T89">
            <v>0</v>
          </cell>
          <cell r="U89">
            <v>2144.0699999999997</v>
          </cell>
        </row>
        <row r="90">
          <cell r="A90" t="str">
            <v>28100</v>
          </cell>
          <cell r="B90" t="str">
            <v>Office Equipment</v>
          </cell>
          <cell r="C90" t="str">
            <v>020</v>
          </cell>
          <cell r="D90">
            <v>0</v>
          </cell>
          <cell r="E90">
            <v>1000</v>
          </cell>
          <cell r="F90">
            <v>1000</v>
          </cell>
          <cell r="G90">
            <v>0</v>
          </cell>
          <cell r="H90">
            <v>0</v>
          </cell>
          <cell r="I90">
            <v>0</v>
          </cell>
          <cell r="J90">
            <v>2000</v>
          </cell>
          <cell r="K90">
            <v>0</v>
          </cell>
          <cell r="L90">
            <v>0</v>
          </cell>
          <cell r="M90">
            <v>0</v>
          </cell>
          <cell r="N90">
            <v>0</v>
          </cell>
          <cell r="O90">
            <v>0</v>
          </cell>
          <cell r="P90">
            <v>0</v>
          </cell>
          <cell r="Q90">
            <v>0</v>
          </cell>
          <cell r="R90">
            <v>0</v>
          </cell>
          <cell r="S90">
            <v>10666.666666666666</v>
          </cell>
          <cell r="T90">
            <v>10666.666666666666</v>
          </cell>
          <cell r="U90">
            <v>2000</v>
          </cell>
        </row>
        <row r="91">
          <cell r="A91" t="str">
            <v>28200</v>
          </cell>
          <cell r="B91" t="str">
            <v>Purchased Technical Services</v>
          </cell>
          <cell r="C91" t="str">
            <v>550</v>
          </cell>
          <cell r="D91">
            <v>0</v>
          </cell>
          <cell r="E91">
            <v>250</v>
          </cell>
          <cell r="F91">
            <v>250</v>
          </cell>
          <cell r="G91">
            <v>250</v>
          </cell>
          <cell r="H91">
            <v>250</v>
          </cell>
          <cell r="I91">
            <v>721</v>
          </cell>
          <cell r="J91">
            <v>1721</v>
          </cell>
          <cell r="K91">
            <v>721</v>
          </cell>
          <cell r="L91">
            <v>721</v>
          </cell>
          <cell r="M91">
            <v>721</v>
          </cell>
          <cell r="N91">
            <v>721</v>
          </cell>
          <cell r="O91">
            <v>2884</v>
          </cell>
          <cell r="P91">
            <v>721</v>
          </cell>
          <cell r="Q91">
            <v>721</v>
          </cell>
          <cell r="R91">
            <v>721</v>
          </cell>
          <cell r="S91">
            <v>721</v>
          </cell>
          <cell r="T91">
            <v>2884</v>
          </cell>
          <cell r="U91">
            <v>3163</v>
          </cell>
        </row>
        <row r="92">
          <cell r="A92" t="str">
            <v>28300</v>
          </cell>
          <cell r="B92" t="str">
            <v>Purchased Administrative Services</v>
          </cell>
          <cell r="C92" t="str">
            <v>550</v>
          </cell>
          <cell r="D92">
            <v>0</v>
          </cell>
          <cell r="E92">
            <v>1000</v>
          </cell>
          <cell r="F92">
            <v>1000</v>
          </cell>
          <cell r="G92">
            <v>1000</v>
          </cell>
          <cell r="H92">
            <v>1000</v>
          </cell>
          <cell r="I92">
            <v>1000</v>
          </cell>
          <cell r="J92">
            <v>5000</v>
          </cell>
          <cell r="K92">
            <v>0</v>
          </cell>
          <cell r="L92">
            <v>0</v>
          </cell>
          <cell r="M92">
            <v>0</v>
          </cell>
          <cell r="N92">
            <v>0</v>
          </cell>
          <cell r="O92">
            <v>0</v>
          </cell>
          <cell r="P92">
            <v>0</v>
          </cell>
          <cell r="Q92">
            <v>0</v>
          </cell>
          <cell r="R92">
            <v>0</v>
          </cell>
          <cell r="S92">
            <v>0</v>
          </cell>
          <cell r="T92">
            <v>0</v>
          </cell>
          <cell r="U92">
            <v>5000</v>
          </cell>
        </row>
        <row r="93">
          <cell r="A93" t="str">
            <v>28400</v>
          </cell>
          <cell r="B93" t="str">
            <v>Training and Training Material</v>
          </cell>
          <cell r="C93" t="str">
            <v>550</v>
          </cell>
          <cell r="D93">
            <v>107.53000000000002</v>
          </cell>
          <cell r="E93">
            <v>500</v>
          </cell>
          <cell r="F93">
            <v>500</v>
          </cell>
          <cell r="G93">
            <v>500</v>
          </cell>
          <cell r="H93">
            <v>500</v>
          </cell>
          <cell r="I93">
            <v>500</v>
          </cell>
          <cell r="J93">
            <v>2607.5299999999997</v>
          </cell>
          <cell r="K93">
            <v>1122</v>
          </cell>
          <cell r="L93">
            <v>1122</v>
          </cell>
          <cell r="M93">
            <v>1122</v>
          </cell>
          <cell r="N93">
            <v>1122</v>
          </cell>
          <cell r="O93">
            <v>4488</v>
          </cell>
          <cell r="P93">
            <v>1122</v>
          </cell>
          <cell r="Q93">
            <v>1122</v>
          </cell>
          <cell r="R93">
            <v>1122</v>
          </cell>
          <cell r="S93">
            <v>1122</v>
          </cell>
          <cell r="T93">
            <v>4488</v>
          </cell>
          <cell r="U93">
            <v>4851.53</v>
          </cell>
        </row>
        <row r="94">
          <cell r="A94" t="str">
            <v>28600</v>
          </cell>
          <cell r="B94" t="str">
            <v>Business/Conference Meals:  Non-Travel</v>
          </cell>
          <cell r="C94" t="str">
            <v>360</v>
          </cell>
          <cell r="D94">
            <v>66.67</v>
          </cell>
          <cell r="E94">
            <v>0</v>
          </cell>
          <cell r="F94">
            <v>0</v>
          </cell>
          <cell r="G94">
            <v>0</v>
          </cell>
          <cell r="H94">
            <v>0</v>
          </cell>
          <cell r="I94">
            <v>0</v>
          </cell>
          <cell r="J94">
            <v>66.67</v>
          </cell>
          <cell r="K94">
            <v>500</v>
          </cell>
          <cell r="L94">
            <v>500</v>
          </cell>
          <cell r="M94">
            <v>0</v>
          </cell>
          <cell r="N94">
            <v>500</v>
          </cell>
          <cell r="O94">
            <v>1500</v>
          </cell>
          <cell r="P94">
            <v>500</v>
          </cell>
          <cell r="Q94">
            <v>500</v>
          </cell>
          <cell r="R94">
            <v>0</v>
          </cell>
          <cell r="S94">
            <v>500</v>
          </cell>
          <cell r="T94">
            <v>1500</v>
          </cell>
          <cell r="U94">
            <v>1066.67</v>
          </cell>
        </row>
        <row r="95">
          <cell r="A95" t="str">
            <v>28700</v>
          </cell>
          <cell r="B95" t="str">
            <v>Other Conference Expense:  Non-Travel</v>
          </cell>
          <cell r="C95" t="str">
            <v>360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row>
        <row r="96">
          <cell r="A96" t="str">
            <v>28900</v>
          </cell>
          <cell r="B96" t="str">
            <v>Cancellation / No-Show Fees</v>
          </cell>
          <cell r="C96" t="str">
            <v>840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row>
        <row r="97">
          <cell r="A97" t="str">
            <v>29100</v>
          </cell>
          <cell r="B97" t="str">
            <v>Business Fees &amp; Licenses</v>
          </cell>
          <cell r="C97" t="str">
            <v>700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row>
        <row r="98">
          <cell r="A98" t="str">
            <v>29500</v>
          </cell>
          <cell r="B98" t="str">
            <v>Purchased Automobiles</v>
          </cell>
          <cell r="C98" t="str">
            <v>015</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row>
        <row r="99">
          <cell r="A99" t="str">
            <v>29900</v>
          </cell>
          <cell r="B99" t="str">
            <v>Other Expense</v>
          </cell>
          <cell r="C99" t="str">
            <v>840</v>
          </cell>
          <cell r="D99">
            <v>5307.62</v>
          </cell>
          <cell r="E99">
            <v>6500</v>
          </cell>
          <cell r="F99">
            <v>6500</v>
          </cell>
          <cell r="G99">
            <v>5000</v>
          </cell>
          <cell r="H99">
            <v>5000</v>
          </cell>
          <cell r="I99">
            <v>5000</v>
          </cell>
          <cell r="J99">
            <v>33307.619999999995</v>
          </cell>
          <cell r="K99">
            <v>6000</v>
          </cell>
          <cell r="L99">
            <v>5000</v>
          </cell>
          <cell r="M99">
            <v>5000</v>
          </cell>
          <cell r="N99">
            <v>5000</v>
          </cell>
          <cell r="O99">
            <v>21000</v>
          </cell>
          <cell r="P99">
            <v>5000</v>
          </cell>
          <cell r="Q99">
            <v>5000</v>
          </cell>
          <cell r="R99">
            <v>5000</v>
          </cell>
          <cell r="S99">
            <v>5000</v>
          </cell>
          <cell r="T99">
            <v>20000</v>
          </cell>
          <cell r="U99">
            <v>44307.619999999995</v>
          </cell>
        </row>
        <row r="100">
          <cell r="A100" t="str">
            <v>30100</v>
          </cell>
          <cell r="B100" t="str">
            <v>Precision Instruments</v>
          </cell>
          <cell r="C100" t="str">
            <v>450</v>
          </cell>
          <cell r="D100">
            <v>0</v>
          </cell>
          <cell r="E100">
            <v>500</v>
          </cell>
          <cell r="F100">
            <v>0</v>
          </cell>
          <cell r="G100">
            <v>500</v>
          </cell>
          <cell r="H100">
            <v>0</v>
          </cell>
          <cell r="I100">
            <v>500</v>
          </cell>
          <cell r="J100">
            <v>1500</v>
          </cell>
          <cell r="K100">
            <v>0</v>
          </cell>
          <cell r="L100">
            <v>0</v>
          </cell>
          <cell r="M100">
            <v>0</v>
          </cell>
          <cell r="N100">
            <v>0</v>
          </cell>
          <cell r="O100">
            <v>0</v>
          </cell>
          <cell r="P100">
            <v>0</v>
          </cell>
          <cell r="Q100">
            <v>0</v>
          </cell>
          <cell r="R100">
            <v>0</v>
          </cell>
          <cell r="S100">
            <v>0</v>
          </cell>
          <cell r="T100">
            <v>0</v>
          </cell>
          <cell r="U100">
            <v>1500</v>
          </cell>
        </row>
        <row r="101">
          <cell r="A101" t="str">
            <v>30200</v>
          </cell>
          <cell r="B101" t="str">
            <v>Special Test Equipment</v>
          </cell>
          <cell r="C101" t="str">
            <v>450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row>
        <row r="102">
          <cell r="A102" t="str">
            <v>30300</v>
          </cell>
          <cell r="B102" t="str">
            <v>Electronic Equipment</v>
          </cell>
          <cell r="C102" t="str">
            <v>450</v>
          </cell>
          <cell r="D102">
            <v>0</v>
          </cell>
          <cell r="E102">
            <v>0</v>
          </cell>
          <cell r="F102">
            <v>500</v>
          </cell>
          <cell r="G102">
            <v>0</v>
          </cell>
          <cell r="H102">
            <v>500</v>
          </cell>
          <cell r="I102">
            <v>2000</v>
          </cell>
          <cell r="J102">
            <v>3000</v>
          </cell>
          <cell r="K102">
            <v>0</v>
          </cell>
          <cell r="L102">
            <v>0</v>
          </cell>
          <cell r="M102">
            <v>0</v>
          </cell>
          <cell r="N102">
            <v>0</v>
          </cell>
          <cell r="O102">
            <v>0</v>
          </cell>
          <cell r="P102">
            <v>0</v>
          </cell>
          <cell r="Q102">
            <v>0</v>
          </cell>
          <cell r="R102">
            <v>0</v>
          </cell>
          <cell r="S102">
            <v>0</v>
          </cell>
          <cell r="T102">
            <v>0</v>
          </cell>
          <cell r="U102">
            <v>3000</v>
          </cell>
        </row>
        <row r="103">
          <cell r="A103" t="str">
            <v>30400</v>
          </cell>
          <cell r="B103" t="str">
            <v>Mechanical Inspection Equipment</v>
          </cell>
          <cell r="C103" t="str">
            <v>450</v>
          </cell>
          <cell r="D103">
            <v>0</v>
          </cell>
          <cell r="E103">
            <v>0</v>
          </cell>
          <cell r="F103">
            <v>0</v>
          </cell>
          <cell r="G103">
            <v>0</v>
          </cell>
          <cell r="H103">
            <v>0</v>
          </cell>
          <cell r="I103">
            <v>2000</v>
          </cell>
          <cell r="J103">
            <v>2000</v>
          </cell>
          <cell r="K103">
            <v>0</v>
          </cell>
          <cell r="L103">
            <v>0</v>
          </cell>
          <cell r="M103">
            <v>0</v>
          </cell>
          <cell r="N103">
            <v>0</v>
          </cell>
          <cell r="O103">
            <v>0</v>
          </cell>
          <cell r="P103">
            <v>0</v>
          </cell>
          <cell r="Q103">
            <v>0</v>
          </cell>
          <cell r="R103">
            <v>0</v>
          </cell>
          <cell r="S103">
            <v>0</v>
          </cell>
          <cell r="T103">
            <v>0</v>
          </cell>
          <cell r="U103">
            <v>2000</v>
          </cell>
        </row>
        <row r="104">
          <cell r="A104" t="str">
            <v>30500</v>
          </cell>
          <cell r="B104" t="str">
            <v>Metallurgy Equipment</v>
          </cell>
          <cell r="C104" t="str">
            <v>450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row>
        <row r="105">
          <cell r="A105" t="str">
            <v>30600</v>
          </cell>
          <cell r="B105" t="str">
            <v>Telecommunications Equipment</v>
          </cell>
          <cell r="C105" t="str">
            <v>020</v>
          </cell>
          <cell r="D105">
            <v>397.33</v>
          </cell>
          <cell r="E105">
            <v>0</v>
          </cell>
          <cell r="F105">
            <v>0</v>
          </cell>
          <cell r="G105">
            <v>0</v>
          </cell>
          <cell r="H105">
            <v>0</v>
          </cell>
          <cell r="I105">
            <v>0</v>
          </cell>
          <cell r="J105">
            <v>397.33</v>
          </cell>
          <cell r="K105">
            <v>0</v>
          </cell>
          <cell r="L105">
            <v>0</v>
          </cell>
          <cell r="M105">
            <v>0</v>
          </cell>
          <cell r="N105">
            <v>500</v>
          </cell>
          <cell r="O105">
            <v>500</v>
          </cell>
          <cell r="P105">
            <v>0</v>
          </cell>
          <cell r="Q105">
            <v>1000</v>
          </cell>
          <cell r="R105">
            <v>0</v>
          </cell>
          <cell r="S105">
            <v>0</v>
          </cell>
          <cell r="T105">
            <v>1000</v>
          </cell>
          <cell r="U105">
            <v>397.33</v>
          </cell>
        </row>
        <row r="106">
          <cell r="A106" t="str">
            <v>30700</v>
          </cell>
          <cell r="B106" t="str">
            <v>Material Handling Supplies</v>
          </cell>
          <cell r="C106" t="str">
            <v>450</v>
          </cell>
          <cell r="D106">
            <v>800</v>
          </cell>
          <cell r="E106">
            <v>2000</v>
          </cell>
          <cell r="F106">
            <v>500</v>
          </cell>
          <cell r="G106">
            <v>500</v>
          </cell>
          <cell r="H106">
            <v>500</v>
          </cell>
          <cell r="I106">
            <v>500</v>
          </cell>
          <cell r="J106">
            <v>4800</v>
          </cell>
          <cell r="K106">
            <v>500</v>
          </cell>
          <cell r="L106">
            <v>500</v>
          </cell>
          <cell r="M106">
            <v>4100</v>
          </cell>
          <cell r="N106">
            <v>500</v>
          </cell>
          <cell r="O106">
            <v>5600</v>
          </cell>
          <cell r="P106">
            <v>500</v>
          </cell>
          <cell r="Q106">
            <v>4100</v>
          </cell>
          <cell r="R106">
            <v>500</v>
          </cell>
          <cell r="S106">
            <v>500</v>
          </cell>
          <cell r="T106">
            <v>5600</v>
          </cell>
          <cell r="U106">
            <v>5800</v>
          </cell>
        </row>
        <row r="107">
          <cell r="A107" t="str">
            <v>30800</v>
          </cell>
          <cell r="B107" t="str">
            <v>Paint &amp; Process Bldg. Startup</v>
          </cell>
          <cell r="C107" t="str">
            <v>450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row>
        <row r="108">
          <cell r="A108" t="str">
            <v>30900</v>
          </cell>
          <cell r="B108" t="str">
            <v>Calibration</v>
          </cell>
          <cell r="C108" t="str">
            <v>500</v>
          </cell>
          <cell r="D108">
            <v>0</v>
          </cell>
          <cell r="E108">
            <v>1313</v>
          </cell>
          <cell r="F108">
            <v>1313</v>
          </cell>
          <cell r="G108">
            <v>1313</v>
          </cell>
          <cell r="H108">
            <v>1313</v>
          </cell>
          <cell r="I108">
            <v>1313</v>
          </cell>
          <cell r="J108">
            <v>6565</v>
          </cell>
          <cell r="K108">
            <v>1313</v>
          </cell>
          <cell r="L108">
            <v>1313</v>
          </cell>
          <cell r="M108">
            <v>1313</v>
          </cell>
          <cell r="N108">
            <v>1313</v>
          </cell>
          <cell r="O108">
            <v>5252</v>
          </cell>
          <cell r="P108">
            <v>1313</v>
          </cell>
          <cell r="Q108">
            <v>1313</v>
          </cell>
          <cell r="R108">
            <v>1313</v>
          </cell>
          <cell r="S108">
            <v>1313</v>
          </cell>
          <cell r="T108">
            <v>5252</v>
          </cell>
          <cell r="U108">
            <v>9191</v>
          </cell>
        </row>
        <row r="109">
          <cell r="A109" t="str">
            <v>31900</v>
          </cell>
          <cell r="B109" t="str">
            <v>Demurrage</v>
          </cell>
          <cell r="C109" t="str">
            <v>047</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row>
        <row r="110">
          <cell r="A110" t="str">
            <v>32000</v>
          </cell>
          <cell r="B110" t="str">
            <v>Bank Charges</v>
          </cell>
          <cell r="C110" t="str">
            <v>700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row>
        <row r="111">
          <cell r="A111" t="str">
            <v>32100</v>
          </cell>
          <cell r="B111" t="str">
            <v>Exchange Gain / Loss</v>
          </cell>
          <cell r="C111" t="str">
            <v>700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row>
        <row r="112">
          <cell r="A112" t="str">
            <v>32200</v>
          </cell>
          <cell r="B112" t="str">
            <v>Customs Clearance &amp; Duty</v>
          </cell>
          <cell r="C112" t="str">
            <v>700</v>
          </cell>
          <cell r="D112">
            <v>0</v>
          </cell>
          <cell r="E112">
            <v>150</v>
          </cell>
          <cell r="F112">
            <v>150</v>
          </cell>
          <cell r="G112">
            <v>150</v>
          </cell>
          <cell r="H112">
            <v>150</v>
          </cell>
          <cell r="I112">
            <v>150</v>
          </cell>
          <cell r="J112">
            <v>750</v>
          </cell>
          <cell r="K112">
            <v>150</v>
          </cell>
          <cell r="L112">
            <v>150</v>
          </cell>
          <cell r="M112">
            <v>150</v>
          </cell>
          <cell r="N112">
            <v>150</v>
          </cell>
          <cell r="O112">
            <v>600</v>
          </cell>
          <cell r="P112">
            <v>150</v>
          </cell>
          <cell r="Q112">
            <v>150</v>
          </cell>
          <cell r="R112">
            <v>150</v>
          </cell>
          <cell r="S112">
            <v>150</v>
          </cell>
          <cell r="T112">
            <v>600</v>
          </cell>
          <cell r="U112">
            <v>1050</v>
          </cell>
        </row>
        <row r="113">
          <cell r="A113" t="str">
            <v>32500</v>
          </cell>
          <cell r="B113" t="str">
            <v>Sand Blasting</v>
          </cell>
          <cell r="C113" t="str">
            <v>450</v>
          </cell>
          <cell r="D113">
            <v>0</v>
          </cell>
          <cell r="E113">
            <v>0</v>
          </cell>
          <cell r="F113">
            <v>0</v>
          </cell>
          <cell r="G113">
            <v>10000</v>
          </cell>
          <cell r="H113">
            <v>0</v>
          </cell>
          <cell r="I113">
            <v>0</v>
          </cell>
          <cell r="J113">
            <v>10000</v>
          </cell>
          <cell r="K113">
            <v>0</v>
          </cell>
          <cell r="L113">
            <v>0</v>
          </cell>
          <cell r="M113">
            <v>0</v>
          </cell>
          <cell r="N113">
            <v>10000</v>
          </cell>
          <cell r="O113">
            <v>10000</v>
          </cell>
          <cell r="P113">
            <v>0</v>
          </cell>
          <cell r="Q113">
            <v>0</v>
          </cell>
          <cell r="R113">
            <v>0</v>
          </cell>
          <cell r="S113">
            <v>0</v>
          </cell>
          <cell r="T113">
            <v>0</v>
          </cell>
          <cell r="U113">
            <v>10000</v>
          </cell>
        </row>
        <row r="114">
          <cell r="A114" t="str">
            <v>32600</v>
          </cell>
          <cell r="B114" t="str">
            <v>Maintenance:  Vehicles</v>
          </cell>
          <cell r="C114" t="str">
            <v>500</v>
          </cell>
          <cell r="D114">
            <v>2200.5299999999997</v>
          </cell>
          <cell r="E114">
            <v>2000</v>
          </cell>
          <cell r="F114">
            <v>2000</v>
          </cell>
          <cell r="G114">
            <v>7000</v>
          </cell>
          <cell r="H114">
            <v>5000</v>
          </cell>
          <cell r="I114">
            <v>4000</v>
          </cell>
          <cell r="J114">
            <v>22200.53</v>
          </cell>
          <cell r="K114">
            <v>1250</v>
          </cell>
          <cell r="L114">
            <v>1250</v>
          </cell>
          <cell r="M114">
            <v>1250</v>
          </cell>
          <cell r="N114">
            <v>1250</v>
          </cell>
          <cell r="O114">
            <v>5000</v>
          </cell>
          <cell r="P114">
            <v>1250</v>
          </cell>
          <cell r="Q114">
            <v>1250</v>
          </cell>
          <cell r="R114">
            <v>1250</v>
          </cell>
          <cell r="S114">
            <v>1250</v>
          </cell>
          <cell r="T114">
            <v>5000</v>
          </cell>
          <cell r="U114">
            <v>24700.53</v>
          </cell>
        </row>
        <row r="115">
          <cell r="A115" t="str">
            <v>32700</v>
          </cell>
          <cell r="B115" t="str">
            <v>Inventory Cycle Count Gain / Loss</v>
          </cell>
          <cell r="C115" t="str">
            <v>045</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row>
        <row r="116">
          <cell r="A116" t="str">
            <v>32800</v>
          </cell>
          <cell r="B116" t="str">
            <v>Trash Collection / Waste Removal</v>
          </cell>
          <cell r="C116" t="str">
            <v>490</v>
          </cell>
          <cell r="D116">
            <v>0</v>
          </cell>
          <cell r="E116">
            <v>1266.6666666666667</v>
          </cell>
          <cell r="F116">
            <v>1266.6666666666667</v>
          </cell>
          <cell r="G116">
            <v>1266.6666666666667</v>
          </cell>
          <cell r="H116">
            <v>1266.6666666666667</v>
          </cell>
          <cell r="I116">
            <v>1267</v>
          </cell>
          <cell r="J116">
            <v>6333.666666666667</v>
          </cell>
          <cell r="K116">
            <v>1267</v>
          </cell>
          <cell r="L116">
            <v>1267</v>
          </cell>
          <cell r="M116">
            <v>1267</v>
          </cell>
          <cell r="N116">
            <v>1267</v>
          </cell>
          <cell r="O116">
            <v>5068</v>
          </cell>
          <cell r="P116">
            <v>1267</v>
          </cell>
          <cell r="Q116">
            <v>1267</v>
          </cell>
          <cell r="R116">
            <v>1267</v>
          </cell>
          <cell r="S116">
            <v>1267</v>
          </cell>
          <cell r="T116">
            <v>5068</v>
          </cell>
          <cell r="U116">
            <v>8867.6666666666679</v>
          </cell>
        </row>
        <row r="117">
          <cell r="A117" t="str">
            <v>33600</v>
          </cell>
          <cell r="B117" t="str">
            <v>Purchased Services:  Al Hejailan Projects Engineering</v>
          </cell>
          <cell r="C117" t="str">
            <v>500</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row>
        <row r="118">
          <cell r="A118" t="str">
            <v>35000</v>
          </cell>
          <cell r="B118" t="str">
            <v>Gerald T. Bartlett</v>
          </cell>
          <cell r="C118" t="str">
            <v>530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row>
        <row r="119">
          <cell r="A119" t="str">
            <v>35100</v>
          </cell>
          <cell r="B119" t="str">
            <v>Saudi Venture Development Corp.</v>
          </cell>
          <cell r="C119" t="str">
            <v>550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row>
        <row r="120">
          <cell r="A120" t="str">
            <v>35200</v>
          </cell>
          <cell r="B120" t="str">
            <v>Subcontract: Saudi Strategic Services</v>
          </cell>
          <cell r="C120" t="str">
            <v>036</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row>
        <row r="121">
          <cell r="A121" t="str">
            <v>35300</v>
          </cell>
          <cell r="B121" t="str">
            <v>Freflo</v>
          </cell>
          <cell r="C121" t="str">
            <v>550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row>
        <row r="122">
          <cell r="A122" t="str">
            <v>35400</v>
          </cell>
          <cell r="B122" t="str">
            <v>CLS Component Repair &amp; Return</v>
          </cell>
          <cell r="C122" t="str">
            <v>500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row>
        <row r="123">
          <cell r="A123" t="str">
            <v>35500</v>
          </cell>
          <cell r="B123" t="str">
            <v>Maintenance: Office Equipment</v>
          </cell>
          <cell r="C123" t="str">
            <v>500</v>
          </cell>
          <cell r="D123">
            <v>0</v>
          </cell>
          <cell r="E123">
            <v>1000</v>
          </cell>
          <cell r="F123">
            <v>1000</v>
          </cell>
          <cell r="G123">
            <v>1000</v>
          </cell>
          <cell r="H123">
            <v>1000</v>
          </cell>
          <cell r="I123">
            <v>1000</v>
          </cell>
          <cell r="J123">
            <v>5000</v>
          </cell>
          <cell r="K123">
            <v>1000</v>
          </cell>
          <cell r="L123">
            <v>1000</v>
          </cell>
          <cell r="M123">
            <v>1000</v>
          </cell>
          <cell r="N123">
            <v>1000</v>
          </cell>
          <cell r="O123">
            <v>4000</v>
          </cell>
          <cell r="P123">
            <v>1000</v>
          </cell>
          <cell r="Q123">
            <v>1000</v>
          </cell>
          <cell r="R123">
            <v>1000</v>
          </cell>
          <cell r="S123">
            <v>1000</v>
          </cell>
          <cell r="T123">
            <v>4000</v>
          </cell>
          <cell r="U123">
            <v>7000</v>
          </cell>
        </row>
        <row r="124">
          <cell r="A124" t="str">
            <v>35600</v>
          </cell>
          <cell r="B124" t="str">
            <v>Subcontract: Adhwa Al-Nama Al-Arabiyya Trading Services</v>
          </cell>
          <cell r="C124" t="str">
            <v>500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row>
        <row r="125">
          <cell r="A125" t="str">
            <v>36000</v>
          </cell>
          <cell r="B125" t="str">
            <v>Air Freight</v>
          </cell>
          <cell r="C125" t="str">
            <v>047</v>
          </cell>
          <cell r="D125">
            <v>18321.009999999998</v>
          </cell>
          <cell r="E125">
            <v>5000</v>
          </cell>
          <cell r="F125">
            <v>5000</v>
          </cell>
          <cell r="G125">
            <v>0</v>
          </cell>
          <cell r="H125">
            <v>0</v>
          </cell>
          <cell r="I125">
            <v>0</v>
          </cell>
          <cell r="J125">
            <v>28321.01</v>
          </cell>
          <cell r="K125">
            <v>0</v>
          </cell>
          <cell r="L125">
            <v>0</v>
          </cell>
          <cell r="M125">
            <v>0</v>
          </cell>
          <cell r="N125">
            <v>0</v>
          </cell>
          <cell r="O125">
            <v>0</v>
          </cell>
          <cell r="P125">
            <v>0</v>
          </cell>
          <cell r="Q125">
            <v>0</v>
          </cell>
          <cell r="R125">
            <v>0</v>
          </cell>
          <cell r="S125">
            <v>0</v>
          </cell>
          <cell r="T125">
            <v>0</v>
          </cell>
          <cell r="U125">
            <v>28321.01</v>
          </cell>
        </row>
        <row r="126">
          <cell r="A126" t="str">
            <v>36100</v>
          </cell>
          <cell r="B126" t="str">
            <v>Ocean Freight</v>
          </cell>
          <cell r="C126" t="str">
            <v>047</v>
          </cell>
          <cell r="D126">
            <v>0</v>
          </cell>
          <cell r="E126">
            <v>0</v>
          </cell>
          <cell r="F126">
            <v>0</v>
          </cell>
          <cell r="G126">
            <v>0</v>
          </cell>
          <cell r="H126">
            <v>10000</v>
          </cell>
          <cell r="I126">
            <v>0</v>
          </cell>
          <cell r="J126">
            <v>10000</v>
          </cell>
          <cell r="K126">
            <v>0</v>
          </cell>
          <cell r="L126">
            <v>0</v>
          </cell>
          <cell r="M126">
            <v>0</v>
          </cell>
          <cell r="N126">
            <v>0</v>
          </cell>
          <cell r="O126">
            <v>0</v>
          </cell>
          <cell r="P126">
            <v>0</v>
          </cell>
          <cell r="Q126">
            <v>0</v>
          </cell>
          <cell r="R126">
            <v>0</v>
          </cell>
          <cell r="S126">
            <v>0</v>
          </cell>
          <cell r="T126">
            <v>0</v>
          </cell>
          <cell r="U126">
            <v>10000</v>
          </cell>
        </row>
        <row r="127">
          <cell r="A127" t="str">
            <v>36200</v>
          </cell>
          <cell r="B127" t="str">
            <v>Insurance (Freight Forwarder)</v>
          </cell>
          <cell r="C127" t="str">
            <v>610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row>
        <row r="128">
          <cell r="A128" t="str">
            <v>36300</v>
          </cell>
          <cell r="B128" t="str">
            <v>Other Freight Charges</v>
          </cell>
          <cell r="C128" t="str">
            <v>047</v>
          </cell>
          <cell r="D128">
            <v>6773.57</v>
          </cell>
          <cell r="E128">
            <v>2500</v>
          </cell>
          <cell r="F128">
            <v>2500</v>
          </cell>
          <cell r="G128">
            <v>2500</v>
          </cell>
          <cell r="H128">
            <v>2500</v>
          </cell>
          <cell r="I128">
            <v>2000</v>
          </cell>
          <cell r="J128">
            <v>18773.57</v>
          </cell>
          <cell r="K128">
            <v>2000</v>
          </cell>
          <cell r="L128">
            <v>2000</v>
          </cell>
          <cell r="M128">
            <v>2000</v>
          </cell>
          <cell r="N128">
            <v>2000</v>
          </cell>
          <cell r="O128">
            <v>8000</v>
          </cell>
          <cell r="P128">
            <v>2000</v>
          </cell>
          <cell r="Q128">
            <v>2000</v>
          </cell>
          <cell r="R128">
            <v>2000</v>
          </cell>
          <cell r="S128">
            <v>2000</v>
          </cell>
          <cell r="T128">
            <v>8000</v>
          </cell>
          <cell r="U128">
            <v>22773.57</v>
          </cell>
        </row>
        <row r="129">
          <cell r="A129" t="str">
            <v>36400</v>
          </cell>
          <cell r="B129" t="str">
            <v>Customs Duty: Materials</v>
          </cell>
          <cell r="C129" t="str">
            <v>700</v>
          </cell>
          <cell r="D129">
            <v>45.29</v>
          </cell>
          <cell r="E129">
            <v>0</v>
          </cell>
          <cell r="F129">
            <v>0</v>
          </cell>
          <cell r="G129">
            <v>0</v>
          </cell>
          <cell r="H129">
            <v>0</v>
          </cell>
          <cell r="I129">
            <v>0</v>
          </cell>
          <cell r="J129">
            <v>45.29</v>
          </cell>
          <cell r="K129">
            <v>0</v>
          </cell>
          <cell r="L129">
            <v>0</v>
          </cell>
          <cell r="M129">
            <v>0</v>
          </cell>
          <cell r="N129">
            <v>0</v>
          </cell>
          <cell r="O129">
            <v>0</v>
          </cell>
          <cell r="P129">
            <v>0</v>
          </cell>
          <cell r="Q129">
            <v>0</v>
          </cell>
          <cell r="R129">
            <v>0</v>
          </cell>
          <cell r="S129">
            <v>0</v>
          </cell>
          <cell r="T129">
            <v>0</v>
          </cell>
          <cell r="U129">
            <v>45.29</v>
          </cell>
        </row>
        <row r="130">
          <cell r="A130" t="str">
            <v>36500</v>
          </cell>
          <cell r="B130" t="str">
            <v>Freight Tracking</v>
          </cell>
          <cell r="C130" t="str">
            <v>550</v>
          </cell>
          <cell r="D130">
            <v>3222.16</v>
          </cell>
          <cell r="E130">
            <v>1600</v>
          </cell>
          <cell r="F130">
            <v>1600</v>
          </cell>
          <cell r="G130">
            <v>1600</v>
          </cell>
          <cell r="H130">
            <v>1600</v>
          </cell>
          <cell r="I130">
            <v>1600</v>
          </cell>
          <cell r="J130">
            <v>11222.16</v>
          </cell>
          <cell r="K130">
            <v>0</v>
          </cell>
          <cell r="L130">
            <v>0</v>
          </cell>
          <cell r="M130">
            <v>0</v>
          </cell>
          <cell r="N130">
            <v>0</v>
          </cell>
          <cell r="O130">
            <v>0</v>
          </cell>
          <cell r="P130">
            <v>0</v>
          </cell>
          <cell r="Q130">
            <v>0</v>
          </cell>
          <cell r="R130">
            <v>0</v>
          </cell>
          <cell r="S130">
            <v>0</v>
          </cell>
          <cell r="T130">
            <v>0</v>
          </cell>
          <cell r="U130">
            <v>11222.16</v>
          </cell>
        </row>
        <row r="131">
          <cell r="A131" t="str">
            <v>36600</v>
          </cell>
          <cell r="B131" t="str">
            <v>Inland Freight</v>
          </cell>
          <cell r="C131" t="str">
            <v>047</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row>
        <row r="132">
          <cell r="A132" t="str">
            <v>36700</v>
          </cell>
          <cell r="B132" t="str">
            <v>Interest Expense Bank Loan-S/T</v>
          </cell>
          <cell r="C132" t="str">
            <v>700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row>
        <row r="133">
          <cell r="A133" t="str">
            <v>36800</v>
          </cell>
          <cell r="B133" t="str">
            <v>Labor Charges HO</v>
          </cell>
          <cell r="C133" t="str">
            <v>850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row>
        <row r="134">
          <cell r="A134" t="str">
            <v>50000</v>
          </cell>
          <cell r="B134" t="str">
            <v>Termination Cost - Materials</v>
          </cell>
          <cell r="C134" t="str">
            <v>045</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row>
        <row r="135">
          <cell r="A135" t="str">
            <v>50600</v>
          </cell>
          <cell r="B135" t="str">
            <v>Termination Cost - DSI Special Payments / RIF</v>
          </cell>
          <cell r="C135" t="str">
            <v>250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row>
        <row r="136">
          <cell r="A136" t="str">
            <v>51000</v>
          </cell>
          <cell r="B136" t="str">
            <v>Termination Cost - Subcontract - SAILS</v>
          </cell>
          <cell r="C136" t="str">
            <v>040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row>
        <row r="137">
          <cell r="A137" t="str">
            <v>51100</v>
          </cell>
          <cell r="B137" t="str">
            <v>Termination Cost - Construction</v>
          </cell>
          <cell r="C137" t="str">
            <v>030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row>
        <row r="138">
          <cell r="A138" t="str">
            <v>51300</v>
          </cell>
          <cell r="B138" t="str">
            <v>Termination Cost - A&amp;E / Construction Management</v>
          </cell>
          <cell r="C138" t="str">
            <v>030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row>
      </sheetData>
      <sheetData sheetId="6" refreshError="1"/>
      <sheetData sheetId="7" refreshError="1"/>
      <sheetData sheetId="8" refreshError="1"/>
      <sheetData sheetId="9"/>
      <sheetData sheetId="10"/>
      <sheetData sheetId="11"/>
      <sheetData sheetId="12"/>
      <sheetData sheetId="13">
        <row r="6">
          <cell r="A6" t="str">
            <v>Cost Acct</v>
          </cell>
        </row>
      </sheetData>
      <sheetData sheetId="14"/>
      <sheetData sheetId="15"/>
      <sheetData sheetId="16"/>
      <sheetData sheetId="17"/>
      <sheetData sheetId="18"/>
      <sheetData sheetId="19"/>
      <sheetData sheetId="20"/>
      <sheetData sheetId="21">
        <row r="6">
          <cell r="A6" t="str">
            <v>Cost Acct</v>
          </cell>
        </row>
      </sheetData>
      <sheetData sheetId="22"/>
      <sheetData sheetId="23"/>
      <sheetData sheetId="24"/>
      <sheetData sheetId="2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S-Adj"/>
      <sheetName val="ALM TRADING SPLIT"/>
      <sheetName val="GIBCON"/>
      <sheetName val="GIBUK"/>
      <sheetName val="GIBP"/>
      <sheetName val="BAH"/>
      <sheetName val="LON"/>
      <sheetName val="NYK"/>
      <sheetName val="RIY"/>
      <sheetName val="Group"/>
      <sheetName val="Parent"/>
      <sheetName val="ALM_TRADING_SPLIT"/>
      <sheetName val="Drop Down"/>
      <sheetName val="CMA Calculations"/>
    </sheetNames>
    <sheetDataSet>
      <sheetData sheetId="0"/>
      <sheetData sheetId="1"/>
      <sheetData sheetId="2"/>
      <sheetData sheetId="3"/>
      <sheetData sheetId="4">
        <row r="2">
          <cell r="R2" t="str">
            <v>APPENDIX VIII</v>
          </cell>
        </row>
        <row r="3">
          <cell r="C3" t="str">
            <v>OFF-BALANCE SHEET FINANCIAL INSTRUMENTS</v>
          </cell>
          <cell r="G3" t="str">
            <v>APPENDIX VIII</v>
          </cell>
          <cell r="N3" t="str">
            <v>OFF-BALANCE SHEET FINANCIAL INSTRUMENTS</v>
          </cell>
        </row>
        <row r="4">
          <cell r="C4" t="str">
            <v>At 31st March 2002</v>
          </cell>
          <cell r="O4" t="str">
            <v>At 31st March 2002</v>
          </cell>
        </row>
        <row r="5">
          <cell r="C5" t="str">
            <v>Parent</v>
          </cell>
          <cell r="N5" t="str">
            <v>Input here</v>
          </cell>
        </row>
        <row r="8">
          <cell r="D8" t="str">
            <v>Financial Statement Summary:</v>
          </cell>
          <cell r="F8" t="str">
            <v>$ Millions</v>
          </cell>
          <cell r="N8" t="str">
            <v>Financial Statement Summary:</v>
          </cell>
        </row>
        <row r="9">
          <cell r="D9" t="str">
            <v>Credit - related Contingent Items</v>
          </cell>
          <cell r="N9" t="str">
            <v>Derivatives and Foreign Exchange Products</v>
          </cell>
          <cell r="O9" t="str">
            <v>Notional Amounts</v>
          </cell>
          <cell r="Q9" t="str">
            <v>$ MILLIONS</v>
          </cell>
        </row>
        <row r="10">
          <cell r="D10" t="str">
            <v>Direct credit substitutes</v>
          </cell>
          <cell r="F10">
            <v>77.075160011500003</v>
          </cell>
          <cell r="P10" t="str">
            <v>Trading</v>
          </cell>
          <cell r="Q10" t="str">
            <v>ALM</v>
          </cell>
          <cell r="R10" t="str">
            <v>Total</v>
          </cell>
        </row>
        <row r="11">
          <cell r="D11" t="str">
            <v>Transaction - related contingent items</v>
          </cell>
          <cell r="F11">
            <v>551.1541701599001</v>
          </cell>
          <cell r="N11" t="str">
            <v xml:space="preserve">       Foreign Exchange Contracts</v>
          </cell>
        </row>
        <row r="12">
          <cell r="D12" t="str">
            <v>Short-term self-liquidating trade-related contingent items</v>
          </cell>
          <cell r="F12">
            <v>121.4407578659</v>
          </cell>
          <cell r="N12" t="str">
            <v xml:space="preserve">          Unmatured Spot , Forward and Futures contracts</v>
          </cell>
          <cell r="P12">
            <v>1154.22</v>
          </cell>
          <cell r="Q12">
            <v>1252.2305381263998</v>
          </cell>
          <cell r="R12">
            <v>2406.4505381263998</v>
          </cell>
        </row>
        <row r="13">
          <cell r="D13" t="str">
            <v>Undrawn loan commitments and underwriting commitments</v>
          </cell>
          <cell r="F13">
            <v>1288.3224506391664</v>
          </cell>
          <cell r="N13" t="str">
            <v xml:space="preserve">          FX Options  :    purchased</v>
          </cell>
          <cell r="P13">
            <v>37.400041419000004</v>
          </cell>
          <cell r="Q13">
            <v>0</v>
          </cell>
          <cell r="R13">
            <v>37.400041419000004</v>
          </cell>
        </row>
        <row r="14">
          <cell r="D14" t="str">
            <v>under note issuance and revolving facilities</v>
          </cell>
          <cell r="N14" t="str">
            <v xml:space="preserve">                                    written</v>
          </cell>
          <cell r="P14">
            <v>30.400297363999996</v>
          </cell>
          <cell r="Q14">
            <v>0</v>
          </cell>
          <cell r="R14">
            <v>30.400297363999996</v>
          </cell>
        </row>
        <row r="15">
          <cell r="F15">
            <v>2037.9925386764664</v>
          </cell>
          <cell r="P15">
            <v>1222.0203387829999</v>
          </cell>
          <cell r="Q15">
            <v>1252.2305381263998</v>
          </cell>
          <cell r="R15">
            <v>2474.2508769093997</v>
          </cell>
        </row>
        <row r="16">
          <cell r="N16" t="str">
            <v xml:space="preserve">       Interest Rate Contracts</v>
          </cell>
        </row>
        <row r="17">
          <cell r="N17" t="str">
            <v xml:space="preserve">          Financial Futures</v>
          </cell>
          <cell r="P17">
            <v>881.92512411999996</v>
          </cell>
          <cell r="Q17">
            <v>0</v>
          </cell>
          <cell r="R17">
            <v>881.92512411999996</v>
          </cell>
        </row>
        <row r="18">
          <cell r="C18" t="str">
            <v>GL CODE</v>
          </cell>
          <cell r="D18" t="str">
            <v>Credit - related Contingent Items</v>
          </cell>
          <cell r="E18" t="str">
            <v>GL740</v>
          </cell>
          <cell r="F18" t="str">
            <v>Adjustments</v>
          </cell>
          <cell r="G18" t="str">
            <v>US$'000s</v>
          </cell>
          <cell r="N18" t="str">
            <v xml:space="preserve">          FRA's</v>
          </cell>
          <cell r="P18">
            <v>0</v>
          </cell>
          <cell r="Q18">
            <v>26.666666670000001</v>
          </cell>
          <cell r="R18">
            <v>26.666666670000001</v>
          </cell>
        </row>
        <row r="21">
          <cell r="D21" t="str">
            <v>Direct credit substitutes</v>
          </cell>
          <cell r="N21" t="str">
            <v xml:space="preserve">          Interest Rate Swaps / Swaptions </v>
          </cell>
          <cell r="P21">
            <v>392.40002666300001</v>
          </cell>
          <cell r="Q21">
            <v>3753.0313988120001</v>
          </cell>
          <cell r="R21">
            <v>4145.4314254749997</v>
          </cell>
        </row>
        <row r="22">
          <cell r="C22">
            <v>8055</v>
          </cell>
          <cell r="D22" t="str">
            <v>Financial Guarantees</v>
          </cell>
          <cell r="E22">
            <v>58881.882011500005</v>
          </cell>
          <cell r="F22">
            <v>0</v>
          </cell>
          <cell r="G22">
            <v>58881.882011500005</v>
          </cell>
          <cell r="N22" t="str">
            <v xml:space="preserve">          Interest Rate Options, Caps, Collars and Floors : purchased</v>
          </cell>
          <cell r="P22">
            <v>1058.9000012000001</v>
          </cell>
          <cell r="Q22">
            <v>13.714</v>
          </cell>
          <cell r="R22">
            <v>1072.6140012000001</v>
          </cell>
        </row>
        <row r="23">
          <cell r="C23">
            <v>8530</v>
          </cell>
          <cell r="D23" t="str">
            <v>Credit Derivatives - Default Swaps</v>
          </cell>
          <cell r="E23">
            <v>25693.277999999998</v>
          </cell>
          <cell r="F23">
            <v>-7500</v>
          </cell>
          <cell r="G23">
            <v>18193.277999999998</v>
          </cell>
          <cell r="N23" t="str">
            <v xml:space="preserve">                                                                                       :written</v>
          </cell>
          <cell r="P23">
            <v>2121.9849931499998</v>
          </cell>
          <cell r="Q23">
            <v>5</v>
          </cell>
          <cell r="R23">
            <v>2126.9849931499998</v>
          </cell>
        </row>
        <row r="24">
          <cell r="E24">
            <v>84575.160011500004</v>
          </cell>
          <cell r="F24">
            <v>-7500</v>
          </cell>
          <cell r="G24">
            <v>77075.160011500004</v>
          </cell>
          <cell r="P24">
            <v>4455.210145133</v>
          </cell>
          <cell r="Q24">
            <v>3798.4120654819999</v>
          </cell>
          <cell r="R24">
            <v>8253.6222106149999</v>
          </cell>
        </row>
        <row r="25">
          <cell r="D25" t="str">
            <v>Transaction-related contingent items</v>
          </cell>
          <cell r="N25" t="str">
            <v xml:space="preserve">       Equity Contracts</v>
          </cell>
        </row>
        <row r="26">
          <cell r="C26">
            <v>8050</v>
          </cell>
          <cell r="D26" t="str">
            <v>Guarantees - Interbranch</v>
          </cell>
          <cell r="E26">
            <v>264332.11929840001</v>
          </cell>
          <cell r="F26">
            <v>-187776.31187620002</v>
          </cell>
          <cell r="G26">
            <v>76555.807422199985</v>
          </cell>
          <cell r="N26" t="str">
            <v xml:space="preserve">          Equity options : purchased</v>
          </cell>
          <cell r="P26">
            <v>0</v>
          </cell>
          <cell r="Q26" t="str">
            <v xml:space="preserve"> </v>
          </cell>
          <cell r="R26">
            <v>0</v>
          </cell>
        </row>
        <row r="27">
          <cell r="C27">
            <v>8052</v>
          </cell>
          <cell r="D27" t="str">
            <v>Guarantees - Interbranch - OE</v>
          </cell>
          <cell r="E27">
            <v>17503.993296099998</v>
          </cell>
          <cell r="F27">
            <v>0</v>
          </cell>
          <cell r="G27">
            <v>17503.993296099998</v>
          </cell>
          <cell r="N27" t="str">
            <v xml:space="preserve">                                  : written</v>
          </cell>
          <cell r="P27">
            <v>0</v>
          </cell>
          <cell r="Q27" t="str">
            <v xml:space="preserve"> </v>
          </cell>
          <cell r="R27">
            <v>0</v>
          </cell>
        </row>
        <row r="28">
          <cell r="C28">
            <v>8060</v>
          </cell>
          <cell r="D28" t="str">
            <v>Guarantees - Advance payment (DEBITS ONLY)</v>
          </cell>
          <cell r="E28">
            <v>46893.604073299997</v>
          </cell>
          <cell r="F28">
            <v>1295.4829999999999</v>
          </cell>
          <cell r="G28">
            <v>48189.087073299997</v>
          </cell>
          <cell r="P28">
            <v>0</v>
          </cell>
          <cell r="Q28">
            <v>0</v>
          </cell>
          <cell r="R28">
            <v>0</v>
          </cell>
        </row>
        <row r="29">
          <cell r="C29">
            <v>8070</v>
          </cell>
          <cell r="D29" t="str">
            <v>Guarantees - Bid bonds</v>
          </cell>
          <cell r="E29">
            <v>19054.8248924</v>
          </cell>
          <cell r="F29">
            <v>0</v>
          </cell>
          <cell r="G29">
            <v>19054.8248924</v>
          </cell>
        </row>
        <row r="30">
          <cell r="C30">
            <v>8080</v>
          </cell>
          <cell r="D30" t="str">
            <v>Guarantees - Performance bonds (DEBITS ONLY)</v>
          </cell>
          <cell r="E30">
            <v>142112.4351575</v>
          </cell>
          <cell r="F30">
            <v>16812.356</v>
          </cell>
          <cell r="G30">
            <v>158924.7911575</v>
          </cell>
        </row>
        <row r="31">
          <cell r="C31">
            <v>8090</v>
          </cell>
          <cell r="D31" t="str">
            <v>Guarantees - Retention bonds</v>
          </cell>
          <cell r="E31">
            <v>18517.715370000002</v>
          </cell>
          <cell r="F31">
            <v>0</v>
          </cell>
          <cell r="G31">
            <v>18517.715370000002</v>
          </cell>
          <cell r="N31" t="str">
            <v>GL CODE</v>
          </cell>
          <cell r="O31" t="str">
            <v>Derivatives and Foreign Exchange Products</v>
          </cell>
          <cell r="P31" t="str">
            <v>GL740</v>
          </cell>
          <cell r="Q31" t="str">
            <v>Adjustments</v>
          </cell>
          <cell r="R31" t="str">
            <v>US$'000s</v>
          </cell>
        </row>
        <row r="32">
          <cell r="C32">
            <v>8100</v>
          </cell>
          <cell r="D32" t="str">
            <v>Guarantees - Other</v>
          </cell>
          <cell r="E32">
            <v>17363.115560000002</v>
          </cell>
          <cell r="F32">
            <v>0</v>
          </cell>
          <cell r="G32">
            <v>17363.115560000002</v>
          </cell>
        </row>
        <row r="33">
          <cell r="C33">
            <v>8110</v>
          </cell>
          <cell r="D33" t="str">
            <v>Standby letters of credit</v>
          </cell>
          <cell r="E33">
            <v>195044.83538840001</v>
          </cell>
          <cell r="F33">
            <v>0</v>
          </cell>
          <cell r="G33">
            <v>195044.83538840001</v>
          </cell>
        </row>
        <row r="34">
          <cell r="E34">
            <v>720822.64303609997</v>
          </cell>
          <cell r="F34">
            <v>-169668.47287620002</v>
          </cell>
          <cell r="G34">
            <v>551154.1701599001</v>
          </cell>
          <cell r="N34" t="str">
            <v>FX</v>
          </cell>
          <cell r="O34" t="str">
            <v>Foreign exchange transactions</v>
          </cell>
        </row>
        <row r="35">
          <cell r="D35" t="str">
            <v>Short-term self-liquidating trade-related</v>
          </cell>
        </row>
        <row r="36">
          <cell r="D36" t="str">
            <v>contingent items</v>
          </cell>
          <cell r="N36">
            <v>8350</v>
          </cell>
          <cell r="O36" t="str">
            <v>Forward Purchases</v>
          </cell>
          <cell r="P36">
            <v>2582143.5381263997</v>
          </cell>
          <cell r="Q36">
            <v>-175693</v>
          </cell>
          <cell r="R36">
            <v>2406450.5381263997</v>
          </cell>
        </row>
        <row r="37">
          <cell r="C37">
            <v>8120</v>
          </cell>
          <cell r="D37" t="str">
            <v xml:space="preserve">Letters of credit </v>
          </cell>
          <cell r="E37">
            <v>98223.534793700004</v>
          </cell>
          <cell r="F37">
            <v>0</v>
          </cell>
          <cell r="G37">
            <v>98223.534793700004</v>
          </cell>
          <cell r="N37">
            <v>8360</v>
          </cell>
          <cell r="O37" t="str">
            <v>Options Bought : Trading</v>
          </cell>
          <cell r="P37">
            <v>56231.041419000001</v>
          </cell>
          <cell r="Q37">
            <v>-18831</v>
          </cell>
          <cell r="R37">
            <v>37400.041419000001</v>
          </cell>
        </row>
        <row r="38">
          <cell r="C38">
            <v>8140</v>
          </cell>
          <cell r="D38" t="str">
            <v>Acceptances</v>
          </cell>
          <cell r="E38">
            <v>4536.6084860000001</v>
          </cell>
          <cell r="F38">
            <v>0</v>
          </cell>
          <cell r="G38">
            <v>4536.6084860000001</v>
          </cell>
          <cell r="N38">
            <v>8865</v>
          </cell>
          <cell r="O38" t="str">
            <v>Options Sold : Trading</v>
          </cell>
          <cell r="P38">
            <v>58888.297363999998</v>
          </cell>
          <cell r="Q38">
            <v>-28488</v>
          </cell>
          <cell r="R38">
            <v>30400.297363999998</v>
          </cell>
        </row>
        <row r="39">
          <cell r="C39">
            <v>8130</v>
          </cell>
          <cell r="D39" t="str">
            <v>Deferred payments under letters of credit</v>
          </cell>
          <cell r="E39">
            <v>18680.614586199998</v>
          </cell>
          <cell r="F39">
            <v>0</v>
          </cell>
          <cell r="G39">
            <v>18680.614586199998</v>
          </cell>
          <cell r="P39">
            <v>2697262.8769093994</v>
          </cell>
          <cell r="Q39">
            <v>-223012</v>
          </cell>
          <cell r="R39">
            <v>2474250.8769093994</v>
          </cell>
        </row>
        <row r="40">
          <cell r="C40">
            <v>8145</v>
          </cell>
          <cell r="D40" t="str">
            <v>Risk sub - participated letters of credit</v>
          </cell>
          <cell r="E40">
            <v>0</v>
          </cell>
          <cell r="F40">
            <v>0</v>
          </cell>
          <cell r="G40">
            <v>0</v>
          </cell>
          <cell r="N40" t="str">
            <v>IR</v>
          </cell>
          <cell r="O40" t="str">
            <v>Interest rate - related Items</v>
          </cell>
        </row>
        <row r="41">
          <cell r="E41">
            <v>121440.7578659</v>
          </cell>
          <cell r="F41">
            <v>0</v>
          </cell>
          <cell r="G41">
            <v>121440.7578659</v>
          </cell>
        </row>
        <row r="42">
          <cell r="D42" t="str">
            <v>Other commitments and underwriting</v>
          </cell>
          <cell r="O42" t="str">
            <v>Bond futures</v>
          </cell>
        </row>
        <row r="43">
          <cell r="D43" t="str">
            <v>commitments under note issuance</v>
          </cell>
          <cell r="N43">
            <v>8190</v>
          </cell>
          <cell r="O43" t="str">
            <v>Bought : Trading</v>
          </cell>
          <cell r="P43">
            <v>0</v>
          </cell>
          <cell r="Q43">
            <v>0</v>
          </cell>
          <cell r="R43">
            <v>0</v>
          </cell>
        </row>
        <row r="44">
          <cell r="D44" t="str">
            <v>and revolving facilities</v>
          </cell>
          <cell r="N44">
            <v>8700</v>
          </cell>
          <cell r="O44" t="str">
            <v>Sold : Trading</v>
          </cell>
          <cell r="P44">
            <v>0</v>
          </cell>
          <cell r="Q44">
            <v>0</v>
          </cell>
          <cell r="R44">
            <v>0</v>
          </cell>
        </row>
        <row r="45">
          <cell r="C45">
            <v>8016</v>
          </cell>
          <cell r="D45" t="str">
            <v>Staff loan commitments</v>
          </cell>
          <cell r="E45">
            <v>733.80371349999996</v>
          </cell>
          <cell r="F45">
            <v>0</v>
          </cell>
          <cell r="G45">
            <v>733.80371349999996</v>
          </cell>
          <cell r="P45">
            <v>0</v>
          </cell>
          <cell r="Q45">
            <v>0</v>
          </cell>
          <cell r="R45">
            <v>0</v>
          </cell>
        </row>
        <row r="46">
          <cell r="C46">
            <v>8020</v>
          </cell>
          <cell r="D46" t="str">
            <v>Credit underwriting commitments</v>
          </cell>
          <cell r="E46">
            <v>18806.879428999997</v>
          </cell>
          <cell r="F46">
            <v>0</v>
          </cell>
          <cell r="G46">
            <v>18806.879428999997</v>
          </cell>
          <cell r="O46" t="str">
            <v>Financial futures</v>
          </cell>
        </row>
        <row r="47">
          <cell r="C47" t="str">
            <v>Manual</v>
          </cell>
          <cell r="D47" t="str">
            <v>Undrawn loan commitments</v>
          </cell>
          <cell r="E47">
            <v>1149914.6746133333</v>
          </cell>
          <cell r="F47">
            <v>0</v>
          </cell>
          <cell r="G47">
            <v>1149914.6746133333</v>
          </cell>
          <cell r="N47">
            <v>8210</v>
          </cell>
          <cell r="O47" t="str">
            <v>Bought : Trading</v>
          </cell>
          <cell r="P47">
            <v>388229.50013999996</v>
          </cell>
          <cell r="Q47">
            <v>-25000</v>
          </cell>
          <cell r="R47">
            <v>363229.50013999996</v>
          </cell>
        </row>
        <row r="48">
          <cell r="C48" t="str">
            <v>Manual</v>
          </cell>
          <cell r="D48" t="str">
            <v>Unutilised letters of credit (advised lines)</v>
          </cell>
          <cell r="E48">
            <v>99505.254216666668</v>
          </cell>
          <cell r="F48">
            <v>0</v>
          </cell>
          <cell r="G48">
            <v>99505.254216666668</v>
          </cell>
          <cell r="N48">
            <v>8212</v>
          </cell>
          <cell r="O48" t="str">
            <v>Bought : IRS trade hedge</v>
          </cell>
          <cell r="P48">
            <v>0</v>
          </cell>
          <cell r="Q48">
            <v>0</v>
          </cell>
          <cell r="R48">
            <v>0</v>
          </cell>
        </row>
        <row r="49">
          <cell r="C49" t="str">
            <v>Manual</v>
          </cell>
          <cell r="D49" t="str">
            <v>Unutilised guarantees (advised lines)</v>
          </cell>
          <cell r="E49">
            <v>19361.838666666667</v>
          </cell>
          <cell r="F49">
            <v>0</v>
          </cell>
          <cell r="G49">
            <v>19361.838666666667</v>
          </cell>
          <cell r="N49">
            <v>8213</v>
          </cell>
          <cell r="O49" t="str">
            <v>Bought : IRO trade hedge</v>
          </cell>
          <cell r="P49">
            <v>117753.7504</v>
          </cell>
          <cell r="Q49">
            <v>0</v>
          </cell>
          <cell r="R49">
            <v>117753.7504</v>
          </cell>
        </row>
        <row r="50">
          <cell r="E50">
            <v>1288322.4506391666</v>
          </cell>
          <cell r="F50">
            <v>0</v>
          </cell>
          <cell r="G50">
            <v>1288322.4506391666</v>
          </cell>
          <cell r="N50">
            <v>8215</v>
          </cell>
          <cell r="O50" t="str">
            <v>Bought : Hedge</v>
          </cell>
          <cell r="P50">
            <v>0</v>
          </cell>
          <cell r="Q50">
            <v>0</v>
          </cell>
          <cell r="R50">
            <v>0</v>
          </cell>
        </row>
        <row r="51">
          <cell r="N51">
            <v>8720</v>
          </cell>
          <cell r="O51" t="str">
            <v>Sold : Trading</v>
          </cell>
          <cell r="P51">
            <v>183258.24909999999</v>
          </cell>
          <cell r="Q51">
            <v>-25000</v>
          </cell>
          <cell r="R51">
            <v>158258.24909999999</v>
          </cell>
        </row>
        <row r="52">
          <cell r="N52">
            <v>8722</v>
          </cell>
          <cell r="O52" t="str">
            <v>Sold : IRS trade hedge</v>
          </cell>
          <cell r="P52">
            <v>0</v>
          </cell>
          <cell r="Q52">
            <v>0</v>
          </cell>
          <cell r="R52">
            <v>0</v>
          </cell>
        </row>
        <row r="53">
          <cell r="D53" t="str">
            <v>TOTAL</v>
          </cell>
          <cell r="E53">
            <v>2215161.0115526663</v>
          </cell>
          <cell r="F53">
            <v>-177168.47287620002</v>
          </cell>
          <cell r="G53">
            <v>2037992.5386764663</v>
          </cell>
          <cell r="N53">
            <v>8723</v>
          </cell>
          <cell r="O53" t="str">
            <v>Sold : IRO trade hedge</v>
          </cell>
          <cell r="P53">
            <v>242683.62448000003</v>
          </cell>
          <cell r="Q53">
            <v>0</v>
          </cell>
          <cell r="R53">
            <v>242683.62448000003</v>
          </cell>
        </row>
        <row r="54">
          <cell r="N54">
            <v>8725</v>
          </cell>
          <cell r="O54" t="str">
            <v>Sold: Hedge</v>
          </cell>
          <cell r="P54">
            <v>0</v>
          </cell>
          <cell r="Q54">
            <v>0</v>
          </cell>
          <cell r="R54">
            <v>0</v>
          </cell>
        </row>
        <row r="55">
          <cell r="N55">
            <v>8390</v>
          </cell>
          <cell r="O55" t="str">
            <v>Comm'd Option Bought : Trading</v>
          </cell>
          <cell r="P55">
            <v>0</v>
          </cell>
          <cell r="Q55">
            <v>0</v>
          </cell>
          <cell r="R55">
            <v>0</v>
          </cell>
        </row>
        <row r="56">
          <cell r="C56" t="str">
            <v>Adjustment Details/Explanations:</v>
          </cell>
          <cell r="P56">
            <v>931925.12411999993</v>
          </cell>
          <cell r="Q56">
            <v>-50000</v>
          </cell>
          <cell r="R56">
            <v>881925.12411999993</v>
          </cell>
        </row>
        <row r="57">
          <cell r="O57" t="str">
            <v>Forward rate agreements</v>
          </cell>
        </row>
        <row r="58">
          <cell r="B58" t="str">
            <v xml:space="preserve">   Approved by:
                  Financial Controller                                                           Branch Manager</v>
          </cell>
          <cell r="N58">
            <v>8230</v>
          </cell>
          <cell r="O58" t="str">
            <v>Placements : Trading</v>
          </cell>
          <cell r="P58">
            <v>0</v>
          </cell>
          <cell r="Q58">
            <v>0</v>
          </cell>
          <cell r="R58">
            <v>0</v>
          </cell>
        </row>
        <row r="59">
          <cell r="N59">
            <v>8232</v>
          </cell>
          <cell r="O59" t="str">
            <v>Placements : IRS trade hedge</v>
          </cell>
          <cell r="P59">
            <v>0</v>
          </cell>
          <cell r="Q59">
            <v>0</v>
          </cell>
          <cell r="R59">
            <v>0</v>
          </cell>
        </row>
        <row r="60">
          <cell r="N60">
            <v>8235</v>
          </cell>
          <cell r="O60" t="str">
            <v>Placements : Hedging</v>
          </cell>
          <cell r="P60">
            <v>26666.666670000002</v>
          </cell>
          <cell r="Q60">
            <v>0</v>
          </cell>
          <cell r="R60">
            <v>26666.666670000002</v>
          </cell>
        </row>
        <row r="61">
          <cell r="N61">
            <v>8740</v>
          </cell>
          <cell r="O61" t="str">
            <v>Deposits : Trading</v>
          </cell>
          <cell r="P61">
            <v>0</v>
          </cell>
          <cell r="Q61">
            <v>0</v>
          </cell>
          <cell r="R61">
            <v>0</v>
          </cell>
        </row>
        <row r="62">
          <cell r="N62">
            <v>8742</v>
          </cell>
          <cell r="O62" t="str">
            <v>Deposits : IRS trade hedge</v>
          </cell>
          <cell r="P62">
            <v>0</v>
          </cell>
          <cell r="Q62">
            <v>0</v>
          </cell>
          <cell r="R62">
            <v>0</v>
          </cell>
        </row>
        <row r="63">
          <cell r="N63">
            <v>8745</v>
          </cell>
          <cell r="O63" t="str">
            <v>Deposits : Hedging</v>
          </cell>
          <cell r="P63">
            <v>0</v>
          </cell>
          <cell r="Q63">
            <v>0</v>
          </cell>
          <cell r="R63">
            <v>0</v>
          </cell>
        </row>
        <row r="64">
          <cell r="P64">
            <v>26666.666670000002</v>
          </cell>
          <cell r="Q64">
            <v>0</v>
          </cell>
          <cell r="R64">
            <v>26666.666670000002</v>
          </cell>
        </row>
        <row r="65">
          <cell r="O65" t="str">
            <v>Interest rate swaps</v>
          </cell>
        </row>
        <row r="66">
          <cell r="N66">
            <v>8250</v>
          </cell>
          <cell r="O66" t="str">
            <v>Float pay : Trading</v>
          </cell>
          <cell r="P66">
            <v>196200.01332999999</v>
          </cell>
          <cell r="Q66">
            <v>0</v>
          </cell>
          <cell r="R66">
            <v>196200.01332999999</v>
          </cell>
        </row>
        <row r="67">
          <cell r="N67">
            <v>8255</v>
          </cell>
          <cell r="O67" t="str">
            <v>Float pay : Hedging</v>
          </cell>
          <cell r="P67">
            <v>1292403.6832999999</v>
          </cell>
          <cell r="Q67">
            <v>-15000</v>
          </cell>
          <cell r="R67">
            <v>1277403.6832999999</v>
          </cell>
        </row>
        <row r="68">
          <cell r="N68">
            <v>8265</v>
          </cell>
          <cell r="O68" t="str">
            <v>Cross currency IRS placement : Hedging</v>
          </cell>
          <cell r="P68">
            <v>9049.43253</v>
          </cell>
          <cell r="Q68">
            <v>0</v>
          </cell>
          <cell r="R68">
            <v>9049.43253</v>
          </cell>
        </row>
        <row r="69">
          <cell r="N69">
            <v>8760</v>
          </cell>
          <cell r="O69" t="str">
            <v>Fixed pay : Trading</v>
          </cell>
          <cell r="P69">
            <v>196200.01333300004</v>
          </cell>
          <cell r="Q69">
            <v>0</v>
          </cell>
          <cell r="R69">
            <v>196200.01333300004</v>
          </cell>
        </row>
        <row r="70">
          <cell r="N70">
            <v>8765</v>
          </cell>
          <cell r="O70" t="str">
            <v>Fixed pay : Hedging</v>
          </cell>
          <cell r="P70">
            <v>2481578.2829820001</v>
          </cell>
          <cell r="Q70">
            <v>-15000</v>
          </cell>
          <cell r="R70">
            <v>2466578.2829820001</v>
          </cell>
        </row>
        <row r="71">
          <cell r="N71">
            <v>8330</v>
          </cell>
          <cell r="O71" t="str">
            <v>IR Swaption Bought : Trading</v>
          </cell>
          <cell r="P71">
            <v>0</v>
          </cell>
          <cell r="Q71">
            <v>0</v>
          </cell>
          <cell r="R71">
            <v>0</v>
          </cell>
        </row>
        <row r="72">
          <cell r="N72">
            <v>8380</v>
          </cell>
          <cell r="O72" t="str">
            <v>Currency Swap Purchased</v>
          </cell>
          <cell r="P72">
            <v>0</v>
          </cell>
          <cell r="Q72">
            <v>0</v>
          </cell>
          <cell r="R72">
            <v>0</v>
          </cell>
        </row>
        <row r="73">
          <cell r="N73">
            <v>8840</v>
          </cell>
          <cell r="O73" t="str">
            <v>IR Swaptions Sold Trading</v>
          </cell>
          <cell r="P73">
            <v>0</v>
          </cell>
          <cell r="Q73">
            <v>0</v>
          </cell>
          <cell r="R73">
            <v>0</v>
          </cell>
        </row>
        <row r="74">
          <cell r="N74">
            <v>8880</v>
          </cell>
          <cell r="O74" t="str">
            <v>Currency Swap Sale</v>
          </cell>
          <cell r="P74">
            <v>0</v>
          </cell>
          <cell r="Q74">
            <v>0</v>
          </cell>
          <cell r="R74">
            <v>0</v>
          </cell>
        </row>
        <row r="75">
          <cell r="P75">
            <v>4175431.4254750004</v>
          </cell>
          <cell r="Q75">
            <v>-30000</v>
          </cell>
          <cell r="R75">
            <v>4145431.4254750004</v>
          </cell>
        </row>
        <row r="76">
          <cell r="O76" t="str">
            <v>Interest rate options</v>
          </cell>
        </row>
        <row r="77">
          <cell r="N77">
            <v>8270</v>
          </cell>
          <cell r="O77" t="str">
            <v>IR Options Bought : Trading</v>
          </cell>
          <cell r="P77">
            <v>1048900.0012000001</v>
          </cell>
          <cell r="Q77">
            <v>0</v>
          </cell>
          <cell r="R77">
            <v>1048900.0012000001</v>
          </cell>
        </row>
        <row r="78">
          <cell r="N78">
            <v>8385</v>
          </cell>
          <cell r="O78" t="str">
            <v>Bond Option Bought : Hedging</v>
          </cell>
          <cell r="P78">
            <v>8714</v>
          </cell>
          <cell r="Q78">
            <v>0</v>
          </cell>
          <cell r="R78">
            <v>8714</v>
          </cell>
        </row>
        <row r="79">
          <cell r="N79">
            <v>8883</v>
          </cell>
          <cell r="O79" t="str">
            <v>Bonds options sold: trading</v>
          </cell>
          <cell r="P79">
            <v>45000</v>
          </cell>
          <cell r="Q79">
            <v>0</v>
          </cell>
          <cell r="R79">
            <v>45000</v>
          </cell>
        </row>
        <row r="80">
          <cell r="N80">
            <v>8780</v>
          </cell>
          <cell r="O80" t="str">
            <v>IR Options Sold : Trading</v>
          </cell>
          <cell r="P80">
            <v>2066984.99315</v>
          </cell>
          <cell r="Q80">
            <v>0</v>
          </cell>
          <cell r="R80">
            <v>2066984.99315</v>
          </cell>
        </row>
        <row r="81">
          <cell r="P81">
            <v>3169598.9943500003</v>
          </cell>
          <cell r="Q81">
            <v>0</v>
          </cell>
          <cell r="R81">
            <v>3169598.9943500003</v>
          </cell>
        </row>
        <row r="82">
          <cell r="O82" t="str">
            <v>Interest rate caps, collars and floors</v>
          </cell>
        </row>
        <row r="83">
          <cell r="N83">
            <v>8290</v>
          </cell>
          <cell r="O83" t="str">
            <v>Caps Bought : Trading</v>
          </cell>
          <cell r="P83">
            <v>10000</v>
          </cell>
          <cell r="Q83">
            <v>0</v>
          </cell>
          <cell r="R83">
            <v>10000</v>
          </cell>
        </row>
        <row r="84">
          <cell r="N84">
            <v>8295</v>
          </cell>
          <cell r="O84" t="str">
            <v>Caps Bought : Hedging</v>
          </cell>
          <cell r="P84">
            <v>0</v>
          </cell>
          <cell r="Q84">
            <v>0</v>
          </cell>
          <cell r="R84">
            <v>0</v>
          </cell>
        </row>
        <row r="85">
          <cell r="N85">
            <v>8800</v>
          </cell>
          <cell r="O85" t="str">
            <v>Caps Sold : Trading</v>
          </cell>
          <cell r="P85">
            <v>10000</v>
          </cell>
          <cell r="Q85">
            <v>0</v>
          </cell>
          <cell r="R85">
            <v>10000</v>
          </cell>
        </row>
        <row r="86">
          <cell r="N86">
            <v>8310</v>
          </cell>
          <cell r="O86" t="str">
            <v>Collars Bought : Hedging</v>
          </cell>
          <cell r="P86">
            <v>5000</v>
          </cell>
          <cell r="Q86">
            <v>0</v>
          </cell>
          <cell r="R86">
            <v>5000</v>
          </cell>
        </row>
        <row r="87">
          <cell r="N87">
            <v>8815</v>
          </cell>
          <cell r="O87" t="str">
            <v>Collars Sold : Hedging</v>
          </cell>
          <cell r="P87">
            <v>0</v>
          </cell>
          <cell r="Q87">
            <v>0</v>
          </cell>
          <cell r="R87">
            <v>0</v>
          </cell>
        </row>
        <row r="88">
          <cell r="N88">
            <v>8320</v>
          </cell>
          <cell r="O88" t="str">
            <v>Floors Bought : Hedging</v>
          </cell>
          <cell r="P88">
            <v>0</v>
          </cell>
          <cell r="Q88">
            <v>0</v>
          </cell>
          <cell r="R88">
            <v>0</v>
          </cell>
        </row>
        <row r="89">
          <cell r="N89">
            <v>8820</v>
          </cell>
          <cell r="O89" t="str">
            <v>Floors Sold : Hedging</v>
          </cell>
          <cell r="P89">
            <v>5000</v>
          </cell>
          <cell r="Q89">
            <v>0</v>
          </cell>
          <cell r="R89">
            <v>5000</v>
          </cell>
        </row>
        <row r="90">
          <cell r="P90">
            <v>30000</v>
          </cell>
          <cell r="Q90">
            <v>0</v>
          </cell>
          <cell r="R90">
            <v>30000</v>
          </cell>
        </row>
        <row r="92">
          <cell r="O92" t="str">
            <v>Equity Contracts</v>
          </cell>
        </row>
        <row r="93">
          <cell r="O93" t="str">
            <v>Equity options : purchased</v>
          </cell>
          <cell r="P93">
            <v>0</v>
          </cell>
          <cell r="Q93">
            <v>0</v>
          </cell>
          <cell r="R93">
            <v>0</v>
          </cell>
        </row>
        <row r="94">
          <cell r="O94" t="str">
            <v xml:space="preserve">                                    written</v>
          </cell>
          <cell r="P94">
            <v>0</v>
          </cell>
          <cell r="Q94">
            <v>0</v>
          </cell>
          <cell r="R94">
            <v>0</v>
          </cell>
        </row>
        <row r="95">
          <cell r="P95">
            <v>0</v>
          </cell>
          <cell r="Q95">
            <v>0</v>
          </cell>
          <cell r="R95">
            <v>0</v>
          </cell>
        </row>
        <row r="97">
          <cell r="N97" t="str">
            <v>Adjustment Details/Explanations:</v>
          </cell>
        </row>
        <row r="104">
          <cell r="M104" t="str">
            <v xml:space="preserve">   Approved by:
                    Financial Controller                                                                    Branch Manager</v>
          </cell>
        </row>
      </sheetData>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P&amp;L"/>
      <sheetName val="Income"/>
      <sheetName val="Exps"/>
      <sheetName val="PL_SCHEDULE"/>
      <sheetName val="TRIAL"/>
      <sheetName val="Adjust"/>
      <sheetName val="MetaData"/>
      <sheetName val="GIBP"/>
    </sheetNames>
    <sheetDataSet>
      <sheetData sheetId="0" refreshError="1"/>
      <sheetData sheetId="1"/>
      <sheetData sheetId="2"/>
      <sheetData sheetId="3"/>
      <sheetData sheetId="4"/>
      <sheetData sheetId="5"/>
      <sheetData sheetId="6"/>
      <sheetData sheetId="7" refreshError="1"/>
      <sheetData sheetId="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Connection"/>
      <sheetName val="IA - REVS"/>
      <sheetName val="Report - REVS"/>
      <sheetName val="IRC"/>
      <sheetName val="SCP"/>
      <sheetName val="Armins"/>
      <sheetName val="CCG180906"/>
      <sheetName val="CCG110906"/>
      <sheetName val="CCG051006"/>
      <sheetName val="CCGlessSCP_EU vs NY"/>
      <sheetName val="Report - REVS NY cut"/>
      <sheetName val="Doug Fcast"/>
      <sheetName val="IRC YTD AUG"/>
      <sheetName val="MONTH"/>
      <sheetName val="COMB PRPL"/>
    </sheetNames>
    <sheetDataSet>
      <sheetData sheetId="0" refreshError="1"/>
      <sheetData sheetId="1">
        <row r="1">
          <cell r="A1" t="str">
            <v>Unique Value</v>
          </cell>
          <cell r="B1" t="str">
            <v xml:space="preserve"> December 2005</v>
          </cell>
          <cell r="C1" t="str">
            <v xml:space="preserve"> December 2005</v>
          </cell>
          <cell r="D1" t="str">
            <v xml:space="preserve"> December 2005</v>
          </cell>
          <cell r="E1" t="str">
            <v xml:space="preserve"> December 2005</v>
          </cell>
          <cell r="F1" t="str">
            <v xml:space="preserve"> December 2005</v>
          </cell>
          <cell r="G1" t="str">
            <v xml:space="preserve"> December 2005</v>
          </cell>
          <cell r="H1" t="str">
            <v xml:space="preserve"> December 2005</v>
          </cell>
          <cell r="I1" t="str">
            <v xml:space="preserve"> December 2005</v>
          </cell>
          <cell r="J1" t="str">
            <v xml:space="preserve"> December 2005</v>
          </cell>
          <cell r="K1" t="str">
            <v xml:space="preserve"> December 2005</v>
          </cell>
          <cell r="L1" t="str">
            <v xml:space="preserve"> December 2005</v>
          </cell>
          <cell r="M1" t="str">
            <v xml:space="preserve"> January 2006</v>
          </cell>
          <cell r="N1" t="str">
            <v xml:space="preserve"> January 2006</v>
          </cell>
          <cell r="O1" t="str">
            <v xml:space="preserve"> January 2006</v>
          </cell>
          <cell r="P1" t="str">
            <v xml:space="preserve"> January 2006</v>
          </cell>
          <cell r="Q1" t="str">
            <v xml:space="preserve"> January 2006</v>
          </cell>
          <cell r="R1" t="str">
            <v xml:space="preserve"> January 2006</v>
          </cell>
          <cell r="S1" t="str">
            <v xml:space="preserve"> January 2006</v>
          </cell>
          <cell r="T1" t="str">
            <v xml:space="preserve"> January 2006</v>
          </cell>
          <cell r="U1" t="str">
            <v xml:space="preserve"> January 2006</v>
          </cell>
          <cell r="V1" t="str">
            <v xml:space="preserve"> January 2006</v>
          </cell>
          <cell r="W1" t="str">
            <v xml:space="preserve"> January 2006</v>
          </cell>
          <cell r="X1" t="str">
            <v xml:space="preserve"> February 2006</v>
          </cell>
          <cell r="Y1" t="str">
            <v xml:space="preserve"> February 2006</v>
          </cell>
          <cell r="Z1" t="str">
            <v xml:space="preserve"> February 2006</v>
          </cell>
          <cell r="AA1" t="str">
            <v xml:space="preserve"> February 2006</v>
          </cell>
          <cell r="AB1" t="str">
            <v xml:space="preserve"> February 2006</v>
          </cell>
          <cell r="AC1" t="str">
            <v xml:space="preserve"> February 2006</v>
          </cell>
          <cell r="AD1" t="str">
            <v xml:space="preserve"> February 2006</v>
          </cell>
          <cell r="AE1" t="str">
            <v xml:space="preserve"> February 2006</v>
          </cell>
          <cell r="AF1" t="str">
            <v xml:space="preserve"> February 2006</v>
          </cell>
          <cell r="AG1" t="str">
            <v xml:space="preserve"> February 2006</v>
          </cell>
          <cell r="AH1" t="str">
            <v xml:space="preserve"> February 2006</v>
          </cell>
          <cell r="AI1" t="str">
            <v xml:space="preserve"> March 2006</v>
          </cell>
          <cell r="AJ1" t="str">
            <v xml:space="preserve"> March 2006</v>
          </cell>
          <cell r="AK1" t="str">
            <v xml:space="preserve"> March 2006</v>
          </cell>
          <cell r="AL1" t="str">
            <v xml:space="preserve"> March 2006</v>
          </cell>
          <cell r="AM1" t="str">
            <v xml:space="preserve"> March 2006</v>
          </cell>
          <cell r="AN1" t="str">
            <v xml:space="preserve"> March 2006</v>
          </cell>
          <cell r="AO1" t="str">
            <v xml:space="preserve"> March 2006</v>
          </cell>
          <cell r="AP1" t="str">
            <v xml:space="preserve"> March 2006</v>
          </cell>
          <cell r="AQ1" t="str">
            <v xml:space="preserve"> March 2006</v>
          </cell>
          <cell r="AR1" t="str">
            <v xml:space="preserve"> March 2006</v>
          </cell>
          <cell r="AS1" t="str">
            <v xml:space="preserve"> March 2006</v>
          </cell>
          <cell r="AT1" t="str">
            <v xml:space="preserve"> April 2006</v>
          </cell>
          <cell r="AU1" t="str">
            <v xml:space="preserve"> April 2006</v>
          </cell>
          <cell r="AV1" t="str">
            <v xml:space="preserve"> April 2006</v>
          </cell>
          <cell r="AW1" t="str">
            <v xml:space="preserve"> April 2006</v>
          </cell>
          <cell r="AX1" t="str">
            <v xml:space="preserve"> April 2006</v>
          </cell>
          <cell r="AY1" t="str">
            <v xml:space="preserve"> April 2006</v>
          </cell>
          <cell r="AZ1" t="str">
            <v xml:space="preserve"> April 2006</v>
          </cell>
          <cell r="BA1" t="str">
            <v xml:space="preserve"> April 2006</v>
          </cell>
          <cell r="BB1" t="str">
            <v xml:space="preserve"> April 2006</v>
          </cell>
          <cell r="BC1" t="str">
            <v xml:space="preserve"> April 2006</v>
          </cell>
          <cell r="BD1" t="str">
            <v xml:space="preserve"> April 2006</v>
          </cell>
          <cell r="BE1" t="str">
            <v xml:space="preserve"> May 2006</v>
          </cell>
          <cell r="BF1" t="str">
            <v xml:space="preserve"> May 2006</v>
          </cell>
          <cell r="BG1" t="str">
            <v xml:space="preserve"> May 2006</v>
          </cell>
          <cell r="BH1" t="str">
            <v xml:space="preserve"> May 2006</v>
          </cell>
          <cell r="BI1" t="str">
            <v xml:space="preserve"> May 2006</v>
          </cell>
          <cell r="BJ1" t="str">
            <v xml:space="preserve"> May 2006</v>
          </cell>
          <cell r="BK1" t="str">
            <v xml:space="preserve"> May 2006</v>
          </cell>
          <cell r="BL1" t="str">
            <v xml:space="preserve"> May 2006</v>
          </cell>
          <cell r="BM1" t="str">
            <v xml:space="preserve"> May 2006</v>
          </cell>
          <cell r="BN1" t="str">
            <v xml:space="preserve"> May 2006</v>
          </cell>
          <cell r="BO1" t="str">
            <v xml:space="preserve"> May 2006</v>
          </cell>
          <cell r="BP1" t="str">
            <v xml:space="preserve"> June 2006</v>
          </cell>
          <cell r="BQ1" t="str">
            <v xml:space="preserve"> June 2006</v>
          </cell>
          <cell r="BR1" t="str">
            <v xml:space="preserve"> June 2006</v>
          </cell>
          <cell r="BS1" t="str">
            <v xml:space="preserve"> June 2006</v>
          </cell>
          <cell r="BT1" t="str">
            <v xml:space="preserve"> June 2006</v>
          </cell>
          <cell r="BU1" t="str">
            <v xml:space="preserve"> June 2006</v>
          </cell>
          <cell r="BV1" t="str">
            <v xml:space="preserve"> June 2006</v>
          </cell>
          <cell r="BW1" t="str">
            <v xml:space="preserve"> June 2006</v>
          </cell>
          <cell r="BX1" t="str">
            <v xml:space="preserve"> June 2006</v>
          </cell>
          <cell r="BY1" t="str">
            <v xml:space="preserve"> June 2006</v>
          </cell>
          <cell r="BZ1" t="str">
            <v xml:space="preserve"> June 2006</v>
          </cell>
          <cell r="CA1" t="str">
            <v xml:space="preserve"> July 2006</v>
          </cell>
          <cell r="CB1" t="str">
            <v xml:space="preserve"> July 2006</v>
          </cell>
          <cell r="CC1" t="str">
            <v xml:space="preserve"> July 2006</v>
          </cell>
          <cell r="CD1" t="str">
            <v xml:space="preserve"> July 2006</v>
          </cell>
          <cell r="CE1" t="str">
            <v xml:space="preserve"> July 2006</v>
          </cell>
          <cell r="CF1" t="str">
            <v xml:space="preserve"> July 2006</v>
          </cell>
          <cell r="CG1" t="str">
            <v xml:space="preserve"> July 2006</v>
          </cell>
          <cell r="CH1" t="str">
            <v xml:space="preserve"> July 2006</v>
          </cell>
          <cell r="CI1" t="str">
            <v xml:space="preserve"> July 2006</v>
          </cell>
          <cell r="CJ1" t="str">
            <v xml:space="preserve"> July 2006</v>
          </cell>
          <cell r="CK1" t="str">
            <v xml:space="preserve"> July 2006</v>
          </cell>
          <cell r="CL1" t="str">
            <v xml:space="preserve"> August 2006</v>
          </cell>
          <cell r="CM1" t="str">
            <v xml:space="preserve"> August 2006</v>
          </cell>
          <cell r="CN1" t="str">
            <v xml:space="preserve"> August 2006</v>
          </cell>
          <cell r="CO1" t="str">
            <v xml:space="preserve"> August 2006</v>
          </cell>
          <cell r="CP1" t="str">
            <v xml:space="preserve"> August 2006</v>
          </cell>
          <cell r="CQ1" t="str">
            <v xml:space="preserve"> August 2006</v>
          </cell>
          <cell r="CR1" t="str">
            <v xml:space="preserve"> August 2006</v>
          </cell>
          <cell r="CS1" t="str">
            <v xml:space="preserve"> August 2006</v>
          </cell>
          <cell r="CT1" t="str">
            <v xml:space="preserve"> August 2006</v>
          </cell>
          <cell r="CU1" t="str">
            <v xml:space="preserve"> August 2006</v>
          </cell>
          <cell r="CV1" t="str">
            <v xml:space="preserve"> August 2006</v>
          </cell>
          <cell r="CW1" t="str">
            <v xml:space="preserve"> September 2006</v>
          </cell>
          <cell r="CX1" t="str">
            <v xml:space="preserve"> September 2006</v>
          </cell>
          <cell r="CY1" t="str">
            <v xml:space="preserve"> September 2006</v>
          </cell>
          <cell r="CZ1" t="str">
            <v xml:space="preserve"> September 2006</v>
          </cell>
          <cell r="DA1" t="str">
            <v xml:space="preserve"> September 2006</v>
          </cell>
          <cell r="DB1" t="str">
            <v xml:space="preserve"> September 2006</v>
          </cell>
          <cell r="DC1" t="str">
            <v xml:space="preserve"> September 2006</v>
          </cell>
          <cell r="DD1" t="str">
            <v xml:space="preserve"> September 2006</v>
          </cell>
          <cell r="DE1" t="str">
            <v xml:space="preserve"> September 2006</v>
          </cell>
          <cell r="DF1" t="str">
            <v xml:space="preserve"> September 2006</v>
          </cell>
          <cell r="DG1" t="str">
            <v xml:space="preserve"> September 2006</v>
          </cell>
          <cell r="DH1" t="str">
            <v xml:space="preserve"> October 2006</v>
          </cell>
          <cell r="DI1" t="str">
            <v xml:space="preserve"> October 2006</v>
          </cell>
          <cell r="DJ1" t="str">
            <v xml:space="preserve"> October 2006</v>
          </cell>
          <cell r="DK1" t="str">
            <v xml:space="preserve"> October 2006</v>
          </cell>
          <cell r="DL1" t="str">
            <v xml:space="preserve"> October 2006</v>
          </cell>
          <cell r="DM1" t="str">
            <v xml:space="preserve"> October 2006</v>
          </cell>
          <cell r="DN1" t="str">
            <v xml:space="preserve"> October 2006</v>
          </cell>
          <cell r="DO1" t="str">
            <v xml:space="preserve"> October 2006</v>
          </cell>
          <cell r="DP1" t="str">
            <v xml:space="preserve"> October 2006</v>
          </cell>
          <cell r="DQ1" t="str">
            <v xml:space="preserve"> October 2006</v>
          </cell>
          <cell r="DR1" t="str">
            <v xml:space="preserve"> October 2006</v>
          </cell>
          <cell r="DS1" t="str">
            <v xml:space="preserve"> November 2006</v>
          </cell>
          <cell r="DT1" t="str">
            <v xml:space="preserve"> November 2006</v>
          </cell>
          <cell r="DU1" t="str">
            <v xml:space="preserve"> November 2006</v>
          </cell>
          <cell r="DV1" t="str">
            <v xml:space="preserve"> November 2006</v>
          </cell>
          <cell r="DW1" t="str">
            <v xml:space="preserve"> November 2006</v>
          </cell>
          <cell r="DX1" t="str">
            <v xml:space="preserve"> November 2006</v>
          </cell>
          <cell r="DY1" t="str">
            <v xml:space="preserve"> November 2006</v>
          </cell>
          <cell r="DZ1" t="str">
            <v xml:space="preserve"> November 2006</v>
          </cell>
          <cell r="EA1" t="str">
            <v xml:space="preserve"> November 2006</v>
          </cell>
          <cell r="EB1" t="str">
            <v xml:space="preserve"> November 2006</v>
          </cell>
          <cell r="EC1" t="str">
            <v xml:space="preserve"> November 2006</v>
          </cell>
          <cell r="ED1" t="str">
            <v xml:space="preserve"> November 2006</v>
          </cell>
          <cell r="EE1" t="str">
            <v xml:space="preserve"> November 2006</v>
          </cell>
          <cell r="EF1" t="str">
            <v xml:space="preserve"> November 2006</v>
          </cell>
          <cell r="EG1" t="str">
            <v xml:space="preserve"> November 2006</v>
          </cell>
          <cell r="EH1" t="str">
            <v xml:space="preserve"> November 2006</v>
          </cell>
          <cell r="EI1" t="str">
            <v xml:space="preserve"> November 2006</v>
          </cell>
          <cell r="EJ1" t="str">
            <v xml:space="preserve"> November 2006</v>
          </cell>
          <cell r="EK1" t="str">
            <v xml:space="preserve"> November 2006</v>
          </cell>
          <cell r="EL1" t="str">
            <v xml:space="preserve"> November 2006</v>
          </cell>
          <cell r="EM1" t="str">
            <v xml:space="preserve"> November 2006</v>
          </cell>
          <cell r="EN1" t="str">
            <v xml:space="preserve"> November 2006</v>
          </cell>
          <cell r="EO1" t="str">
            <v xml:space="preserve"> November 2006</v>
          </cell>
          <cell r="EP1" t="str">
            <v xml:space="preserve"> November 2006</v>
          </cell>
          <cell r="EQ1" t="str">
            <v xml:space="preserve"> November 2006</v>
          </cell>
          <cell r="ER1" t="str">
            <v xml:space="preserve"> November 2006</v>
          </cell>
          <cell r="ES1" t="str">
            <v xml:space="preserve"> November 2006</v>
          </cell>
          <cell r="ET1" t="str">
            <v xml:space="preserve"> November 2006</v>
          </cell>
          <cell r="EU1" t="str">
            <v xml:space="preserve"> November 2006</v>
          </cell>
          <cell r="EV1" t="str">
            <v xml:space="preserve"> November 2006</v>
          </cell>
          <cell r="EW1" t="str">
            <v xml:space="preserve"> November 2006</v>
          </cell>
          <cell r="EX1" t="str">
            <v xml:space="preserve"> November 2006</v>
          </cell>
          <cell r="EY1" t="str">
            <v xml:space="preserve"> November 2006</v>
          </cell>
          <cell r="EZ1" t="str">
            <v xml:space="preserve"> November 2006</v>
          </cell>
          <cell r="FA1" t="str">
            <v xml:space="preserve"> November 2006</v>
          </cell>
          <cell r="FB1" t="str">
            <v xml:space="preserve"> November 2006</v>
          </cell>
          <cell r="FC1" t="str">
            <v xml:space="preserve"> November 2006</v>
          </cell>
          <cell r="FD1" t="str">
            <v xml:space="preserve"> November 2006</v>
          </cell>
          <cell r="FE1" t="str">
            <v xml:space="preserve"> November 2006</v>
          </cell>
          <cell r="FF1" t="str">
            <v xml:space="preserve"> November 2006</v>
          </cell>
          <cell r="FG1" t="str">
            <v xml:space="preserve"> November 2006</v>
          </cell>
          <cell r="FH1" t="str">
            <v xml:space="preserve"> November 2006</v>
          </cell>
          <cell r="FI1" t="str">
            <v xml:space="preserve"> November 2006</v>
          </cell>
          <cell r="FJ1" t="str">
            <v xml:space="preserve"> November 2006</v>
          </cell>
          <cell r="FK1" t="str">
            <v xml:space="preserve"> November 2006</v>
          </cell>
          <cell r="FL1" t="str">
            <v xml:space="preserve"> November 2006</v>
          </cell>
          <cell r="FM1" t="str">
            <v xml:space="preserve"> November 2006</v>
          </cell>
          <cell r="FN1" t="str">
            <v xml:space="preserve"> November 2006</v>
          </cell>
          <cell r="FO1" t="str">
            <v xml:space="preserve"> November 2006</v>
          </cell>
        </row>
        <row r="2">
          <cell r="B2" t="str">
            <v xml:space="preserve"> December 2005 Month</v>
          </cell>
          <cell r="C2" t="str">
            <v xml:space="preserve"> December 2005 QTD</v>
          </cell>
          <cell r="D2" t="str">
            <v xml:space="preserve"> December 2005 YTD</v>
          </cell>
          <cell r="E2" t="str">
            <v xml:space="preserve"> December 2005 Previous Year End YTD</v>
          </cell>
          <cell r="F2" t="str">
            <v xml:space="preserve"> December 2005 Previous Year End -1 YTD</v>
          </cell>
          <cell r="G2" t="str">
            <v xml:space="preserve"> December 2005 YTD Average</v>
          </cell>
          <cell r="H2" t="str">
            <v xml:space="preserve"> December 2005 3 Month Average</v>
          </cell>
          <cell r="I2" t="str">
            <v xml:space="preserve"> December 2005 12 Month Average</v>
          </cell>
          <cell r="J2" t="str">
            <v xml:space="preserve"> December 2005 Version 2 USD</v>
          </cell>
          <cell r="K2" t="str">
            <v xml:space="preserve"> December 2005 Version 2 USD YTD</v>
          </cell>
          <cell r="L2" t="str">
            <v xml:space="preserve"> December 2005 Version 2 USD FY</v>
          </cell>
          <cell r="M2" t="str">
            <v xml:space="preserve"> January 2006 Month</v>
          </cell>
          <cell r="N2" t="str">
            <v xml:space="preserve"> January 2006 QTD</v>
          </cell>
          <cell r="O2" t="str">
            <v xml:space="preserve"> January 2006 YTD</v>
          </cell>
          <cell r="P2" t="str">
            <v xml:space="preserve"> January 2006 Previous Year End YTD</v>
          </cell>
          <cell r="Q2" t="str">
            <v xml:space="preserve"> January 2006 Previous Year End -1 YTD</v>
          </cell>
          <cell r="R2" t="str">
            <v xml:space="preserve"> January 2006 YTD Average</v>
          </cell>
          <cell r="S2" t="str">
            <v xml:space="preserve"> January 2006 3 Month Average</v>
          </cell>
          <cell r="T2" t="str">
            <v xml:space="preserve"> January 2006 12 Month Average</v>
          </cell>
          <cell r="U2" t="str">
            <v xml:space="preserve"> January 2006 Version 2 USD</v>
          </cell>
          <cell r="V2" t="str">
            <v xml:space="preserve"> January 2006 Version 2 USD YTD</v>
          </cell>
          <cell r="W2" t="str">
            <v xml:space="preserve"> January 2006 Version 2 USD FY</v>
          </cell>
          <cell r="X2" t="str">
            <v xml:space="preserve"> February 2006 Month</v>
          </cell>
          <cell r="Y2" t="str">
            <v xml:space="preserve"> February 2006 QTD</v>
          </cell>
          <cell r="Z2" t="str">
            <v xml:space="preserve"> February 2006 YTD</v>
          </cell>
          <cell r="AA2" t="str">
            <v xml:space="preserve"> February 2006 Previous Year End YTD</v>
          </cell>
          <cell r="AB2" t="str">
            <v xml:space="preserve"> February 2006 Previous Year End -1 YTD</v>
          </cell>
          <cell r="AC2" t="str">
            <v xml:space="preserve"> February 2006 YTD Average</v>
          </cell>
          <cell r="AD2" t="str">
            <v xml:space="preserve"> February 2006 3 Month Average</v>
          </cell>
          <cell r="AE2" t="str">
            <v xml:space="preserve"> February 2006 12 Month Average</v>
          </cell>
          <cell r="AF2" t="str">
            <v xml:space="preserve"> February 2006 Version 2 USD</v>
          </cell>
          <cell r="AG2" t="str">
            <v xml:space="preserve"> February 2006 Version 2 USD YTD</v>
          </cell>
          <cell r="AH2" t="str">
            <v xml:space="preserve"> February 2006 Version 2 USD FY</v>
          </cell>
          <cell r="AI2" t="str">
            <v xml:space="preserve"> March 2006 Month</v>
          </cell>
          <cell r="AJ2" t="str">
            <v xml:space="preserve"> March 2006 QTD</v>
          </cell>
          <cell r="AK2" t="str">
            <v xml:space="preserve"> March 2006 YTD</v>
          </cell>
          <cell r="AL2" t="str">
            <v xml:space="preserve"> March 2006 Previous Year End YTD</v>
          </cell>
          <cell r="AM2" t="str">
            <v xml:space="preserve"> March 2006 Previous Year End -1 YTD</v>
          </cell>
          <cell r="AN2" t="str">
            <v xml:space="preserve"> March 2006 YTD Average</v>
          </cell>
          <cell r="AO2" t="str">
            <v xml:space="preserve"> March 2006 3 Month Average</v>
          </cell>
          <cell r="AP2" t="str">
            <v xml:space="preserve"> March 2006 12 Month Average</v>
          </cell>
          <cell r="AQ2" t="str">
            <v xml:space="preserve"> March 2006 Version 2 USD</v>
          </cell>
          <cell r="AR2" t="str">
            <v xml:space="preserve"> March 2006 Version 2 USD YTD</v>
          </cell>
          <cell r="AS2" t="str">
            <v xml:space="preserve"> March 2006 Version 2 USD FY</v>
          </cell>
          <cell r="AT2" t="str">
            <v xml:space="preserve"> April 2006 Month</v>
          </cell>
          <cell r="AU2" t="str">
            <v xml:space="preserve"> April 2006 QTD</v>
          </cell>
          <cell r="AV2" t="str">
            <v xml:space="preserve"> April 2006 YTD</v>
          </cell>
          <cell r="AW2" t="str">
            <v xml:space="preserve"> April 2006 Previous Year End YTD</v>
          </cell>
          <cell r="AX2" t="str">
            <v xml:space="preserve"> April 2006 Previous Year End -1 YTD</v>
          </cell>
          <cell r="AY2" t="str">
            <v xml:space="preserve"> April 2006 YTD Average</v>
          </cell>
          <cell r="AZ2" t="str">
            <v xml:space="preserve"> April 2006 3 Month Average</v>
          </cell>
          <cell r="BA2" t="str">
            <v xml:space="preserve"> April 2006 12 Month Average</v>
          </cell>
          <cell r="BB2" t="str">
            <v xml:space="preserve"> April 2006 Version 2 USD</v>
          </cell>
          <cell r="BC2" t="str">
            <v xml:space="preserve"> April 2006 Version 2 USD YTD</v>
          </cell>
          <cell r="BD2" t="str">
            <v xml:space="preserve"> April 2006 Version 2 USD FY</v>
          </cell>
          <cell r="BE2" t="str">
            <v xml:space="preserve"> May 2006 Month</v>
          </cell>
          <cell r="BF2" t="str">
            <v xml:space="preserve"> May 2006 QTD</v>
          </cell>
          <cell r="BG2" t="str">
            <v xml:space="preserve"> May 2006 YTD</v>
          </cell>
          <cell r="BH2" t="str">
            <v xml:space="preserve"> May 2006 Previous Year End YTD</v>
          </cell>
          <cell r="BI2" t="str">
            <v xml:space="preserve"> May 2006 Previous Year End -1 YTD</v>
          </cell>
          <cell r="BJ2" t="str">
            <v xml:space="preserve"> May 2006 YTD Average</v>
          </cell>
          <cell r="BK2" t="str">
            <v xml:space="preserve"> May 2006 3 Month Average</v>
          </cell>
          <cell r="BL2" t="str">
            <v xml:space="preserve"> May 2006 12 Month Average</v>
          </cell>
          <cell r="BM2" t="str">
            <v xml:space="preserve"> May 2006 Version 2 USD</v>
          </cell>
          <cell r="BN2" t="str">
            <v xml:space="preserve"> May 2006 Version 2 USD YTD</v>
          </cell>
          <cell r="BO2" t="str">
            <v xml:space="preserve"> May 2006 Version 2 USD FY</v>
          </cell>
          <cell r="BP2" t="str">
            <v xml:space="preserve"> June 2006 Month</v>
          </cell>
          <cell r="BQ2" t="str">
            <v xml:space="preserve"> June 2006 QTD</v>
          </cell>
          <cell r="BR2" t="str">
            <v xml:space="preserve"> June 2006 YTD</v>
          </cell>
          <cell r="BS2" t="str">
            <v xml:space="preserve"> June 2006 Previous Year End YTD</v>
          </cell>
          <cell r="BT2" t="str">
            <v xml:space="preserve"> June 2006 Previous Year End -1 YTD</v>
          </cell>
          <cell r="BU2" t="str">
            <v xml:space="preserve"> June 2006 YTD Average</v>
          </cell>
          <cell r="BV2" t="str">
            <v xml:space="preserve"> June 2006 3 Month Average</v>
          </cell>
          <cell r="BW2" t="str">
            <v xml:space="preserve"> June 2006 12 Month Average</v>
          </cell>
          <cell r="BX2" t="str">
            <v xml:space="preserve"> June 2006 Version 2 USD</v>
          </cell>
          <cell r="BY2" t="str">
            <v xml:space="preserve"> June 2006 Version 2 USD YTD</v>
          </cell>
          <cell r="BZ2" t="str">
            <v xml:space="preserve"> June 2006 Version 2 USD FY</v>
          </cell>
          <cell r="CA2" t="str">
            <v xml:space="preserve"> July 2006 Month</v>
          </cell>
          <cell r="CB2" t="str">
            <v xml:space="preserve"> July 2006 QTD</v>
          </cell>
          <cell r="CC2" t="str">
            <v xml:space="preserve"> July 2006 YTD</v>
          </cell>
          <cell r="CD2" t="str">
            <v xml:space="preserve"> July 2006 Previous Year End YTD</v>
          </cell>
          <cell r="CE2" t="str">
            <v xml:space="preserve"> July 2006 Previous Year End -1 YTD</v>
          </cell>
          <cell r="CF2" t="str">
            <v xml:space="preserve"> July 2006 YTD Average</v>
          </cell>
          <cell r="CG2" t="str">
            <v xml:space="preserve"> July 2006 3 Month Average</v>
          </cell>
          <cell r="CH2" t="str">
            <v xml:space="preserve"> July 2006 12 Month Average</v>
          </cell>
          <cell r="CI2" t="str">
            <v xml:space="preserve"> July 2006 Version 2 USD</v>
          </cell>
          <cell r="CJ2" t="str">
            <v xml:space="preserve"> July 2006 Version 2 USD YTD</v>
          </cell>
          <cell r="CK2" t="str">
            <v xml:space="preserve"> July 2006 Version 2 USD FY</v>
          </cell>
          <cell r="CL2" t="str">
            <v xml:space="preserve"> August 2006 Month</v>
          </cell>
          <cell r="CM2" t="str">
            <v xml:space="preserve"> August 2006 QTD</v>
          </cell>
          <cell r="CN2" t="str">
            <v xml:space="preserve"> August 2006 YTD</v>
          </cell>
          <cell r="CO2" t="str">
            <v xml:space="preserve"> August 2006 Previous Year End YTD</v>
          </cell>
          <cell r="CP2" t="str">
            <v xml:space="preserve"> August 2006 Previous Year End -1 YTD</v>
          </cell>
          <cell r="CQ2" t="str">
            <v xml:space="preserve"> August 2006 YTD Average</v>
          </cell>
          <cell r="CR2" t="str">
            <v xml:space="preserve"> August 2006 3 Month Average</v>
          </cell>
          <cell r="CS2" t="str">
            <v xml:space="preserve"> August 2006 12 Month Average</v>
          </cell>
          <cell r="CT2" t="str">
            <v xml:space="preserve"> August 2006 Version 2 USD</v>
          </cell>
          <cell r="CU2" t="str">
            <v xml:space="preserve"> August 2006 Version 2 USD YTD</v>
          </cell>
          <cell r="CV2" t="str">
            <v xml:space="preserve"> August 2006 Version 2 USD FY</v>
          </cell>
          <cell r="CW2" t="str">
            <v xml:space="preserve"> September 2006 Month</v>
          </cell>
          <cell r="CX2" t="str">
            <v xml:space="preserve"> September 2006 QTD</v>
          </cell>
          <cell r="CY2" t="str">
            <v xml:space="preserve"> September 2006 YTD</v>
          </cell>
          <cell r="CZ2" t="str">
            <v xml:space="preserve"> September 2006 Previous Year End YTD</v>
          </cell>
          <cell r="DA2" t="str">
            <v xml:space="preserve"> September 2006 Previous Year End -1 YTD</v>
          </cell>
          <cell r="DB2" t="str">
            <v xml:space="preserve"> September 2006 YTD Average</v>
          </cell>
          <cell r="DC2" t="str">
            <v xml:space="preserve"> September 2006 3 Month Average</v>
          </cell>
          <cell r="DD2" t="str">
            <v xml:space="preserve"> September 2006 12 Month Average</v>
          </cell>
          <cell r="DE2" t="str">
            <v xml:space="preserve"> September 2006 Version 2 USD</v>
          </cell>
          <cell r="DF2" t="str">
            <v xml:space="preserve"> September 2006 Version 2 USD YTD</v>
          </cell>
          <cell r="DG2" t="str">
            <v xml:space="preserve"> September 2006 Version 2 USD FY</v>
          </cell>
          <cell r="DH2" t="str">
            <v xml:space="preserve"> October 2006 Month</v>
          </cell>
          <cell r="DI2" t="str">
            <v xml:space="preserve"> October 2006 QTD</v>
          </cell>
          <cell r="DJ2" t="str">
            <v xml:space="preserve"> October 2006 YTD</v>
          </cell>
          <cell r="DK2" t="str">
            <v xml:space="preserve"> October 2006 Previous Year End YTD</v>
          </cell>
          <cell r="DL2" t="str">
            <v xml:space="preserve"> October 2006 Previous Year End -1 YTD</v>
          </cell>
          <cell r="DM2" t="str">
            <v xml:space="preserve"> October 2006 YTD Average</v>
          </cell>
          <cell r="DN2" t="str">
            <v xml:space="preserve"> October 2006 3 Month Average</v>
          </cell>
          <cell r="DO2" t="str">
            <v xml:space="preserve"> October 2006 12 Month Average</v>
          </cell>
          <cell r="DP2" t="str">
            <v xml:space="preserve"> October 2006 Version 2 USD</v>
          </cell>
          <cell r="DQ2" t="str">
            <v xml:space="preserve"> October 2006 Version 2 USD YTD</v>
          </cell>
          <cell r="DR2" t="str">
            <v xml:space="preserve"> October 2006 Version 2 USD FY</v>
          </cell>
          <cell r="DS2" t="str">
            <v xml:space="preserve"> November 2006 Month</v>
          </cell>
          <cell r="DT2" t="str">
            <v xml:space="preserve"> November 2006 QTD</v>
          </cell>
          <cell r="DU2" t="str">
            <v xml:space="preserve"> November 2006 YTD</v>
          </cell>
          <cell r="DV2" t="str">
            <v xml:space="preserve"> November 2006 Previous Year End YTD</v>
          </cell>
          <cell r="DW2" t="str">
            <v xml:space="preserve"> November 2006 Previous Year End -1 YTD</v>
          </cell>
          <cell r="DX2" t="str">
            <v xml:space="preserve"> November 2006 YTD Average</v>
          </cell>
          <cell r="DY2" t="str">
            <v xml:space="preserve"> November 2006 3 Month Average</v>
          </cell>
          <cell r="DZ2" t="str">
            <v xml:space="preserve"> November 2006 12 Month Average</v>
          </cell>
          <cell r="EA2" t="str">
            <v xml:space="preserve"> November 2006 Version 2 USD</v>
          </cell>
          <cell r="EB2" t="str">
            <v xml:space="preserve"> November 2006 Version 2 USD YTD</v>
          </cell>
          <cell r="EC2" t="str">
            <v xml:space="preserve"> November 2006 Version 2 USD FY</v>
          </cell>
          <cell r="ED2" t="str">
            <v xml:space="preserve"> November 2006</v>
          </cell>
          <cell r="EE2" t="str">
            <v xml:space="preserve"> November 2006</v>
          </cell>
          <cell r="EF2" t="str">
            <v xml:space="preserve"> November 2006</v>
          </cell>
          <cell r="EG2" t="str">
            <v xml:space="preserve"> November 2006</v>
          </cell>
          <cell r="EH2" t="str">
            <v xml:space="preserve"> November 2006</v>
          </cell>
          <cell r="EI2" t="str">
            <v xml:space="preserve"> November 2006</v>
          </cell>
          <cell r="EJ2" t="str">
            <v xml:space="preserve"> November 2006</v>
          </cell>
          <cell r="EK2" t="str">
            <v xml:space="preserve"> November 2006</v>
          </cell>
          <cell r="EL2" t="str">
            <v xml:space="preserve"> November 2006</v>
          </cell>
          <cell r="EM2" t="str">
            <v xml:space="preserve"> November 2006</v>
          </cell>
          <cell r="EN2" t="str">
            <v xml:space="preserve"> November 2006</v>
          </cell>
          <cell r="EO2" t="str">
            <v xml:space="preserve"> November 2006</v>
          </cell>
          <cell r="EP2" t="str">
            <v xml:space="preserve"> November 2006</v>
          </cell>
          <cell r="EQ2" t="str">
            <v xml:space="preserve"> November 2006</v>
          </cell>
          <cell r="ER2" t="str">
            <v xml:space="preserve"> November 2006</v>
          </cell>
          <cell r="ES2" t="str">
            <v xml:space="preserve"> November 2006</v>
          </cell>
          <cell r="ET2" t="str">
            <v xml:space="preserve"> November 2006</v>
          </cell>
          <cell r="EU2" t="str">
            <v xml:space="preserve"> November 2006</v>
          </cell>
          <cell r="EV2" t="str">
            <v xml:space="preserve"> November 2006</v>
          </cell>
          <cell r="EW2" t="str">
            <v xml:space="preserve"> November 2006</v>
          </cell>
          <cell r="EX2" t="str">
            <v xml:space="preserve"> November 2006</v>
          </cell>
          <cell r="EY2" t="str">
            <v xml:space="preserve"> November 2006</v>
          </cell>
          <cell r="EZ2" t="str">
            <v xml:space="preserve"> November 2006</v>
          </cell>
          <cell r="FA2" t="str">
            <v xml:space="preserve"> November 2006</v>
          </cell>
          <cell r="FB2" t="str">
            <v xml:space="preserve"> November 2006</v>
          </cell>
          <cell r="FC2" t="str">
            <v xml:space="preserve"> November 2006</v>
          </cell>
          <cell r="FD2" t="str">
            <v xml:space="preserve"> November 2006</v>
          </cell>
          <cell r="FE2" t="str">
            <v xml:space="preserve"> November 2006</v>
          </cell>
          <cell r="FF2" t="str">
            <v xml:space="preserve"> November 2006</v>
          </cell>
          <cell r="FG2" t="str">
            <v xml:space="preserve"> November 2006</v>
          </cell>
          <cell r="FH2" t="str">
            <v xml:space="preserve"> November 2006</v>
          </cell>
          <cell r="FI2" t="str">
            <v xml:space="preserve"> November 2006</v>
          </cell>
          <cell r="FJ2" t="str">
            <v xml:space="preserve"> November 2006</v>
          </cell>
          <cell r="FK2" t="str">
            <v xml:space="preserve"> November 2006</v>
          </cell>
          <cell r="FL2" t="str">
            <v xml:space="preserve"> November 2006</v>
          </cell>
          <cell r="FM2" t="str">
            <v xml:space="preserve"> November 2006</v>
          </cell>
          <cell r="FN2" t="str">
            <v xml:space="preserve"> November 2006</v>
          </cell>
          <cell r="FO2" t="str">
            <v xml:space="preserve"> November 2006</v>
          </cell>
        </row>
        <row r="4">
          <cell r="A4" t="str">
            <v>EU_BU_PBT_REV2</v>
          </cell>
        </row>
        <row r="6">
          <cell r="A6" t="str">
            <v>SMS Account</v>
          </cell>
          <cell r="B6" t="str">
            <v>NET REVENUES</v>
          </cell>
        </row>
        <row r="7">
          <cell r="A7" t="str">
            <v>Business Services</v>
          </cell>
          <cell r="B7" t="str">
            <v>All Business Services</v>
          </cell>
        </row>
        <row r="8">
          <cell r="A8" t="str">
            <v>EMR Accounts</v>
          </cell>
          <cell r="B8" t="str">
            <v>All EMR Accounts</v>
          </cell>
        </row>
        <row r="9">
          <cell r="A9" t="str">
            <v>EMR Div Allocations</v>
          </cell>
          <cell r="B9" t="str">
            <v>All EMR Div Allocations</v>
          </cell>
        </row>
        <row r="10">
          <cell r="A10" t="str">
            <v>EMR Divisional</v>
          </cell>
          <cell r="B10" t="str">
            <v>All EMR Divisional</v>
          </cell>
        </row>
        <row r="11">
          <cell r="A11" t="str">
            <v>Geographic Allocations</v>
          </cell>
          <cell r="B11" t="str">
            <v>All Geographic Allocations</v>
          </cell>
        </row>
        <row r="12">
          <cell r="A12" t="str">
            <v>Global IED</v>
          </cell>
          <cell r="B12" t="str">
            <v>All Global IED</v>
          </cell>
        </row>
        <row r="13">
          <cell r="A13" t="str">
            <v>Legal Entity</v>
          </cell>
          <cell r="B13" t="str">
            <v>All Legal Entity</v>
          </cell>
        </row>
        <row r="14">
          <cell r="A14" t="str">
            <v>Management Accounts</v>
          </cell>
          <cell r="B14" t="str">
            <v>All Management Accounts</v>
          </cell>
        </row>
        <row r="15">
          <cell r="A15" t="str">
            <v>Management Centers</v>
          </cell>
          <cell r="B15" t="str">
            <v>SEC REVENUE EU</v>
          </cell>
        </row>
        <row r="16">
          <cell r="A16" t="str">
            <v>Measures</v>
          </cell>
          <cell r="B16" t="str">
            <v>USD</v>
          </cell>
        </row>
        <row r="17">
          <cell r="A17" t="str">
            <v>SMS Geographic</v>
          </cell>
          <cell r="B17" t="str">
            <v>All SMS Geographic</v>
          </cell>
        </row>
        <row r="19">
          <cell r="B19" t="str">
            <v xml:space="preserve"> December 2005</v>
          </cell>
          <cell r="C19" t="str">
            <v/>
          </cell>
          <cell r="D19" t="str">
            <v/>
          </cell>
          <cell r="E19" t="str">
            <v/>
          </cell>
          <cell r="F19" t="str">
            <v/>
          </cell>
          <cell r="G19" t="str">
            <v/>
          </cell>
          <cell r="H19" t="str">
            <v/>
          </cell>
          <cell r="I19" t="str">
            <v/>
          </cell>
          <cell r="J19" t="str">
            <v/>
          </cell>
          <cell r="K19" t="str">
            <v/>
          </cell>
          <cell r="L19" t="str">
            <v/>
          </cell>
          <cell r="M19" t="str">
            <v xml:space="preserve"> January 2006</v>
          </cell>
          <cell r="N19" t="str">
            <v/>
          </cell>
          <cell r="O19" t="str">
            <v/>
          </cell>
          <cell r="P19" t="str">
            <v/>
          </cell>
          <cell r="Q19" t="str">
            <v/>
          </cell>
          <cell r="R19" t="str">
            <v/>
          </cell>
          <cell r="S19" t="str">
            <v/>
          </cell>
          <cell r="T19" t="str">
            <v/>
          </cell>
          <cell r="U19" t="str">
            <v/>
          </cell>
          <cell r="V19" t="str">
            <v/>
          </cell>
          <cell r="W19" t="str">
            <v/>
          </cell>
          <cell r="X19" t="str">
            <v xml:space="preserve"> February 2006</v>
          </cell>
          <cell r="Y19" t="str">
            <v/>
          </cell>
          <cell r="Z19" t="str">
            <v/>
          </cell>
          <cell r="AA19" t="str">
            <v/>
          </cell>
          <cell r="AB19" t="str">
            <v/>
          </cell>
          <cell r="AC19" t="str">
            <v/>
          </cell>
          <cell r="AD19" t="str">
            <v/>
          </cell>
          <cell r="AE19" t="str">
            <v/>
          </cell>
          <cell r="AF19" t="str">
            <v/>
          </cell>
          <cell r="AG19" t="str">
            <v/>
          </cell>
          <cell r="AH19" t="str">
            <v/>
          </cell>
          <cell r="AI19" t="str">
            <v xml:space="preserve"> March 2006</v>
          </cell>
          <cell r="AJ19" t="str">
            <v/>
          </cell>
          <cell r="AK19" t="str">
            <v/>
          </cell>
          <cell r="AL19" t="str">
            <v/>
          </cell>
          <cell r="AM19" t="str">
            <v/>
          </cell>
          <cell r="AN19" t="str">
            <v/>
          </cell>
          <cell r="AO19" t="str">
            <v/>
          </cell>
          <cell r="AP19" t="str">
            <v/>
          </cell>
          <cell r="AQ19" t="str">
            <v/>
          </cell>
          <cell r="AR19" t="str">
            <v/>
          </cell>
          <cell r="AS19" t="str">
            <v/>
          </cell>
          <cell r="AT19" t="str">
            <v xml:space="preserve"> April 2006</v>
          </cell>
          <cell r="AU19" t="str">
            <v/>
          </cell>
          <cell r="AV19" t="str">
            <v/>
          </cell>
          <cell r="AW19" t="str">
            <v/>
          </cell>
          <cell r="AX19" t="str">
            <v/>
          </cell>
          <cell r="AY19" t="str">
            <v/>
          </cell>
          <cell r="AZ19" t="str">
            <v/>
          </cell>
          <cell r="BA19" t="str">
            <v/>
          </cell>
          <cell r="BB19" t="str">
            <v/>
          </cell>
          <cell r="BC19" t="str">
            <v/>
          </cell>
          <cell r="BD19" t="str">
            <v/>
          </cell>
          <cell r="BE19" t="str">
            <v xml:space="preserve"> May 2006</v>
          </cell>
          <cell r="BF19" t="str">
            <v/>
          </cell>
          <cell r="BG19" t="str">
            <v/>
          </cell>
          <cell r="BH19" t="str">
            <v/>
          </cell>
          <cell r="BI19" t="str">
            <v/>
          </cell>
          <cell r="BJ19" t="str">
            <v/>
          </cell>
          <cell r="BK19" t="str">
            <v/>
          </cell>
          <cell r="BL19" t="str">
            <v/>
          </cell>
          <cell r="BM19" t="str">
            <v/>
          </cell>
          <cell r="BN19" t="str">
            <v/>
          </cell>
          <cell r="BO19" t="str">
            <v/>
          </cell>
          <cell r="BP19" t="str">
            <v xml:space="preserve"> June 2006</v>
          </cell>
          <cell r="BQ19" t="str">
            <v/>
          </cell>
          <cell r="BR19" t="str">
            <v/>
          </cell>
          <cell r="BS19" t="str">
            <v/>
          </cell>
          <cell r="BT19" t="str">
            <v/>
          </cell>
          <cell r="BU19" t="str">
            <v/>
          </cell>
          <cell r="BV19" t="str">
            <v/>
          </cell>
          <cell r="BW19" t="str">
            <v/>
          </cell>
          <cell r="BX19" t="str">
            <v/>
          </cell>
          <cell r="BY19" t="str">
            <v/>
          </cell>
          <cell r="BZ19" t="str">
            <v/>
          </cell>
          <cell r="CA19" t="str">
            <v xml:space="preserve"> July 2006</v>
          </cell>
          <cell r="CB19" t="str">
            <v/>
          </cell>
          <cell r="CC19" t="str">
            <v/>
          </cell>
          <cell r="CD19" t="str">
            <v/>
          </cell>
          <cell r="CE19" t="str">
            <v/>
          </cell>
          <cell r="CF19" t="str">
            <v/>
          </cell>
          <cell r="CG19" t="str">
            <v/>
          </cell>
          <cell r="CH19" t="str">
            <v/>
          </cell>
          <cell r="CI19" t="str">
            <v/>
          </cell>
          <cell r="CJ19" t="str">
            <v/>
          </cell>
          <cell r="CK19" t="str">
            <v/>
          </cell>
          <cell r="CL19" t="str">
            <v xml:space="preserve"> August 2006</v>
          </cell>
          <cell r="CM19" t="str">
            <v/>
          </cell>
          <cell r="CN19" t="str">
            <v/>
          </cell>
          <cell r="CO19" t="str">
            <v/>
          </cell>
          <cell r="CP19" t="str">
            <v/>
          </cell>
          <cell r="CQ19" t="str">
            <v/>
          </cell>
          <cell r="CR19" t="str">
            <v/>
          </cell>
          <cell r="CS19" t="str">
            <v/>
          </cell>
          <cell r="CT19" t="str">
            <v/>
          </cell>
          <cell r="CU19" t="str">
            <v/>
          </cell>
          <cell r="CV19" t="str">
            <v/>
          </cell>
          <cell r="CW19" t="str">
            <v xml:space="preserve"> September 2006</v>
          </cell>
          <cell r="CX19" t="str">
            <v/>
          </cell>
          <cell r="CY19" t="str">
            <v/>
          </cell>
          <cell r="CZ19" t="str">
            <v/>
          </cell>
          <cell r="DA19" t="str">
            <v/>
          </cell>
          <cell r="DB19" t="str">
            <v/>
          </cell>
          <cell r="DC19" t="str">
            <v/>
          </cell>
          <cell r="DD19" t="str">
            <v/>
          </cell>
          <cell r="DE19" t="str">
            <v/>
          </cell>
          <cell r="DF19" t="str">
            <v/>
          </cell>
          <cell r="DG19" t="str">
            <v/>
          </cell>
          <cell r="DH19" t="str">
            <v xml:space="preserve"> October 2006</v>
          </cell>
          <cell r="DI19" t="str">
            <v/>
          </cell>
          <cell r="DJ19" t="str">
            <v/>
          </cell>
          <cell r="DK19" t="str">
            <v/>
          </cell>
          <cell r="DL19" t="str">
            <v/>
          </cell>
          <cell r="DM19" t="str">
            <v/>
          </cell>
          <cell r="DN19" t="str">
            <v/>
          </cell>
          <cell r="DO19" t="str">
            <v/>
          </cell>
          <cell r="DP19" t="str">
            <v/>
          </cell>
          <cell r="DQ19" t="str">
            <v/>
          </cell>
          <cell r="DR19" t="str">
            <v/>
          </cell>
          <cell r="DS19" t="str">
            <v xml:space="preserve"> November 2006</v>
          </cell>
          <cell r="DT19" t="str">
            <v/>
          </cell>
          <cell r="DU19" t="str">
            <v/>
          </cell>
          <cell r="DV19" t="str">
            <v/>
          </cell>
          <cell r="DW19" t="str">
            <v/>
          </cell>
          <cell r="DX19" t="str">
            <v/>
          </cell>
          <cell r="DY19" t="str">
            <v/>
          </cell>
          <cell r="DZ19" t="str">
            <v/>
          </cell>
          <cell r="EA19" t="str">
            <v/>
          </cell>
          <cell r="EB19" t="str">
            <v/>
          </cell>
          <cell r="EC19" t="str">
            <v/>
          </cell>
        </row>
        <row r="20">
          <cell r="B20" t="str">
            <v xml:space="preserve"> Month</v>
          </cell>
          <cell r="C20" t="str">
            <v xml:space="preserve"> QTD</v>
          </cell>
          <cell r="D20" t="str">
            <v xml:space="preserve"> YTD</v>
          </cell>
          <cell r="E20" t="str">
            <v xml:space="preserve"> Previous Year End YTD</v>
          </cell>
          <cell r="F20" t="str">
            <v xml:space="preserve"> Previous Year End -1 YTD</v>
          </cell>
          <cell r="G20" t="str">
            <v xml:space="preserve"> YTD Average</v>
          </cell>
          <cell r="H20" t="str">
            <v xml:space="preserve"> 3 Month Average</v>
          </cell>
          <cell r="I20" t="str">
            <v xml:space="preserve"> 12 Month Average</v>
          </cell>
          <cell r="J20" t="str">
            <v xml:space="preserve"> Version 2 USD</v>
          </cell>
          <cell r="K20" t="str">
            <v xml:space="preserve"> Version 2 USD YTD</v>
          </cell>
          <cell r="L20" t="str">
            <v xml:space="preserve"> Version 2 USD FY</v>
          </cell>
          <cell r="M20" t="str">
            <v xml:space="preserve"> Month</v>
          </cell>
          <cell r="N20" t="str">
            <v xml:space="preserve"> QTD</v>
          </cell>
          <cell r="O20" t="str">
            <v xml:space="preserve"> YTD</v>
          </cell>
          <cell r="P20" t="str">
            <v xml:space="preserve"> Previous Year End YTD</v>
          </cell>
          <cell r="Q20" t="str">
            <v xml:space="preserve"> Previous Year End -1 YTD</v>
          </cell>
          <cell r="R20" t="str">
            <v xml:space="preserve"> YTD Average</v>
          </cell>
          <cell r="S20" t="str">
            <v xml:space="preserve"> 3 Month Average</v>
          </cell>
          <cell r="T20" t="str">
            <v xml:space="preserve"> 12 Month Average</v>
          </cell>
          <cell r="U20" t="str">
            <v xml:space="preserve"> Version 2 USD</v>
          </cell>
          <cell r="V20" t="str">
            <v xml:space="preserve"> Version 2 USD YTD</v>
          </cell>
          <cell r="W20" t="str">
            <v xml:space="preserve"> Version 2 USD FY</v>
          </cell>
          <cell r="X20" t="str">
            <v xml:space="preserve"> Month</v>
          </cell>
          <cell r="Y20" t="str">
            <v xml:space="preserve"> QTD</v>
          </cell>
          <cell r="Z20" t="str">
            <v xml:space="preserve"> YTD</v>
          </cell>
          <cell r="AA20" t="str">
            <v xml:space="preserve"> Previous Year End YTD</v>
          </cell>
          <cell r="AB20" t="str">
            <v xml:space="preserve"> Previous Year End -1 YTD</v>
          </cell>
          <cell r="AC20" t="str">
            <v xml:space="preserve"> YTD Average</v>
          </cell>
          <cell r="AD20" t="str">
            <v xml:space="preserve"> 3 Month Average</v>
          </cell>
          <cell r="AE20" t="str">
            <v xml:space="preserve"> 12 Month Average</v>
          </cell>
          <cell r="AF20" t="str">
            <v xml:space="preserve"> Version 2 USD</v>
          </cell>
          <cell r="AG20" t="str">
            <v xml:space="preserve"> Version 2 USD YTD</v>
          </cell>
          <cell r="AH20" t="str">
            <v xml:space="preserve"> Version 2 USD FY</v>
          </cell>
          <cell r="AI20" t="str">
            <v xml:space="preserve"> Month</v>
          </cell>
          <cell r="AJ20" t="str">
            <v xml:space="preserve"> QTD</v>
          </cell>
          <cell r="AK20" t="str">
            <v xml:space="preserve"> YTD</v>
          </cell>
          <cell r="AL20" t="str">
            <v xml:space="preserve"> Previous Year End YTD</v>
          </cell>
          <cell r="AM20" t="str">
            <v xml:space="preserve"> Previous Year End -1 YTD</v>
          </cell>
          <cell r="AN20" t="str">
            <v xml:space="preserve"> YTD Average</v>
          </cell>
          <cell r="AO20" t="str">
            <v xml:space="preserve"> 3 Month Average</v>
          </cell>
          <cell r="AP20" t="str">
            <v xml:space="preserve"> 12 Month Average</v>
          </cell>
          <cell r="AQ20" t="str">
            <v xml:space="preserve"> Version 2 USD</v>
          </cell>
          <cell r="AR20" t="str">
            <v xml:space="preserve"> Version 2 USD YTD</v>
          </cell>
          <cell r="AS20" t="str">
            <v xml:space="preserve"> Version 2 USD FY</v>
          </cell>
          <cell r="AT20" t="str">
            <v xml:space="preserve"> Month</v>
          </cell>
          <cell r="AU20" t="str">
            <v xml:space="preserve"> QTD</v>
          </cell>
          <cell r="AV20" t="str">
            <v xml:space="preserve"> YTD</v>
          </cell>
          <cell r="AW20" t="str">
            <v xml:space="preserve"> Previous Year End YTD</v>
          </cell>
          <cell r="AX20" t="str">
            <v xml:space="preserve"> Previous Year End -1 YTD</v>
          </cell>
          <cell r="AY20" t="str">
            <v xml:space="preserve"> YTD Average</v>
          </cell>
          <cell r="AZ20" t="str">
            <v xml:space="preserve"> 3 Month Average</v>
          </cell>
          <cell r="BA20" t="str">
            <v xml:space="preserve"> 12 Month Average</v>
          </cell>
          <cell r="BB20" t="str">
            <v xml:space="preserve"> Version 2 USD</v>
          </cell>
          <cell r="BC20" t="str">
            <v xml:space="preserve"> Version 2 USD YTD</v>
          </cell>
          <cell r="BD20" t="str">
            <v xml:space="preserve"> Version 2 USD FY</v>
          </cell>
          <cell r="BE20" t="str">
            <v xml:space="preserve"> Month</v>
          </cell>
          <cell r="BF20" t="str">
            <v xml:space="preserve"> QTD</v>
          </cell>
          <cell r="BG20" t="str">
            <v xml:space="preserve"> YTD</v>
          </cell>
          <cell r="BH20" t="str">
            <v xml:space="preserve"> Previous Year End YTD</v>
          </cell>
          <cell r="BI20" t="str">
            <v xml:space="preserve"> Previous Year End -1 YTD</v>
          </cell>
          <cell r="BJ20" t="str">
            <v xml:space="preserve"> YTD Average</v>
          </cell>
          <cell r="BK20" t="str">
            <v xml:space="preserve"> 3 Month Average</v>
          </cell>
          <cell r="BL20" t="str">
            <v xml:space="preserve"> 12 Month Average</v>
          </cell>
          <cell r="BM20" t="str">
            <v xml:space="preserve"> Version 2 USD</v>
          </cell>
          <cell r="BN20" t="str">
            <v xml:space="preserve"> Version 2 USD YTD</v>
          </cell>
          <cell r="BO20" t="str">
            <v xml:space="preserve"> Version 2 USD FY</v>
          </cell>
          <cell r="BP20" t="str">
            <v xml:space="preserve"> Month</v>
          </cell>
          <cell r="BQ20" t="str">
            <v xml:space="preserve"> QTD</v>
          </cell>
          <cell r="BR20" t="str">
            <v xml:space="preserve"> YTD</v>
          </cell>
          <cell r="BS20" t="str">
            <v xml:space="preserve"> Previous Year End YTD</v>
          </cell>
          <cell r="BT20" t="str">
            <v xml:space="preserve"> Previous Year End -1 YTD</v>
          </cell>
          <cell r="BU20" t="str">
            <v xml:space="preserve"> YTD Average</v>
          </cell>
          <cell r="BV20" t="str">
            <v xml:space="preserve"> 3 Month Average</v>
          </cell>
          <cell r="BW20" t="str">
            <v xml:space="preserve"> 12 Month Average</v>
          </cell>
          <cell r="BX20" t="str">
            <v xml:space="preserve"> Version 2 USD</v>
          </cell>
          <cell r="BY20" t="str">
            <v xml:space="preserve"> Version 2 USD YTD</v>
          </cell>
          <cell r="BZ20" t="str">
            <v xml:space="preserve"> Version 2 USD FY</v>
          </cell>
          <cell r="CA20" t="str">
            <v xml:space="preserve"> Month</v>
          </cell>
          <cell r="CB20" t="str">
            <v xml:space="preserve"> QTD</v>
          </cell>
          <cell r="CC20" t="str">
            <v xml:space="preserve"> YTD</v>
          </cell>
          <cell r="CD20" t="str">
            <v xml:space="preserve"> Previous Year End YTD</v>
          </cell>
          <cell r="CE20" t="str">
            <v xml:space="preserve"> Previous Year End -1 YTD</v>
          </cell>
          <cell r="CF20" t="str">
            <v xml:space="preserve"> YTD Average</v>
          </cell>
          <cell r="CG20" t="str">
            <v xml:space="preserve"> 3 Month Average</v>
          </cell>
          <cell r="CH20" t="str">
            <v xml:space="preserve"> 12 Month Average</v>
          </cell>
          <cell r="CI20" t="str">
            <v xml:space="preserve"> Version 2 USD</v>
          </cell>
          <cell r="CJ20" t="str">
            <v xml:space="preserve"> Version 2 USD YTD</v>
          </cell>
          <cell r="CK20" t="str">
            <v xml:space="preserve"> Version 2 USD FY</v>
          </cell>
          <cell r="CL20" t="str">
            <v xml:space="preserve"> Month</v>
          </cell>
          <cell r="CM20" t="str">
            <v xml:space="preserve"> QTD</v>
          </cell>
          <cell r="CN20" t="str">
            <v xml:space="preserve"> YTD</v>
          </cell>
          <cell r="CO20" t="str">
            <v xml:space="preserve"> Previous Year End YTD</v>
          </cell>
          <cell r="CP20" t="str">
            <v xml:space="preserve"> Previous Year End -1 YTD</v>
          </cell>
          <cell r="CQ20" t="str">
            <v xml:space="preserve"> YTD Average</v>
          </cell>
          <cell r="CR20" t="str">
            <v xml:space="preserve"> 3 Month Average</v>
          </cell>
          <cell r="CS20" t="str">
            <v xml:space="preserve"> 12 Month Average</v>
          </cell>
          <cell r="CT20" t="str">
            <v xml:space="preserve"> Version 2 USD</v>
          </cell>
          <cell r="CU20" t="str">
            <v xml:space="preserve"> Version 2 USD YTD</v>
          </cell>
          <cell r="CV20" t="str">
            <v xml:space="preserve"> Version 2 USD FY</v>
          </cell>
          <cell r="CW20" t="str">
            <v xml:space="preserve"> Month</v>
          </cell>
          <cell r="CX20" t="str">
            <v xml:space="preserve"> QTD</v>
          </cell>
          <cell r="CY20" t="str">
            <v xml:space="preserve"> YTD</v>
          </cell>
          <cell r="CZ20" t="str">
            <v xml:space="preserve"> Previous Year End YTD</v>
          </cell>
          <cell r="DA20" t="str">
            <v xml:space="preserve"> Previous Year End -1 YTD</v>
          </cell>
          <cell r="DB20" t="str">
            <v xml:space="preserve"> YTD Average</v>
          </cell>
          <cell r="DC20" t="str">
            <v xml:space="preserve"> 3 Month Average</v>
          </cell>
          <cell r="DD20" t="str">
            <v xml:space="preserve"> 12 Month Average</v>
          </cell>
          <cell r="DE20" t="str">
            <v xml:space="preserve"> Version 2 USD</v>
          </cell>
          <cell r="DF20" t="str">
            <v xml:space="preserve"> Version 2 USD YTD</v>
          </cell>
          <cell r="DG20" t="str">
            <v xml:space="preserve"> Version 2 USD FY</v>
          </cell>
          <cell r="DH20" t="str">
            <v xml:space="preserve"> Month</v>
          </cell>
          <cell r="DI20" t="str">
            <v xml:space="preserve"> QTD</v>
          </cell>
          <cell r="DJ20" t="str">
            <v xml:space="preserve"> YTD</v>
          </cell>
          <cell r="DK20" t="str">
            <v xml:space="preserve"> Previous Year End YTD</v>
          </cell>
          <cell r="DL20" t="str">
            <v xml:space="preserve"> Previous Year End -1 YTD</v>
          </cell>
          <cell r="DM20" t="str">
            <v xml:space="preserve"> YTD Average</v>
          </cell>
          <cell r="DN20" t="str">
            <v xml:space="preserve"> 3 Month Average</v>
          </cell>
          <cell r="DO20" t="str">
            <v xml:space="preserve"> 12 Month Average</v>
          </cell>
          <cell r="DP20" t="str">
            <v xml:space="preserve"> Version 2 USD</v>
          </cell>
          <cell r="DQ20" t="str">
            <v xml:space="preserve"> Version 2 USD YTD</v>
          </cell>
          <cell r="DR20" t="str">
            <v xml:space="preserve"> Version 2 USD FY</v>
          </cell>
          <cell r="DS20" t="str">
            <v xml:space="preserve"> Month</v>
          </cell>
          <cell r="DT20" t="str">
            <v xml:space="preserve"> QTD</v>
          </cell>
          <cell r="DU20" t="str">
            <v xml:space="preserve"> YTD</v>
          </cell>
          <cell r="DV20" t="str">
            <v xml:space="preserve"> Previous Year End YTD</v>
          </cell>
          <cell r="DW20" t="str">
            <v xml:space="preserve"> Previous Year End -1 YTD</v>
          </cell>
          <cell r="DX20" t="str">
            <v xml:space="preserve"> YTD Average</v>
          </cell>
          <cell r="DY20" t="str">
            <v xml:space="preserve"> 3 Month Average</v>
          </cell>
          <cell r="DZ20" t="str">
            <v xml:space="preserve"> 12 Month Average</v>
          </cell>
          <cell r="EA20" t="str">
            <v xml:space="preserve"> Version 2 USD</v>
          </cell>
          <cell r="EB20" t="str">
            <v xml:space="preserve"> Version 2 USD YTD</v>
          </cell>
          <cell r="EC20" t="str">
            <v xml:space="preserve"> Version 2 USD FY</v>
          </cell>
        </row>
        <row r="21">
          <cell r="A21" t="str">
            <v>COMMODITIES</v>
          </cell>
          <cell r="B21">
            <v>-25639926.720000099</v>
          </cell>
          <cell r="C21">
            <v>-25639926.720000099</v>
          </cell>
          <cell r="D21">
            <v>-25639926.720000099</v>
          </cell>
          <cell r="E21">
            <v>-233364441.72999999</v>
          </cell>
          <cell r="F21">
            <v>-333699564.85000002</v>
          </cell>
          <cell r="G21">
            <v>-25639926.720000099</v>
          </cell>
          <cell r="H21">
            <v>-19481732.210000001</v>
          </cell>
          <cell r="I21">
            <v>-22645623.9691667</v>
          </cell>
          <cell r="J21">
            <v>-26137378</v>
          </cell>
          <cell r="K21">
            <v>-26137378</v>
          </cell>
          <cell r="L21">
            <v>-280000000</v>
          </cell>
          <cell r="M21">
            <v>-50907788.879999898</v>
          </cell>
          <cell r="N21">
            <v>-76547715.599999994</v>
          </cell>
          <cell r="O21">
            <v>-76547715.599999994</v>
          </cell>
          <cell r="P21">
            <v>-233364441.72999999</v>
          </cell>
          <cell r="Q21">
            <v>-333699564.85000002</v>
          </cell>
          <cell r="R21">
            <v>-38273857.799999997</v>
          </cell>
          <cell r="S21">
            <v>-39324746.703333303</v>
          </cell>
          <cell r="T21">
            <v>-25453410.600833301</v>
          </cell>
          <cell r="U21">
            <v>-29750369</v>
          </cell>
          <cell r="V21">
            <v>-55887747</v>
          </cell>
          <cell r="W21">
            <v>-280000000</v>
          </cell>
          <cell r="X21">
            <v>-83387261.379999802</v>
          </cell>
          <cell r="Y21">
            <v>-159934976.97999999</v>
          </cell>
          <cell r="Z21">
            <v>-159934976.97999999</v>
          </cell>
          <cell r="AA21">
            <v>-233364441.72999999</v>
          </cell>
          <cell r="AB21">
            <v>-333699564.85000002</v>
          </cell>
          <cell r="AC21">
            <v>-53311658.993333302</v>
          </cell>
          <cell r="AD21">
            <v>-53311658.993333302</v>
          </cell>
          <cell r="AE21">
            <v>-29927188.84</v>
          </cell>
          <cell r="AF21">
            <v>-24264883</v>
          </cell>
          <cell r="AG21">
            <v>-80152630</v>
          </cell>
          <cell r="AH21">
            <v>-280000000</v>
          </cell>
          <cell r="AI21">
            <v>-33335718.829999901</v>
          </cell>
          <cell r="AJ21">
            <v>-33335718.829999901</v>
          </cell>
          <cell r="AK21">
            <v>-193270695.81</v>
          </cell>
          <cell r="AL21">
            <v>-233364441.72999999</v>
          </cell>
          <cell r="AM21">
            <v>-333699564.85000002</v>
          </cell>
          <cell r="AN21">
            <v>-48317673.952500097</v>
          </cell>
          <cell r="AO21">
            <v>-55876923.029999897</v>
          </cell>
          <cell r="AP21">
            <v>-32604863.923333298</v>
          </cell>
          <cell r="AQ21">
            <v>-17349725</v>
          </cell>
          <cell r="AR21">
            <v>-97502355</v>
          </cell>
          <cell r="AS21">
            <v>-280000000</v>
          </cell>
          <cell r="AT21">
            <v>-60464258.960000001</v>
          </cell>
          <cell r="AU21">
            <v>-93799977.790000007</v>
          </cell>
          <cell r="AV21">
            <v>-253734954.77000001</v>
          </cell>
          <cell r="AW21">
            <v>-233364441.72999999</v>
          </cell>
          <cell r="AX21">
            <v>-333699564.85000002</v>
          </cell>
          <cell r="AY21">
            <v>-50746990.954000004</v>
          </cell>
          <cell r="AZ21">
            <v>-59062413.056666598</v>
          </cell>
          <cell r="BA21">
            <v>-37726243.217500001</v>
          </cell>
          <cell r="BB21">
            <v>-20870598</v>
          </cell>
          <cell r="BC21">
            <v>-118372953</v>
          </cell>
          <cell r="BD21">
            <v>-280000000</v>
          </cell>
          <cell r="BE21">
            <v>-33731306.890000001</v>
          </cell>
          <cell r="BF21">
            <v>-127531284.68000001</v>
          </cell>
          <cell r="BG21">
            <v>-287466261.66000003</v>
          </cell>
          <cell r="BH21">
            <v>-233364441.72999999</v>
          </cell>
          <cell r="BI21">
            <v>-333699564.85000002</v>
          </cell>
          <cell r="BJ21">
            <v>-47911043.609999999</v>
          </cell>
          <cell r="BK21">
            <v>-42510428.2266666</v>
          </cell>
          <cell r="BL21">
            <v>-39187899.681666702</v>
          </cell>
          <cell r="BM21">
            <v>-24791362</v>
          </cell>
          <cell r="BN21">
            <v>-143164315</v>
          </cell>
          <cell r="BO21">
            <v>-280000000</v>
          </cell>
          <cell r="BP21">
            <v>-42809250.740000002</v>
          </cell>
          <cell r="BQ21">
            <v>-42809250.740000002</v>
          </cell>
          <cell r="BR21">
            <v>-330275512.39999998</v>
          </cell>
          <cell r="BS21">
            <v>-233364441.72999999</v>
          </cell>
          <cell r="BT21">
            <v>-333699564.85000002</v>
          </cell>
          <cell r="BU21">
            <v>-47182216.057142898</v>
          </cell>
          <cell r="BV21">
            <v>-45668272.196666703</v>
          </cell>
          <cell r="BW21">
            <v>-41194430.328333303</v>
          </cell>
          <cell r="BX21">
            <v>-28661099</v>
          </cell>
          <cell r="BY21">
            <v>-171825414</v>
          </cell>
          <cell r="BZ21">
            <v>-280000000</v>
          </cell>
          <cell r="CA21">
            <v>-68586552.109999895</v>
          </cell>
          <cell r="CB21">
            <v>-111395802.84999999</v>
          </cell>
          <cell r="CC21">
            <v>-398862064.50999999</v>
          </cell>
          <cell r="CD21">
            <v>-233364441.72999999</v>
          </cell>
          <cell r="CE21">
            <v>-333699564.85000002</v>
          </cell>
          <cell r="CF21">
            <v>-49857758.063749999</v>
          </cell>
          <cell r="CG21">
            <v>-48375703.246666603</v>
          </cell>
          <cell r="CH21">
            <v>-44051763.413333297</v>
          </cell>
          <cell r="CI21">
            <v>-25033700</v>
          </cell>
          <cell r="CJ21">
            <v>-196859114</v>
          </cell>
          <cell r="CK21">
            <v>-280000000</v>
          </cell>
          <cell r="CL21">
            <v>-49958905.350000001</v>
          </cell>
          <cell r="CM21">
            <v>-161354708.19999999</v>
          </cell>
          <cell r="CN21">
            <v>-448820969.859999</v>
          </cell>
          <cell r="CO21">
            <v>-233364441.72999999</v>
          </cell>
          <cell r="CP21">
            <v>-333699564.85000002</v>
          </cell>
          <cell r="CQ21">
            <v>-49868996.651111104</v>
          </cell>
          <cell r="CR21">
            <v>-53784902.733333297</v>
          </cell>
          <cell r="CS21">
            <v>-43165251.583333299</v>
          </cell>
          <cell r="CT21">
            <v>-20305245</v>
          </cell>
          <cell r="CU21">
            <v>-217164359</v>
          </cell>
          <cell r="CV21">
            <v>-280000000</v>
          </cell>
          <cell r="CW21">
            <v>-3056019.6399999801</v>
          </cell>
          <cell r="CX21">
            <v>-3056019.6399999801</v>
          </cell>
          <cell r="CY21">
            <v>-451876989.5</v>
          </cell>
          <cell r="CZ21">
            <v>-233364441.72999999</v>
          </cell>
          <cell r="DA21">
            <v>-333699564.85000002</v>
          </cell>
          <cell r="DB21">
            <v>-45187698.950000003</v>
          </cell>
          <cell r="DC21">
            <v>-40533825.700000003</v>
          </cell>
          <cell r="DD21">
            <v>-40390188.284166597</v>
          </cell>
          <cell r="DE21">
            <v>-23963231</v>
          </cell>
          <cell r="DF21">
            <v>-241127590</v>
          </cell>
          <cell r="DG21">
            <v>-280000000</v>
          </cell>
          <cell r="DH21">
            <v>0</v>
          </cell>
          <cell r="DI21">
            <v>-3056019.6399999801</v>
          </cell>
          <cell r="DJ21">
            <v>0</v>
          </cell>
          <cell r="DK21">
            <v>-233364441.72999999</v>
          </cell>
          <cell r="DL21">
            <v>-333699564.85000002</v>
          </cell>
          <cell r="DM21">
            <v>0</v>
          </cell>
          <cell r="DN21">
            <v>-17671641.663333301</v>
          </cell>
          <cell r="DO21">
            <v>-41108626.167499997</v>
          </cell>
          <cell r="DP21">
            <v>-18469738</v>
          </cell>
          <cell r="DQ21">
            <v>-259597328</v>
          </cell>
          <cell r="DR21">
            <v>-280000000</v>
          </cell>
          <cell r="DS21">
            <v>0</v>
          </cell>
          <cell r="DT21">
            <v>-3056019.6399999801</v>
          </cell>
          <cell r="DU21">
            <v>0</v>
          </cell>
          <cell r="DV21">
            <v>-233364441.72999999</v>
          </cell>
          <cell r="DW21">
            <v>-333699564.85000002</v>
          </cell>
          <cell r="DX21">
            <v>0</v>
          </cell>
          <cell r="DY21">
            <v>-1018673.21333333</v>
          </cell>
          <cell r="DZ21">
            <v>-37656415.791666597</v>
          </cell>
          <cell r="EA21">
            <v>-20402672</v>
          </cell>
          <cell r="EB21">
            <v>-280000000</v>
          </cell>
          <cell r="EC21">
            <v>-280000000</v>
          </cell>
        </row>
        <row r="22">
          <cell r="A22" t="str">
            <v xml:space="preserve"> ADMINSTRAT</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cell r="BM22">
            <v>0</v>
          </cell>
          <cell r="BN22">
            <v>0</v>
          </cell>
          <cell r="BO22">
            <v>0</v>
          </cell>
          <cell r="BP22">
            <v>-119925.21</v>
          </cell>
          <cell r="BQ22">
            <v>-119925.21</v>
          </cell>
          <cell r="BR22">
            <v>-119925.21</v>
          </cell>
          <cell r="BS22">
            <v>0</v>
          </cell>
          <cell r="BT22">
            <v>0</v>
          </cell>
          <cell r="BU22">
            <v>-17132.172857142901</v>
          </cell>
          <cell r="BV22">
            <v>-39975.07</v>
          </cell>
          <cell r="BW22">
            <v>-9993.7674999999999</v>
          </cell>
          <cell r="BX22">
            <v>0</v>
          </cell>
          <cell r="BY22">
            <v>0</v>
          </cell>
          <cell r="BZ22">
            <v>0</v>
          </cell>
          <cell r="CA22">
            <v>-113234.69</v>
          </cell>
          <cell r="CB22">
            <v>-233159.9</v>
          </cell>
          <cell r="CC22">
            <v>-233159.9</v>
          </cell>
          <cell r="CD22">
            <v>0</v>
          </cell>
          <cell r="CE22">
            <v>0</v>
          </cell>
          <cell r="CF22">
            <v>-29144.987499999999</v>
          </cell>
          <cell r="CG22">
            <v>-77719.966666666704</v>
          </cell>
          <cell r="CH22">
            <v>-19429.991666666701</v>
          </cell>
          <cell r="CI22">
            <v>0</v>
          </cell>
          <cell r="CJ22">
            <v>0</v>
          </cell>
          <cell r="CK22">
            <v>0</v>
          </cell>
          <cell r="CL22">
            <v>-54327.8</v>
          </cell>
          <cell r="CM22">
            <v>-287487.7</v>
          </cell>
          <cell r="CN22">
            <v>-287487.7</v>
          </cell>
          <cell r="CO22">
            <v>0</v>
          </cell>
          <cell r="CP22">
            <v>0</v>
          </cell>
          <cell r="CQ22">
            <v>-31943.077777777798</v>
          </cell>
          <cell r="CR22">
            <v>-95829.233333333395</v>
          </cell>
          <cell r="CS22">
            <v>-23957.308333333302</v>
          </cell>
          <cell r="CT22">
            <v>0</v>
          </cell>
          <cell r="CU22">
            <v>0</v>
          </cell>
          <cell r="CV22">
            <v>0</v>
          </cell>
          <cell r="CW22">
            <v>-90268.51</v>
          </cell>
          <cell r="CX22">
            <v>-90268.51</v>
          </cell>
          <cell r="CY22">
            <v>-377756.21</v>
          </cell>
          <cell r="CZ22">
            <v>0</v>
          </cell>
          <cell r="DA22">
            <v>0</v>
          </cell>
          <cell r="DB22">
            <v>-37775.620999999999</v>
          </cell>
          <cell r="DC22">
            <v>-85943.666666666701</v>
          </cell>
          <cell r="DD22">
            <v>-31479.684166666699</v>
          </cell>
          <cell r="DE22">
            <v>0</v>
          </cell>
          <cell r="DF22">
            <v>0</v>
          </cell>
          <cell r="DG22">
            <v>0</v>
          </cell>
          <cell r="DH22">
            <v>0</v>
          </cell>
          <cell r="DI22">
            <v>-90268.51</v>
          </cell>
          <cell r="DJ22">
            <v>0</v>
          </cell>
          <cell r="DK22">
            <v>0</v>
          </cell>
          <cell r="DL22">
            <v>0</v>
          </cell>
          <cell r="DM22">
            <v>0</v>
          </cell>
          <cell r="DN22">
            <v>-48198.77</v>
          </cell>
          <cell r="DO22">
            <v>-31479.684166666699</v>
          </cell>
          <cell r="DP22">
            <v>0</v>
          </cell>
          <cell r="DQ22">
            <v>0</v>
          </cell>
          <cell r="DR22">
            <v>0</v>
          </cell>
          <cell r="DS22">
            <v>0</v>
          </cell>
          <cell r="DT22">
            <v>-90268.51</v>
          </cell>
          <cell r="DU22">
            <v>0</v>
          </cell>
          <cell r="DV22">
            <v>0</v>
          </cell>
          <cell r="DW22">
            <v>0</v>
          </cell>
          <cell r="DX22">
            <v>0</v>
          </cell>
          <cell r="DY22">
            <v>-30089.503333333301</v>
          </cell>
          <cell r="DZ22">
            <v>-31479.684166666699</v>
          </cell>
          <cell r="EA22">
            <v>0</v>
          </cell>
          <cell r="EB22">
            <v>0</v>
          </cell>
          <cell r="EC22">
            <v>0</v>
          </cell>
        </row>
        <row r="23">
          <cell r="A23" t="str">
            <v xml:space="preserve"> CMD OTHER</v>
          </cell>
          <cell r="B23">
            <v>0</v>
          </cell>
          <cell r="C23">
            <v>0</v>
          </cell>
          <cell r="D23">
            <v>0</v>
          </cell>
          <cell r="E23">
            <v>-230</v>
          </cell>
          <cell r="F23">
            <v>626.64</v>
          </cell>
          <cell r="G23">
            <v>0</v>
          </cell>
          <cell r="H23">
            <v>0</v>
          </cell>
          <cell r="I23">
            <v>-21.404166666666701</v>
          </cell>
          <cell r="J23">
            <v>0</v>
          </cell>
          <cell r="K23">
            <v>0</v>
          </cell>
          <cell r="L23">
            <v>0</v>
          </cell>
          <cell r="M23">
            <v>0</v>
          </cell>
          <cell r="N23">
            <v>0</v>
          </cell>
          <cell r="O23">
            <v>0</v>
          </cell>
          <cell r="P23">
            <v>-230</v>
          </cell>
          <cell r="Q23">
            <v>626.64</v>
          </cell>
          <cell r="R23">
            <v>0</v>
          </cell>
          <cell r="S23">
            <v>0</v>
          </cell>
          <cell r="T23">
            <v>-51.095833333333402</v>
          </cell>
          <cell r="U23">
            <v>0</v>
          </cell>
          <cell r="V23">
            <v>0</v>
          </cell>
          <cell r="W23">
            <v>0</v>
          </cell>
          <cell r="X23">
            <v>-3925604.64</v>
          </cell>
          <cell r="Y23">
            <v>-3925604.64</v>
          </cell>
          <cell r="Z23">
            <v>-3925604.64</v>
          </cell>
          <cell r="AA23">
            <v>-230</v>
          </cell>
          <cell r="AB23">
            <v>626.64</v>
          </cell>
          <cell r="AC23">
            <v>-1308534.8799999999</v>
          </cell>
          <cell r="AD23">
            <v>-1308534.8799999999</v>
          </cell>
          <cell r="AE23">
            <v>-327296.33583333303</v>
          </cell>
          <cell r="AF23">
            <v>0</v>
          </cell>
          <cell r="AG23">
            <v>0</v>
          </cell>
          <cell r="AH23">
            <v>0</v>
          </cell>
          <cell r="AI23">
            <v>-1874064.36</v>
          </cell>
          <cell r="AJ23">
            <v>-1874064.36</v>
          </cell>
          <cell r="AK23">
            <v>-5799669</v>
          </cell>
          <cell r="AL23">
            <v>-230</v>
          </cell>
          <cell r="AM23">
            <v>626.64</v>
          </cell>
          <cell r="AN23">
            <v>-1449917.25</v>
          </cell>
          <cell r="AO23">
            <v>-1933223</v>
          </cell>
          <cell r="AP23">
            <v>-483460.123333333</v>
          </cell>
          <cell r="AQ23">
            <v>0</v>
          </cell>
          <cell r="AR23">
            <v>0</v>
          </cell>
          <cell r="AS23">
            <v>0</v>
          </cell>
          <cell r="AT23">
            <v>-2234399.7599999998</v>
          </cell>
          <cell r="AU23">
            <v>-4108464.12</v>
          </cell>
          <cell r="AV23">
            <v>-8034068.7599999998</v>
          </cell>
          <cell r="AW23">
            <v>-230</v>
          </cell>
          <cell r="AX23">
            <v>626.64</v>
          </cell>
          <cell r="AY23">
            <v>-1606813.7520000001</v>
          </cell>
          <cell r="AZ23">
            <v>-2678022.92</v>
          </cell>
          <cell r="BA23">
            <v>-669740.52</v>
          </cell>
          <cell r="BB23">
            <v>0</v>
          </cell>
          <cell r="BC23">
            <v>0</v>
          </cell>
          <cell r="BD23">
            <v>0</v>
          </cell>
          <cell r="BE23">
            <v>-1822080.3</v>
          </cell>
          <cell r="BF23">
            <v>-5930544.4199999999</v>
          </cell>
          <cell r="BG23">
            <v>-9856149.0600000005</v>
          </cell>
          <cell r="BH23">
            <v>-230</v>
          </cell>
          <cell r="BI23">
            <v>626.64</v>
          </cell>
          <cell r="BJ23">
            <v>-1642691.51</v>
          </cell>
          <cell r="BK23">
            <v>-1976848.14</v>
          </cell>
          <cell r="BL23">
            <v>-821580.56499999994</v>
          </cell>
          <cell r="BM23">
            <v>0</v>
          </cell>
          <cell r="BN23">
            <v>0</v>
          </cell>
          <cell r="BO23">
            <v>0</v>
          </cell>
          <cell r="BP23">
            <v>-1041847</v>
          </cell>
          <cell r="BQ23">
            <v>-1041847</v>
          </cell>
          <cell r="BR23">
            <v>-10897996.060000001</v>
          </cell>
          <cell r="BS23">
            <v>-230</v>
          </cell>
          <cell r="BT23">
            <v>626.64</v>
          </cell>
          <cell r="BU23">
            <v>-1556856.58</v>
          </cell>
          <cell r="BV23">
            <v>-1699442.35333333</v>
          </cell>
          <cell r="BW23">
            <v>-908412.26583333302</v>
          </cell>
          <cell r="BX23">
            <v>0</v>
          </cell>
          <cell r="BY23">
            <v>0</v>
          </cell>
          <cell r="BZ23">
            <v>0</v>
          </cell>
          <cell r="CA23">
            <v>-2591808.6</v>
          </cell>
          <cell r="CB23">
            <v>-3633655.6</v>
          </cell>
          <cell r="CC23">
            <v>-13489804.66</v>
          </cell>
          <cell r="CD23">
            <v>-230</v>
          </cell>
          <cell r="CE23">
            <v>626.64</v>
          </cell>
          <cell r="CF23">
            <v>-1686225.5825</v>
          </cell>
          <cell r="CG23">
            <v>-1818578.63333333</v>
          </cell>
          <cell r="CH23">
            <v>-1124394.81166667</v>
          </cell>
          <cell r="CI23">
            <v>0</v>
          </cell>
          <cell r="CJ23">
            <v>0</v>
          </cell>
          <cell r="CK23">
            <v>0</v>
          </cell>
          <cell r="CL23">
            <v>-567052.68000000005</v>
          </cell>
          <cell r="CM23">
            <v>-4200708.28</v>
          </cell>
          <cell r="CN23">
            <v>-14056857.34</v>
          </cell>
          <cell r="CO23">
            <v>-230</v>
          </cell>
          <cell r="CP23">
            <v>626.64</v>
          </cell>
          <cell r="CQ23">
            <v>-1561873.0377777801</v>
          </cell>
          <cell r="CR23">
            <v>-1400236.09333333</v>
          </cell>
          <cell r="CS23">
            <v>-1171404.7783333301</v>
          </cell>
          <cell r="CT23">
            <v>0</v>
          </cell>
          <cell r="CU23">
            <v>0</v>
          </cell>
          <cell r="CV23">
            <v>0</v>
          </cell>
          <cell r="CW23">
            <v>-2218974.66</v>
          </cell>
          <cell r="CX23">
            <v>-2218974.66</v>
          </cell>
          <cell r="CY23">
            <v>-16275832</v>
          </cell>
          <cell r="CZ23">
            <v>-230</v>
          </cell>
          <cell r="DA23">
            <v>626.64</v>
          </cell>
          <cell r="DB23">
            <v>-1627583.2</v>
          </cell>
          <cell r="DC23">
            <v>-1792611.98</v>
          </cell>
          <cell r="DD23">
            <v>-1356319.33333333</v>
          </cell>
          <cell r="DE23">
            <v>0</v>
          </cell>
          <cell r="DF23">
            <v>0</v>
          </cell>
          <cell r="DG23">
            <v>0</v>
          </cell>
          <cell r="DH23">
            <v>0</v>
          </cell>
          <cell r="DI23">
            <v>-2218974.66</v>
          </cell>
          <cell r="DJ23">
            <v>0</v>
          </cell>
          <cell r="DK23">
            <v>-230</v>
          </cell>
          <cell r="DL23">
            <v>626.64</v>
          </cell>
          <cell r="DM23">
            <v>0</v>
          </cell>
          <cell r="DN23">
            <v>-928675.78</v>
          </cell>
          <cell r="DO23">
            <v>-1356319.33333333</v>
          </cell>
          <cell r="DP23">
            <v>0</v>
          </cell>
          <cell r="DQ23">
            <v>0</v>
          </cell>
          <cell r="DR23">
            <v>0</v>
          </cell>
          <cell r="DS23">
            <v>0</v>
          </cell>
          <cell r="DT23">
            <v>-2218974.66</v>
          </cell>
          <cell r="DU23">
            <v>0</v>
          </cell>
          <cell r="DV23">
            <v>-230</v>
          </cell>
          <cell r="DW23">
            <v>626.64</v>
          </cell>
          <cell r="DX23">
            <v>0</v>
          </cell>
          <cell r="DY23">
            <v>-739658.22</v>
          </cell>
          <cell r="DZ23">
            <v>-1356319.33333333</v>
          </cell>
          <cell r="EA23">
            <v>0</v>
          </cell>
          <cell r="EB23">
            <v>0</v>
          </cell>
          <cell r="EC23">
            <v>0</v>
          </cell>
        </row>
        <row r="24">
          <cell r="A24" t="str">
            <v xml:space="preserve"> COMM TR PR</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cell r="DX24">
            <v>0</v>
          </cell>
          <cell r="DY24">
            <v>0</v>
          </cell>
          <cell r="DZ24">
            <v>0</v>
          </cell>
          <cell r="EA24">
            <v>0</v>
          </cell>
          <cell r="EB24">
            <v>0</v>
          </cell>
          <cell r="EC24">
            <v>0</v>
          </cell>
        </row>
        <row r="25">
          <cell r="A25" t="str">
            <v xml:space="preserve"> COMMOD MRKTG</v>
          </cell>
          <cell r="B25">
            <v>0</v>
          </cell>
          <cell r="C25">
            <v>0</v>
          </cell>
          <cell r="D25">
            <v>0</v>
          </cell>
          <cell r="E25">
            <v>0</v>
          </cell>
          <cell r="F25">
            <v>112.77</v>
          </cell>
          <cell r="G25">
            <v>0</v>
          </cell>
          <cell r="H25">
            <v>0</v>
          </cell>
          <cell r="I25">
            <v>-4.83333333333332E-2</v>
          </cell>
          <cell r="J25">
            <v>0</v>
          </cell>
          <cell r="K25">
            <v>0</v>
          </cell>
          <cell r="L25">
            <v>0</v>
          </cell>
          <cell r="M25">
            <v>0</v>
          </cell>
          <cell r="N25">
            <v>0</v>
          </cell>
          <cell r="O25">
            <v>0</v>
          </cell>
          <cell r="P25">
            <v>0</v>
          </cell>
          <cell r="Q25">
            <v>112.77</v>
          </cell>
          <cell r="R25">
            <v>0</v>
          </cell>
          <cell r="S25">
            <v>0</v>
          </cell>
          <cell r="T25">
            <v>-4.83333333333332E-2</v>
          </cell>
          <cell r="U25">
            <v>0</v>
          </cell>
          <cell r="V25">
            <v>0</v>
          </cell>
          <cell r="W25">
            <v>0</v>
          </cell>
          <cell r="X25">
            <v>0</v>
          </cell>
          <cell r="Y25">
            <v>0</v>
          </cell>
          <cell r="Z25">
            <v>0</v>
          </cell>
          <cell r="AA25">
            <v>0</v>
          </cell>
          <cell r="AB25">
            <v>112.77</v>
          </cell>
          <cell r="AC25">
            <v>0</v>
          </cell>
          <cell r="AD25">
            <v>0</v>
          </cell>
          <cell r="AE25">
            <v>-5.1583333333333297</v>
          </cell>
          <cell r="AF25">
            <v>0</v>
          </cell>
          <cell r="AG25">
            <v>0</v>
          </cell>
          <cell r="AH25">
            <v>0</v>
          </cell>
          <cell r="AI25">
            <v>0</v>
          </cell>
          <cell r="AJ25">
            <v>0</v>
          </cell>
          <cell r="AK25">
            <v>0</v>
          </cell>
          <cell r="AL25">
            <v>0</v>
          </cell>
          <cell r="AM25">
            <v>112.77</v>
          </cell>
          <cell r="AN25">
            <v>0</v>
          </cell>
          <cell r="AO25">
            <v>0</v>
          </cell>
          <cell r="AP25">
            <v>-5.1583333333333297</v>
          </cell>
          <cell r="AQ25">
            <v>0</v>
          </cell>
          <cell r="AR25">
            <v>0</v>
          </cell>
          <cell r="AS25">
            <v>0</v>
          </cell>
          <cell r="AT25">
            <v>0</v>
          </cell>
          <cell r="AU25">
            <v>0</v>
          </cell>
          <cell r="AV25">
            <v>0</v>
          </cell>
          <cell r="AW25">
            <v>0</v>
          </cell>
          <cell r="AX25">
            <v>112.77</v>
          </cell>
          <cell r="AY25">
            <v>0</v>
          </cell>
          <cell r="AZ25">
            <v>0</v>
          </cell>
          <cell r="BA25">
            <v>-6.0558333333333296</v>
          </cell>
          <cell r="BB25">
            <v>0</v>
          </cell>
          <cell r="BC25">
            <v>0</v>
          </cell>
          <cell r="BD25">
            <v>0</v>
          </cell>
          <cell r="BE25">
            <v>0</v>
          </cell>
          <cell r="BF25">
            <v>0</v>
          </cell>
          <cell r="BG25">
            <v>0</v>
          </cell>
          <cell r="BH25">
            <v>0</v>
          </cell>
          <cell r="BI25">
            <v>112.77</v>
          </cell>
          <cell r="BJ25">
            <v>0</v>
          </cell>
          <cell r="BK25">
            <v>0</v>
          </cell>
          <cell r="BL25">
            <v>0</v>
          </cell>
          <cell r="BM25">
            <v>0</v>
          </cell>
          <cell r="BN25">
            <v>0</v>
          </cell>
          <cell r="BO25">
            <v>0</v>
          </cell>
          <cell r="BP25">
            <v>0</v>
          </cell>
          <cell r="BQ25">
            <v>0</v>
          </cell>
          <cell r="BR25">
            <v>0</v>
          </cell>
          <cell r="BS25">
            <v>0</v>
          </cell>
          <cell r="BT25">
            <v>112.77</v>
          </cell>
          <cell r="BU25">
            <v>0</v>
          </cell>
          <cell r="BV25">
            <v>0</v>
          </cell>
          <cell r="BW25">
            <v>0</v>
          </cell>
          <cell r="BX25">
            <v>0</v>
          </cell>
          <cell r="BY25">
            <v>0</v>
          </cell>
          <cell r="BZ25">
            <v>0</v>
          </cell>
          <cell r="CA25">
            <v>0</v>
          </cell>
          <cell r="CB25">
            <v>0</v>
          </cell>
          <cell r="CC25">
            <v>0</v>
          </cell>
          <cell r="CD25">
            <v>0</v>
          </cell>
          <cell r="CE25">
            <v>112.77</v>
          </cell>
          <cell r="CF25">
            <v>0</v>
          </cell>
          <cell r="CG25">
            <v>0</v>
          </cell>
          <cell r="CH25">
            <v>0</v>
          </cell>
          <cell r="CI25">
            <v>0</v>
          </cell>
          <cell r="CJ25">
            <v>0</v>
          </cell>
          <cell r="CK25">
            <v>0</v>
          </cell>
          <cell r="CL25">
            <v>0</v>
          </cell>
          <cell r="CM25">
            <v>0</v>
          </cell>
          <cell r="CN25">
            <v>0</v>
          </cell>
          <cell r="CO25">
            <v>0</v>
          </cell>
          <cell r="CP25">
            <v>112.77</v>
          </cell>
          <cell r="CQ25">
            <v>0</v>
          </cell>
          <cell r="CR25">
            <v>0</v>
          </cell>
          <cell r="CS25">
            <v>0</v>
          </cell>
          <cell r="CT25">
            <v>0</v>
          </cell>
          <cell r="CU25">
            <v>0</v>
          </cell>
          <cell r="CV25">
            <v>0</v>
          </cell>
          <cell r="CW25">
            <v>0</v>
          </cell>
          <cell r="CX25">
            <v>0</v>
          </cell>
          <cell r="CY25">
            <v>0</v>
          </cell>
          <cell r="CZ25">
            <v>0</v>
          </cell>
          <cell r="DA25">
            <v>112.77</v>
          </cell>
          <cell r="DB25">
            <v>0</v>
          </cell>
          <cell r="DC25">
            <v>0</v>
          </cell>
          <cell r="DD25">
            <v>0</v>
          </cell>
          <cell r="DE25">
            <v>0</v>
          </cell>
          <cell r="DF25">
            <v>0</v>
          </cell>
          <cell r="DG25">
            <v>0</v>
          </cell>
          <cell r="DH25">
            <v>0</v>
          </cell>
          <cell r="DI25">
            <v>0</v>
          </cell>
          <cell r="DJ25">
            <v>0</v>
          </cell>
          <cell r="DK25">
            <v>0</v>
          </cell>
          <cell r="DL25">
            <v>112.77</v>
          </cell>
          <cell r="DM25">
            <v>0</v>
          </cell>
          <cell r="DN25">
            <v>0</v>
          </cell>
          <cell r="DO25">
            <v>0</v>
          </cell>
          <cell r="DP25">
            <v>0</v>
          </cell>
          <cell r="DQ25">
            <v>0</v>
          </cell>
          <cell r="DR25">
            <v>0</v>
          </cell>
          <cell r="DS25">
            <v>0</v>
          </cell>
          <cell r="DT25">
            <v>0</v>
          </cell>
          <cell r="DU25">
            <v>0</v>
          </cell>
          <cell r="DV25">
            <v>0</v>
          </cell>
          <cell r="DW25">
            <v>112.77</v>
          </cell>
          <cell r="DX25">
            <v>0</v>
          </cell>
          <cell r="DY25">
            <v>0</v>
          </cell>
          <cell r="DZ25">
            <v>0</v>
          </cell>
          <cell r="EA25">
            <v>0</v>
          </cell>
          <cell r="EB25">
            <v>0</v>
          </cell>
          <cell r="EC25">
            <v>0</v>
          </cell>
        </row>
        <row r="26">
          <cell r="A26" t="str">
            <v xml:space="preserve"> ELEC/NGAS EU</v>
          </cell>
          <cell r="B26">
            <v>757492.66999999899</v>
          </cell>
          <cell r="C26">
            <v>757492.66999999899</v>
          </cell>
          <cell r="D26">
            <v>757492.66999999899</v>
          </cell>
          <cell r="E26">
            <v>-27985159.050000001</v>
          </cell>
          <cell r="F26">
            <v>-10546528.98</v>
          </cell>
          <cell r="G26">
            <v>757492.66999999899</v>
          </cell>
          <cell r="H26">
            <v>-1362024.2733333299</v>
          </cell>
          <cell r="I26">
            <v>-1630191.6933333301</v>
          </cell>
          <cell r="J26">
            <v>-5600867</v>
          </cell>
          <cell r="K26">
            <v>-5600867</v>
          </cell>
          <cell r="L26">
            <v>-60000000</v>
          </cell>
          <cell r="M26">
            <v>-14891116.99</v>
          </cell>
          <cell r="N26">
            <v>-14133624.32</v>
          </cell>
          <cell r="O26">
            <v>-14133624.32</v>
          </cell>
          <cell r="P26">
            <v>-27985159.050000001</v>
          </cell>
          <cell r="Q26">
            <v>-10546528.98</v>
          </cell>
          <cell r="R26">
            <v>-7066812.1600000001</v>
          </cell>
          <cell r="S26">
            <v>-5857050.3566666702</v>
          </cell>
          <cell r="T26">
            <v>-2613720.1225000001</v>
          </cell>
          <cell r="U26">
            <v>-6375079</v>
          </cell>
          <cell r="V26">
            <v>-11975946</v>
          </cell>
          <cell r="W26">
            <v>-60000000</v>
          </cell>
          <cell r="X26">
            <v>-3334788.1099999901</v>
          </cell>
          <cell r="Y26">
            <v>-17468412.43</v>
          </cell>
          <cell r="Z26">
            <v>-17468412.43</v>
          </cell>
          <cell r="AA26">
            <v>-27985159.050000001</v>
          </cell>
          <cell r="AB26">
            <v>-10546528.98</v>
          </cell>
          <cell r="AC26">
            <v>-5822804.1433333401</v>
          </cell>
          <cell r="AD26">
            <v>-5822804.1433333298</v>
          </cell>
          <cell r="AE26">
            <v>-2286294.0408333298</v>
          </cell>
          <cell r="AF26">
            <v>-5199618</v>
          </cell>
          <cell r="AG26">
            <v>-17175564</v>
          </cell>
          <cell r="AH26">
            <v>-60000000</v>
          </cell>
          <cell r="AI26">
            <v>-3385458.8399999901</v>
          </cell>
          <cell r="AJ26">
            <v>-3385458.8399999901</v>
          </cell>
          <cell r="AK26">
            <v>-20853871.27</v>
          </cell>
          <cell r="AL26">
            <v>-27985159.050000001</v>
          </cell>
          <cell r="AM26">
            <v>-10546528.98</v>
          </cell>
          <cell r="AN26">
            <v>-5213467.8174999999</v>
          </cell>
          <cell r="AO26">
            <v>-7203787.9800000004</v>
          </cell>
          <cell r="AP26">
            <v>-2847192.9375</v>
          </cell>
          <cell r="AQ26">
            <v>-3717798</v>
          </cell>
          <cell r="AR26">
            <v>-20893362</v>
          </cell>
          <cell r="AS26">
            <v>-60000000</v>
          </cell>
          <cell r="AT26">
            <v>-14852084.32</v>
          </cell>
          <cell r="AU26">
            <v>-18237543.16</v>
          </cell>
          <cell r="AV26">
            <v>-35705955.590000004</v>
          </cell>
          <cell r="AW26">
            <v>-27985159.050000001</v>
          </cell>
          <cell r="AX26">
            <v>-10546528.98</v>
          </cell>
          <cell r="AY26">
            <v>-7141191.1179999998</v>
          </cell>
          <cell r="AZ26">
            <v>-7190777.0899999999</v>
          </cell>
          <cell r="BA26">
            <v>-4135301.2133333301</v>
          </cell>
          <cell r="BB26">
            <v>-4472271</v>
          </cell>
          <cell r="BC26">
            <v>-25365633</v>
          </cell>
          <cell r="BD26">
            <v>-60000000</v>
          </cell>
          <cell r="BE26">
            <v>-11130716.76</v>
          </cell>
          <cell r="BF26">
            <v>-29368259.920000002</v>
          </cell>
          <cell r="BG26">
            <v>-46836672.350000001</v>
          </cell>
          <cell r="BH26">
            <v>-27985159.050000001</v>
          </cell>
          <cell r="BI26">
            <v>-10546528.98</v>
          </cell>
          <cell r="BJ26">
            <v>-7806112.0583333299</v>
          </cell>
          <cell r="BK26">
            <v>-9789419.9733333308</v>
          </cell>
          <cell r="BL26">
            <v>-5568367.3616666598</v>
          </cell>
          <cell r="BM26">
            <v>-5312435</v>
          </cell>
          <cell r="BN26">
            <v>-30678068</v>
          </cell>
          <cell r="BO26">
            <v>-60000000</v>
          </cell>
          <cell r="BP26">
            <v>-8250829.5499999896</v>
          </cell>
          <cell r="BQ26">
            <v>-8250829.5499999896</v>
          </cell>
          <cell r="BR26">
            <v>-55087501.899999999</v>
          </cell>
          <cell r="BS26">
            <v>-27985159.050000001</v>
          </cell>
          <cell r="BT26">
            <v>-10546528.98</v>
          </cell>
          <cell r="BU26">
            <v>-7869643.1285714302</v>
          </cell>
          <cell r="BV26">
            <v>-11411210.210000001</v>
          </cell>
          <cell r="BW26">
            <v>-6273638.1349999998</v>
          </cell>
          <cell r="BX26">
            <v>-6141664</v>
          </cell>
          <cell r="BY26">
            <v>-36819732</v>
          </cell>
          <cell r="BZ26">
            <v>-60000000</v>
          </cell>
          <cell r="CA26">
            <v>-6409431.5199999996</v>
          </cell>
          <cell r="CB26">
            <v>-14660261.07</v>
          </cell>
          <cell r="CC26">
            <v>-61496933.420000002</v>
          </cell>
          <cell r="CD26">
            <v>-27985159.050000001</v>
          </cell>
          <cell r="CE26">
            <v>-10546528.98</v>
          </cell>
          <cell r="CF26">
            <v>-7687116.6775000002</v>
          </cell>
          <cell r="CG26">
            <v>-8596992.6099999901</v>
          </cell>
          <cell r="CH26">
            <v>-7022581.7041666601</v>
          </cell>
          <cell r="CI26">
            <v>-5364364</v>
          </cell>
          <cell r="CJ26">
            <v>-42184096</v>
          </cell>
          <cell r="CK26">
            <v>-60000000</v>
          </cell>
          <cell r="CL26">
            <v>-6196785.4100000001</v>
          </cell>
          <cell r="CM26">
            <v>-20857046.48</v>
          </cell>
          <cell r="CN26">
            <v>-67693718.829999998</v>
          </cell>
          <cell r="CO26">
            <v>-27985159.050000001</v>
          </cell>
          <cell r="CP26">
            <v>-10546528.98</v>
          </cell>
          <cell r="CQ26">
            <v>-7521524.3144444497</v>
          </cell>
          <cell r="CR26">
            <v>-6952348.8266666597</v>
          </cell>
          <cell r="CS26">
            <v>-6161974.2966666603</v>
          </cell>
          <cell r="CT26">
            <v>-4351124</v>
          </cell>
          <cell r="CU26">
            <v>-46535220</v>
          </cell>
          <cell r="CV26">
            <v>-60000000</v>
          </cell>
          <cell r="CW26">
            <v>-736762.43000000296</v>
          </cell>
          <cell r="CX26">
            <v>-736762.43000000296</v>
          </cell>
          <cell r="CY26">
            <v>-68430481.260000005</v>
          </cell>
          <cell r="CZ26">
            <v>-27985159.050000001</v>
          </cell>
          <cell r="DA26">
            <v>-10546528.98</v>
          </cell>
          <cell r="DB26">
            <v>-6843048.1260000002</v>
          </cell>
          <cell r="DC26">
            <v>-4447659.7866666699</v>
          </cell>
          <cell r="DD26">
            <v>-6106170.5625</v>
          </cell>
          <cell r="DE26">
            <v>-5134978</v>
          </cell>
          <cell r="DF26">
            <v>-51670198</v>
          </cell>
          <cell r="DG26">
            <v>-60000000</v>
          </cell>
          <cell r="DH26">
            <v>0</v>
          </cell>
          <cell r="DI26">
            <v>-736762.43000000296</v>
          </cell>
          <cell r="DJ26">
            <v>0</v>
          </cell>
          <cell r="DK26">
            <v>-27985159.050000001</v>
          </cell>
          <cell r="DL26">
            <v>-10546528.98</v>
          </cell>
          <cell r="DM26">
            <v>0</v>
          </cell>
          <cell r="DN26">
            <v>-2311182.61333333</v>
          </cell>
          <cell r="DO26">
            <v>-5989000.6675000004</v>
          </cell>
          <cell r="DP26">
            <v>-3957801</v>
          </cell>
          <cell r="DQ26">
            <v>-55627999</v>
          </cell>
          <cell r="DR26">
            <v>-60000000</v>
          </cell>
          <cell r="DS26">
            <v>0</v>
          </cell>
          <cell r="DT26">
            <v>-736762.43000000296</v>
          </cell>
          <cell r="DU26">
            <v>0</v>
          </cell>
          <cell r="DV26">
            <v>-27985159.050000001</v>
          </cell>
          <cell r="DW26">
            <v>-10546528.98</v>
          </cell>
          <cell r="DX26">
            <v>0</v>
          </cell>
          <cell r="DY26">
            <v>-245587.47666666799</v>
          </cell>
          <cell r="DZ26">
            <v>-5702540.1050000004</v>
          </cell>
          <cell r="EA26">
            <v>-4372001</v>
          </cell>
          <cell r="EB26">
            <v>-60000000</v>
          </cell>
          <cell r="EC26">
            <v>-60000000</v>
          </cell>
        </row>
        <row r="27">
          <cell r="A27" t="str">
            <v xml:space="preserve"> METALS</v>
          </cell>
          <cell r="B27">
            <v>-3273705.09</v>
          </cell>
          <cell r="C27">
            <v>-3273705.09</v>
          </cell>
          <cell r="D27">
            <v>-3273705.09</v>
          </cell>
          <cell r="E27">
            <v>-18873131.079999998</v>
          </cell>
          <cell r="F27">
            <v>-39441645.049999997</v>
          </cell>
          <cell r="G27">
            <v>-3273705.09</v>
          </cell>
          <cell r="H27">
            <v>-170650.3</v>
          </cell>
          <cell r="I27">
            <v>-1685921.31333333</v>
          </cell>
          <cell r="J27">
            <v>-3267172</v>
          </cell>
          <cell r="K27">
            <v>-3267172</v>
          </cell>
          <cell r="L27">
            <v>-35000000</v>
          </cell>
          <cell r="M27">
            <v>-13713434.73</v>
          </cell>
          <cell r="N27">
            <v>-16987139.82</v>
          </cell>
          <cell r="O27">
            <v>-16987139.82</v>
          </cell>
          <cell r="P27">
            <v>-18873131.079999998</v>
          </cell>
          <cell r="Q27">
            <v>-39441645.049999997</v>
          </cell>
          <cell r="R27">
            <v>-8493569.9100000001</v>
          </cell>
          <cell r="S27">
            <v>-6578568.3733333303</v>
          </cell>
          <cell r="T27">
            <v>-2565785.3308333298</v>
          </cell>
          <cell r="U27">
            <v>-3718796</v>
          </cell>
          <cell r="V27">
            <v>-6985968</v>
          </cell>
          <cell r="W27">
            <v>-35000000</v>
          </cell>
          <cell r="X27">
            <v>1632791.66</v>
          </cell>
          <cell r="Y27">
            <v>-15354348.16</v>
          </cell>
          <cell r="Z27">
            <v>-15354348.16</v>
          </cell>
          <cell r="AA27">
            <v>-18873131.079999998</v>
          </cell>
          <cell r="AB27">
            <v>-39441645.049999997</v>
          </cell>
          <cell r="AC27">
            <v>-5118116.05333333</v>
          </cell>
          <cell r="AD27">
            <v>-5118116.05333333</v>
          </cell>
          <cell r="AE27">
            <v>-2018862.80333333</v>
          </cell>
          <cell r="AF27">
            <v>-3033110</v>
          </cell>
          <cell r="AG27">
            <v>-10019078</v>
          </cell>
          <cell r="AH27">
            <v>-35000000</v>
          </cell>
          <cell r="AI27">
            <v>-6068512.21</v>
          </cell>
          <cell r="AJ27">
            <v>-6068512.21</v>
          </cell>
          <cell r="AK27">
            <v>-21422860.370000001</v>
          </cell>
          <cell r="AL27">
            <v>-18873131.079999998</v>
          </cell>
          <cell r="AM27">
            <v>-39441645.049999997</v>
          </cell>
          <cell r="AN27">
            <v>-5355715.0925000003</v>
          </cell>
          <cell r="AO27">
            <v>-6049718.4266666695</v>
          </cell>
          <cell r="AP27">
            <v>-2225774.7266666698</v>
          </cell>
          <cell r="AQ27">
            <v>-2168716</v>
          </cell>
          <cell r="AR27">
            <v>-12187794</v>
          </cell>
          <cell r="AS27">
            <v>-35000000</v>
          </cell>
          <cell r="AT27">
            <v>-8356459.8399999999</v>
          </cell>
          <cell r="AU27">
            <v>-14424972.050000001</v>
          </cell>
          <cell r="AV27">
            <v>-29779320.210000001</v>
          </cell>
          <cell r="AW27">
            <v>-18873131.079999998</v>
          </cell>
          <cell r="AX27">
            <v>-39441645.049999997</v>
          </cell>
          <cell r="AY27">
            <v>-5955864.0420000004</v>
          </cell>
          <cell r="AZ27">
            <v>-4264060.13</v>
          </cell>
          <cell r="BA27">
            <v>-3148775.7475000001</v>
          </cell>
          <cell r="BB27">
            <v>-2608825</v>
          </cell>
          <cell r="BC27">
            <v>-14796619</v>
          </cell>
          <cell r="BD27">
            <v>-35000000</v>
          </cell>
          <cell r="BE27">
            <v>-8904182.4599999599</v>
          </cell>
          <cell r="BF27">
            <v>-23329154.510000002</v>
          </cell>
          <cell r="BG27">
            <v>-38683502.670000002</v>
          </cell>
          <cell r="BH27">
            <v>-18873131.079999998</v>
          </cell>
          <cell r="BI27">
            <v>-39441645.049999997</v>
          </cell>
          <cell r="BJ27">
            <v>-6447250.4449999901</v>
          </cell>
          <cell r="BK27">
            <v>-7776384.8366666501</v>
          </cell>
          <cell r="BL27">
            <v>-3725338.9666666598</v>
          </cell>
          <cell r="BM27">
            <v>-3098920</v>
          </cell>
          <cell r="BN27">
            <v>-17895539</v>
          </cell>
          <cell r="BO27">
            <v>-35000000</v>
          </cell>
          <cell r="BP27">
            <v>-13817953.17</v>
          </cell>
          <cell r="BQ27">
            <v>-13817953.17</v>
          </cell>
          <cell r="BR27">
            <v>-52501455.8400001</v>
          </cell>
          <cell r="BS27">
            <v>-18873131.079999998</v>
          </cell>
          <cell r="BT27">
            <v>-39441645.049999997</v>
          </cell>
          <cell r="BU27">
            <v>-7500207.9771428704</v>
          </cell>
          <cell r="BV27">
            <v>-10359531.823333301</v>
          </cell>
          <cell r="BW27">
            <v>-4557989.4116666596</v>
          </cell>
          <cell r="BX27">
            <v>-3582637</v>
          </cell>
          <cell r="BY27">
            <v>-21478176</v>
          </cell>
          <cell r="BZ27">
            <v>-35000000</v>
          </cell>
          <cell r="CA27">
            <v>-11427432.07</v>
          </cell>
          <cell r="CB27">
            <v>-25245385.239999998</v>
          </cell>
          <cell r="CC27">
            <v>-63928887.909999996</v>
          </cell>
          <cell r="CD27">
            <v>-18873131.079999998</v>
          </cell>
          <cell r="CE27">
            <v>-39441645.049999997</v>
          </cell>
          <cell r="CF27">
            <v>-7991110.9887499902</v>
          </cell>
          <cell r="CG27">
            <v>-11383189.233333301</v>
          </cell>
          <cell r="CH27">
            <v>-5374986.8983333297</v>
          </cell>
          <cell r="CI27">
            <v>-3129213</v>
          </cell>
          <cell r="CJ27">
            <v>-24607389</v>
          </cell>
          <cell r="CK27">
            <v>-35000000</v>
          </cell>
          <cell r="CL27">
            <v>-13300827.619999999</v>
          </cell>
          <cell r="CM27">
            <v>-38546212.859999999</v>
          </cell>
          <cell r="CN27">
            <v>-77229715.530000001</v>
          </cell>
          <cell r="CO27">
            <v>-18873131.079999998</v>
          </cell>
          <cell r="CP27">
            <v>-39441645.049999997</v>
          </cell>
          <cell r="CQ27">
            <v>-8581079.5033333302</v>
          </cell>
          <cell r="CR27">
            <v>-12848737.619999999</v>
          </cell>
          <cell r="CS27">
            <v>-6344388.9800000004</v>
          </cell>
          <cell r="CT27">
            <v>-2538156</v>
          </cell>
          <cell r="CU27">
            <v>-27145545</v>
          </cell>
          <cell r="CV27">
            <v>-35000000</v>
          </cell>
          <cell r="CW27">
            <v>-6608450</v>
          </cell>
          <cell r="CX27">
            <v>-6608450</v>
          </cell>
          <cell r="CY27">
            <v>-83838165.530000001</v>
          </cell>
          <cell r="CZ27">
            <v>-18873131.079999998</v>
          </cell>
          <cell r="DA27">
            <v>-39441645.049999997</v>
          </cell>
          <cell r="DB27">
            <v>-8383816.5530000003</v>
          </cell>
          <cell r="DC27">
            <v>-10445569.8966667</v>
          </cell>
          <cell r="DD27">
            <v>-6756367.6116666598</v>
          </cell>
          <cell r="DE27">
            <v>-2995404</v>
          </cell>
          <cell r="DF27">
            <v>-30140949</v>
          </cell>
          <cell r="DG27">
            <v>-35000000</v>
          </cell>
          <cell r="DH27">
            <v>0</v>
          </cell>
          <cell r="DI27">
            <v>-6608450</v>
          </cell>
          <cell r="DJ27">
            <v>0</v>
          </cell>
          <cell r="DK27">
            <v>-18873131.079999998</v>
          </cell>
          <cell r="DL27">
            <v>-39441645.049999997</v>
          </cell>
          <cell r="DM27">
            <v>0</v>
          </cell>
          <cell r="DN27">
            <v>-6636425.8733333303</v>
          </cell>
          <cell r="DO27">
            <v>-7215560.9024999999</v>
          </cell>
          <cell r="DP27">
            <v>-2308717</v>
          </cell>
          <cell r="DQ27">
            <v>-32449666</v>
          </cell>
          <cell r="DR27">
            <v>-35000000</v>
          </cell>
          <cell r="DS27">
            <v>0</v>
          </cell>
          <cell r="DT27">
            <v>-6608450</v>
          </cell>
          <cell r="DU27">
            <v>0</v>
          </cell>
          <cell r="DV27">
            <v>-18873131.079999998</v>
          </cell>
          <cell r="DW27">
            <v>-39441645.049999997</v>
          </cell>
          <cell r="DX27">
            <v>0</v>
          </cell>
          <cell r="DY27">
            <v>-2202816.6666666698</v>
          </cell>
          <cell r="DZ27">
            <v>-6986513.7941666599</v>
          </cell>
          <cell r="EA27">
            <v>-2550334</v>
          </cell>
          <cell r="EB27">
            <v>-35000000</v>
          </cell>
          <cell r="EC27">
            <v>-35000000</v>
          </cell>
        </row>
        <row r="28">
          <cell r="A28" t="str">
            <v xml:space="preserve"> OIL LIQUIDS</v>
          </cell>
          <cell r="B28">
            <v>-23123714.300000101</v>
          </cell>
          <cell r="C28">
            <v>-23123714.300000101</v>
          </cell>
          <cell r="D28">
            <v>-23123714.300000101</v>
          </cell>
          <cell r="E28">
            <v>-186505921.59999999</v>
          </cell>
          <cell r="F28">
            <v>-283712130.23000002</v>
          </cell>
          <cell r="G28">
            <v>-23123714.300000101</v>
          </cell>
          <cell r="H28">
            <v>-17949057.6366667</v>
          </cell>
          <cell r="I28">
            <v>-19329489.510000002</v>
          </cell>
          <cell r="J28">
            <v>-17269339</v>
          </cell>
          <cell r="K28">
            <v>-17269339</v>
          </cell>
          <cell r="L28">
            <v>-185000000</v>
          </cell>
          <cell r="M28">
            <v>-22303237.1599999</v>
          </cell>
          <cell r="N28">
            <v>-45426951.460000001</v>
          </cell>
          <cell r="O28">
            <v>-45426951.460000001</v>
          </cell>
          <cell r="P28">
            <v>-186505921.59999999</v>
          </cell>
          <cell r="Q28">
            <v>-283712130.23000002</v>
          </cell>
          <cell r="R28">
            <v>-22713475.73</v>
          </cell>
          <cell r="S28">
            <v>-26889127.973333299</v>
          </cell>
          <cell r="T28">
            <v>-20273854.0033333</v>
          </cell>
          <cell r="U28">
            <v>-19656494</v>
          </cell>
          <cell r="V28">
            <v>-36925833</v>
          </cell>
          <cell r="W28">
            <v>-185000000</v>
          </cell>
          <cell r="X28">
            <v>-77759660.289999902</v>
          </cell>
          <cell r="Y28">
            <v>-123186611.75</v>
          </cell>
          <cell r="Z28">
            <v>-123186611.75</v>
          </cell>
          <cell r="AA28">
            <v>-186505921.59999999</v>
          </cell>
          <cell r="AB28">
            <v>-283712130.23000002</v>
          </cell>
          <cell r="AC28">
            <v>-41062203.916666701</v>
          </cell>
          <cell r="AD28">
            <v>-41062203.916666597</v>
          </cell>
          <cell r="AE28">
            <v>-25294730.501666699</v>
          </cell>
          <cell r="AF28">
            <v>-16032155</v>
          </cell>
          <cell r="AG28">
            <v>-52957988</v>
          </cell>
          <cell r="AH28">
            <v>-185000000</v>
          </cell>
          <cell r="AI28">
            <v>-22007683.420000002</v>
          </cell>
          <cell r="AJ28">
            <v>-22007683.420000002</v>
          </cell>
          <cell r="AK28">
            <v>-145194295.16999999</v>
          </cell>
          <cell r="AL28">
            <v>-186505921.59999999</v>
          </cell>
          <cell r="AM28">
            <v>-283712130.23000002</v>
          </cell>
          <cell r="AN28">
            <v>-36298573.792499997</v>
          </cell>
          <cell r="AO28">
            <v>-40690193.623333298</v>
          </cell>
          <cell r="AP28">
            <v>-27048430.977499999</v>
          </cell>
          <cell r="AQ28">
            <v>-11463211</v>
          </cell>
          <cell r="AR28">
            <v>-64421199</v>
          </cell>
          <cell r="AS28">
            <v>-185000000</v>
          </cell>
          <cell r="AT28">
            <v>-35021315.039999999</v>
          </cell>
          <cell r="AU28">
            <v>-57028998.460000001</v>
          </cell>
          <cell r="AV28">
            <v>-180215610.21000001</v>
          </cell>
          <cell r="AW28">
            <v>-186505921.59999999</v>
          </cell>
          <cell r="AX28">
            <v>-283712130.23000002</v>
          </cell>
          <cell r="AY28">
            <v>-36043122.042000003</v>
          </cell>
          <cell r="AZ28">
            <v>-44929552.916666597</v>
          </cell>
          <cell r="BA28">
            <v>-29772419.680833299</v>
          </cell>
          <cell r="BB28">
            <v>-13789502</v>
          </cell>
          <cell r="BC28">
            <v>-78210701</v>
          </cell>
          <cell r="BD28">
            <v>-185000000</v>
          </cell>
          <cell r="BE28">
            <v>-11874327.369999999</v>
          </cell>
          <cell r="BF28">
            <v>-68903325.829999998</v>
          </cell>
          <cell r="BG28">
            <v>-192089937.58000001</v>
          </cell>
          <cell r="BH28">
            <v>-186505921.59999999</v>
          </cell>
          <cell r="BI28">
            <v>-283712130.23000002</v>
          </cell>
          <cell r="BJ28">
            <v>-32014989.596666701</v>
          </cell>
          <cell r="BK28">
            <v>-22967775.276666701</v>
          </cell>
          <cell r="BL28">
            <v>-29072612.788333301</v>
          </cell>
          <cell r="BM28">
            <v>-16380007</v>
          </cell>
          <cell r="BN28">
            <v>-94590708</v>
          </cell>
          <cell r="BO28">
            <v>-185000000</v>
          </cell>
          <cell r="BP28">
            <v>-19578695.809999999</v>
          </cell>
          <cell r="BQ28">
            <v>-19578695.809999999</v>
          </cell>
          <cell r="BR28">
            <v>-211668633.38999999</v>
          </cell>
          <cell r="BS28">
            <v>-186505921.59999999</v>
          </cell>
          <cell r="BT28">
            <v>-283712130.23000002</v>
          </cell>
          <cell r="BU28">
            <v>-30238376.198571399</v>
          </cell>
          <cell r="BV28">
            <v>-22158112.739999998</v>
          </cell>
          <cell r="BW28">
            <v>-29444396.748333301</v>
          </cell>
          <cell r="BX28">
            <v>-18936798</v>
          </cell>
          <cell r="BY28">
            <v>-113527506</v>
          </cell>
          <cell r="BZ28">
            <v>-185000000</v>
          </cell>
          <cell r="CA28">
            <v>-48044645.229999997</v>
          </cell>
          <cell r="CB28">
            <v>-67623341.040000007</v>
          </cell>
          <cell r="CC28">
            <v>-259713278.62</v>
          </cell>
          <cell r="CD28">
            <v>-186505921.59999999</v>
          </cell>
          <cell r="CE28">
            <v>-283712130.23000002</v>
          </cell>
          <cell r="CF28">
            <v>-32464159.827500001</v>
          </cell>
          <cell r="CG28">
            <v>-26499222.803333301</v>
          </cell>
          <cell r="CH28">
            <v>-30510370.0075</v>
          </cell>
          <cell r="CI28">
            <v>-16540123</v>
          </cell>
          <cell r="CJ28">
            <v>-130067629</v>
          </cell>
          <cell r="CK28">
            <v>-185000000</v>
          </cell>
          <cell r="CL28">
            <v>-29839911.84</v>
          </cell>
          <cell r="CM28">
            <v>-97463252.879999995</v>
          </cell>
          <cell r="CN28">
            <v>-289553190.45999998</v>
          </cell>
          <cell r="CO28">
            <v>-186505921.59999999</v>
          </cell>
          <cell r="CP28">
            <v>-283712130.23000002</v>
          </cell>
          <cell r="CQ28">
            <v>-32172576.717777699</v>
          </cell>
          <cell r="CR28">
            <v>-32487750.960000001</v>
          </cell>
          <cell r="CS28">
            <v>-29463526.219999999</v>
          </cell>
          <cell r="CT28">
            <v>-13415965</v>
          </cell>
          <cell r="CU28">
            <v>-143483594</v>
          </cell>
          <cell r="CV28">
            <v>-185000000</v>
          </cell>
          <cell r="CW28">
            <v>6598435.9600000298</v>
          </cell>
          <cell r="CX28">
            <v>6598435.9600000298</v>
          </cell>
          <cell r="CY28">
            <v>-282954754.5</v>
          </cell>
          <cell r="CZ28">
            <v>-186505921.59999999</v>
          </cell>
          <cell r="DA28">
            <v>-283712130.23000002</v>
          </cell>
          <cell r="DB28">
            <v>-28295475.449999999</v>
          </cell>
          <cell r="DC28">
            <v>-23762040.370000001</v>
          </cell>
          <cell r="DD28">
            <v>-26139851.092500001</v>
          </cell>
          <cell r="DE28">
            <v>-15832849</v>
          </cell>
          <cell r="DF28">
            <v>-159316443</v>
          </cell>
          <cell r="DG28">
            <v>-185000000</v>
          </cell>
          <cell r="DH28">
            <v>0</v>
          </cell>
          <cell r="DI28">
            <v>6598435.9600000298</v>
          </cell>
          <cell r="DJ28">
            <v>0</v>
          </cell>
          <cell r="DK28">
            <v>-186505921.59999999</v>
          </cell>
          <cell r="DL28">
            <v>-283712130.23000002</v>
          </cell>
          <cell r="DM28">
            <v>0</v>
          </cell>
          <cell r="DN28">
            <v>-7747158.6266666604</v>
          </cell>
          <cell r="DO28">
            <v>-26516265.579999998</v>
          </cell>
          <cell r="DP28">
            <v>-12203220</v>
          </cell>
          <cell r="DQ28">
            <v>-171519663</v>
          </cell>
          <cell r="DR28">
            <v>-185000000</v>
          </cell>
          <cell r="DS28">
            <v>0</v>
          </cell>
          <cell r="DT28">
            <v>6598435.9600000298</v>
          </cell>
          <cell r="DU28">
            <v>0</v>
          </cell>
          <cell r="DV28">
            <v>-186505921.59999999</v>
          </cell>
          <cell r="DW28">
            <v>-283712130.23000002</v>
          </cell>
          <cell r="DX28">
            <v>0</v>
          </cell>
          <cell r="DY28">
            <v>2199478.6533333398</v>
          </cell>
          <cell r="DZ28">
            <v>-23579562.875</v>
          </cell>
          <cell r="EA28">
            <v>-13480337</v>
          </cell>
          <cell r="EB28">
            <v>-185000000</v>
          </cell>
          <cell r="EC28">
            <v>-185000000</v>
          </cell>
        </row>
        <row r="29">
          <cell r="A29" t="str">
            <v>CREDIT PROD</v>
          </cell>
          <cell r="B29">
            <v>-59967758.640000001</v>
          </cell>
          <cell r="C29">
            <v>-59967758.640000001</v>
          </cell>
          <cell r="D29">
            <v>-59967758.640000001</v>
          </cell>
          <cell r="E29">
            <v>-634249209.41999996</v>
          </cell>
          <cell r="F29">
            <v>-411636881.67000002</v>
          </cell>
          <cell r="G29">
            <v>-59967758.640000001</v>
          </cell>
          <cell r="H29">
            <v>-62254536.703333303</v>
          </cell>
          <cell r="I29">
            <v>-53352092.820833303</v>
          </cell>
          <cell r="J29">
            <v>-77122259</v>
          </cell>
          <cell r="K29">
            <v>-77122259</v>
          </cell>
          <cell r="L29">
            <v>-823500005</v>
          </cell>
          <cell r="M29">
            <v>-104330436.02</v>
          </cell>
          <cell r="N29">
            <v>-164298194.66</v>
          </cell>
          <cell r="O29">
            <v>-164298194.66</v>
          </cell>
          <cell r="P29">
            <v>-634249209.41999996</v>
          </cell>
          <cell r="Q29">
            <v>-411636881.67000002</v>
          </cell>
          <cell r="R29">
            <v>-82149097.330000103</v>
          </cell>
          <cell r="S29">
            <v>-70054205.303333297</v>
          </cell>
          <cell r="T29">
            <v>-56610386.864166699</v>
          </cell>
          <cell r="U29">
            <v>-88070911</v>
          </cell>
          <cell r="V29">
            <v>-165193170</v>
          </cell>
          <cell r="W29">
            <v>-823500005</v>
          </cell>
          <cell r="X29">
            <v>-160700070.13</v>
          </cell>
          <cell r="Y29">
            <v>-324998264.79000002</v>
          </cell>
          <cell r="Z29">
            <v>-324998264.79000002</v>
          </cell>
          <cell r="AA29">
            <v>-634249209.41999996</v>
          </cell>
          <cell r="AB29">
            <v>-411636881.67000002</v>
          </cell>
          <cell r="AC29">
            <v>-108332754.93000001</v>
          </cell>
          <cell r="AD29">
            <v>-108332754.93000001</v>
          </cell>
          <cell r="AE29">
            <v>-63016569.802500002</v>
          </cell>
          <cell r="AF29">
            <v>-71447928</v>
          </cell>
          <cell r="AG29">
            <v>-236641098</v>
          </cell>
          <cell r="AH29">
            <v>-823500005</v>
          </cell>
          <cell r="AI29">
            <v>-91623799.780000001</v>
          </cell>
          <cell r="AJ29">
            <v>-91623799.780000001</v>
          </cell>
          <cell r="AK29">
            <v>-416622064.58999997</v>
          </cell>
          <cell r="AL29">
            <v>-634249209.41999996</v>
          </cell>
          <cell r="AM29">
            <v>-411636881.67000002</v>
          </cell>
          <cell r="AN29">
            <v>-104155516.14749999</v>
          </cell>
          <cell r="AO29">
            <v>-118884768.643333</v>
          </cell>
          <cell r="AP29">
            <v>-69941542.846666694</v>
          </cell>
          <cell r="AQ29">
            <v>-50492529</v>
          </cell>
          <cell r="AR29">
            <v>-287133627</v>
          </cell>
          <cell r="AS29">
            <v>-823500005</v>
          </cell>
          <cell r="AT29">
            <v>-152973255.01681301</v>
          </cell>
          <cell r="AU29">
            <v>-244597054.79681301</v>
          </cell>
          <cell r="AV29">
            <v>-569595319.58681297</v>
          </cell>
          <cell r="AW29">
            <v>-634249209.41999996</v>
          </cell>
          <cell r="AX29">
            <v>-411636881.67000002</v>
          </cell>
          <cell r="AY29">
            <v>-113919063.917363</v>
          </cell>
          <cell r="AZ29">
            <v>-135099041.64227101</v>
          </cell>
          <cell r="BA29">
            <v>-80574508.137234405</v>
          </cell>
          <cell r="BB29">
            <v>-61162032</v>
          </cell>
          <cell r="BC29">
            <v>-348295659</v>
          </cell>
          <cell r="BD29">
            <v>-823500005</v>
          </cell>
          <cell r="BE29">
            <v>-129936579.20867801</v>
          </cell>
          <cell r="BF29">
            <v>-374533634.00549102</v>
          </cell>
          <cell r="BG29">
            <v>-699531898.79049098</v>
          </cell>
          <cell r="BH29">
            <v>-634249209.41999996</v>
          </cell>
          <cell r="BI29">
            <v>-411636881.67000002</v>
          </cell>
          <cell r="BJ29">
            <v>-116588649.79841501</v>
          </cell>
          <cell r="BK29">
            <v>-124844544.668497</v>
          </cell>
          <cell r="BL29">
            <v>-87167012.861290902</v>
          </cell>
          <cell r="BM29">
            <v>-73043347</v>
          </cell>
          <cell r="BN29">
            <v>-421339006</v>
          </cell>
          <cell r="BO29">
            <v>-823500005</v>
          </cell>
          <cell r="BP29">
            <v>-85459977.1314051</v>
          </cell>
          <cell r="BQ29">
            <v>-85459977.1314051</v>
          </cell>
          <cell r="BR29">
            <v>-784991875.92689598</v>
          </cell>
          <cell r="BS29">
            <v>-634249209.41999996</v>
          </cell>
          <cell r="BT29">
            <v>-411636881.67000002</v>
          </cell>
          <cell r="BU29">
            <v>-112141696.560985</v>
          </cell>
          <cell r="BV29">
            <v>-122789937.118965</v>
          </cell>
          <cell r="BW29">
            <v>-90290960.738907993</v>
          </cell>
          <cell r="BX29">
            <v>-84770034</v>
          </cell>
          <cell r="BY29">
            <v>-506109040</v>
          </cell>
          <cell r="BZ29">
            <v>-823500005</v>
          </cell>
          <cell r="CA29">
            <v>-90428271.264294997</v>
          </cell>
          <cell r="CB29">
            <v>-175888248.39570001</v>
          </cell>
          <cell r="CC29">
            <v>-875420147.19119096</v>
          </cell>
          <cell r="CD29">
            <v>-634249209.41999996</v>
          </cell>
          <cell r="CE29">
            <v>-411636881.67000002</v>
          </cell>
          <cell r="CF29">
            <v>-109427518.398899</v>
          </cell>
          <cell r="CG29">
            <v>-101941609.20145901</v>
          </cell>
          <cell r="CH29">
            <v>-92853026.105932593</v>
          </cell>
          <cell r="CI29">
            <v>-73777719</v>
          </cell>
          <cell r="CJ29">
            <v>-579886759</v>
          </cell>
          <cell r="CK29">
            <v>-823500005</v>
          </cell>
          <cell r="CL29">
            <v>-49581110.296847001</v>
          </cell>
          <cell r="CM29">
            <v>-225469358.69254699</v>
          </cell>
          <cell r="CN29">
            <v>-925001257.49303901</v>
          </cell>
          <cell r="CO29">
            <v>-634249209.41999996</v>
          </cell>
          <cell r="CP29">
            <v>-411636881.67000002</v>
          </cell>
          <cell r="CQ29">
            <v>-102777917.499227</v>
          </cell>
          <cell r="CR29">
            <v>-75156452.897515699</v>
          </cell>
          <cell r="CS29">
            <v>-91286381.805669799</v>
          </cell>
          <cell r="CT29">
            <v>-59448809</v>
          </cell>
          <cell r="CU29">
            <v>-639335568</v>
          </cell>
          <cell r="CV29">
            <v>-823500005</v>
          </cell>
          <cell r="CW29">
            <v>-148285394.578776</v>
          </cell>
          <cell r="CX29">
            <v>-148285394.578776</v>
          </cell>
          <cell r="CY29">
            <v>-1073286652.06681</v>
          </cell>
          <cell r="CZ29">
            <v>-634249209.41999996</v>
          </cell>
          <cell r="DA29">
            <v>-411636881.67000002</v>
          </cell>
          <cell r="DB29">
            <v>-107328665.206681</v>
          </cell>
          <cell r="DC29">
            <v>-96098258.713305995</v>
          </cell>
          <cell r="DD29">
            <v>-100006875.294735</v>
          </cell>
          <cell r="DE29">
            <v>-70533817</v>
          </cell>
          <cell r="DF29">
            <v>-709869385</v>
          </cell>
          <cell r="DG29">
            <v>-823500005</v>
          </cell>
          <cell r="DH29">
            <v>0</v>
          </cell>
          <cell r="DI29">
            <v>-148285394.578776</v>
          </cell>
          <cell r="DJ29">
            <v>0</v>
          </cell>
          <cell r="DK29">
            <v>-634249209.41999996</v>
          </cell>
          <cell r="DL29">
            <v>-411636881.67000002</v>
          </cell>
          <cell r="DM29">
            <v>0</v>
          </cell>
          <cell r="DN29">
            <v>-65955501.6252077</v>
          </cell>
          <cell r="DO29">
            <v>-93262589.443067804</v>
          </cell>
          <cell r="DP29">
            <v>-53886569</v>
          </cell>
          <cell r="DQ29">
            <v>-763755954</v>
          </cell>
          <cell r="DR29">
            <v>-823500005</v>
          </cell>
          <cell r="DS29">
            <v>0</v>
          </cell>
          <cell r="DT29">
            <v>-148285394.578776</v>
          </cell>
          <cell r="DU29">
            <v>0</v>
          </cell>
          <cell r="DV29">
            <v>-634249209.41999996</v>
          </cell>
          <cell r="DW29">
            <v>-411636881.67000002</v>
          </cell>
          <cell r="DX29">
            <v>0</v>
          </cell>
          <cell r="DY29">
            <v>-49428464.859591998</v>
          </cell>
          <cell r="DZ29">
            <v>-89440554.338901207</v>
          </cell>
          <cell r="EA29">
            <v>-59744051</v>
          </cell>
          <cell r="EB29">
            <v>-823500005</v>
          </cell>
          <cell r="EC29">
            <v>-823500005</v>
          </cell>
        </row>
        <row r="30">
          <cell r="A30" t="str">
            <v xml:space="preserve"> CCG ANALYTIC</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Q30">
            <v>0</v>
          </cell>
          <cell r="DR30">
            <v>0</v>
          </cell>
          <cell r="DS30">
            <v>0</v>
          </cell>
          <cell r="DT30">
            <v>0</v>
          </cell>
          <cell r="DU30">
            <v>0</v>
          </cell>
          <cell r="DV30">
            <v>0</v>
          </cell>
          <cell r="DW30">
            <v>0</v>
          </cell>
          <cell r="DX30">
            <v>0</v>
          </cell>
          <cell r="DY30">
            <v>0</v>
          </cell>
          <cell r="DZ30">
            <v>0</v>
          </cell>
          <cell r="EA30">
            <v>0</v>
          </cell>
          <cell r="EB30">
            <v>0</v>
          </cell>
          <cell r="EC30">
            <v>0</v>
          </cell>
        </row>
        <row r="31">
          <cell r="A31" t="str">
            <v xml:space="preserve"> CORP CREDIT</v>
          </cell>
          <cell r="B31">
            <v>-35486601.390000001</v>
          </cell>
          <cell r="C31">
            <v>-35486601.390000001</v>
          </cell>
          <cell r="D31">
            <v>-35486601.390000001</v>
          </cell>
          <cell r="E31">
            <v>-430843199.92000002</v>
          </cell>
          <cell r="F31">
            <v>-272014424.11000001</v>
          </cell>
          <cell r="G31">
            <v>-35486601.390000001</v>
          </cell>
          <cell r="H31">
            <v>-38675061.123333298</v>
          </cell>
          <cell r="I31">
            <v>-35228573.890000001</v>
          </cell>
          <cell r="J31">
            <v>-47390991</v>
          </cell>
          <cell r="K31">
            <v>-47390991</v>
          </cell>
          <cell r="L31">
            <v>-505000005</v>
          </cell>
          <cell r="M31">
            <v>-80176776.120000005</v>
          </cell>
          <cell r="N31">
            <v>-115663377.51000001</v>
          </cell>
          <cell r="O31">
            <v>-115663377.51000001</v>
          </cell>
          <cell r="P31">
            <v>-430843199.92000002</v>
          </cell>
          <cell r="Q31">
            <v>-272014424.11000001</v>
          </cell>
          <cell r="R31">
            <v>-57831688.755000003</v>
          </cell>
          <cell r="S31">
            <v>-46245065.413333297</v>
          </cell>
          <cell r="T31">
            <v>-37536045.023333304</v>
          </cell>
          <cell r="U31">
            <v>-54229866</v>
          </cell>
          <cell r="V31">
            <v>-101620857</v>
          </cell>
          <cell r="W31">
            <v>-505000005</v>
          </cell>
          <cell r="X31">
            <v>-109715538.98</v>
          </cell>
          <cell r="Y31">
            <v>-225378916.49000001</v>
          </cell>
          <cell r="Z31">
            <v>-225378916.49000001</v>
          </cell>
          <cell r="AA31">
            <v>-430843199.92000002</v>
          </cell>
          <cell r="AB31">
            <v>-272014424.11000001</v>
          </cell>
          <cell r="AC31">
            <v>-75126305.4966667</v>
          </cell>
          <cell r="AD31">
            <v>-75126305.4966667</v>
          </cell>
          <cell r="AE31">
            <v>-40769494.859999999</v>
          </cell>
          <cell r="AF31">
            <v>-43846624</v>
          </cell>
          <cell r="AG31">
            <v>-145467481</v>
          </cell>
          <cell r="AH31">
            <v>-505000005</v>
          </cell>
          <cell r="AI31">
            <v>-58765339.810000002</v>
          </cell>
          <cell r="AJ31">
            <v>-58765339.810000002</v>
          </cell>
          <cell r="AK31">
            <v>-284144256.30000001</v>
          </cell>
          <cell r="AL31">
            <v>-430843199.92000002</v>
          </cell>
          <cell r="AM31">
            <v>-272014424.11000001</v>
          </cell>
          <cell r="AN31">
            <v>-71036064.075000003</v>
          </cell>
          <cell r="AO31">
            <v>-82885884.969999999</v>
          </cell>
          <cell r="AP31">
            <v>-46218133.445833303</v>
          </cell>
          <cell r="AQ31">
            <v>-30757217</v>
          </cell>
          <cell r="AR31">
            <v>-176224698</v>
          </cell>
          <cell r="AS31">
            <v>-505000005</v>
          </cell>
          <cell r="AT31">
            <v>-104808104.25385299</v>
          </cell>
          <cell r="AU31">
            <v>-163573444.063853</v>
          </cell>
          <cell r="AV31">
            <v>-388952360.53385299</v>
          </cell>
          <cell r="AW31">
            <v>-430843199.92000002</v>
          </cell>
          <cell r="AX31">
            <v>-272014424.11000001</v>
          </cell>
          <cell r="AY31">
            <v>-77790472.106770605</v>
          </cell>
          <cell r="AZ31">
            <v>-91096327.681284294</v>
          </cell>
          <cell r="BA31">
            <v>-53937907.9161544</v>
          </cell>
          <cell r="BB31">
            <v>-37421727</v>
          </cell>
          <cell r="BC31">
            <v>-213646425</v>
          </cell>
          <cell r="BD31">
            <v>-505000005</v>
          </cell>
          <cell r="BE31">
            <v>-107102575.995318</v>
          </cell>
          <cell r="BF31">
            <v>-270676020.05917102</v>
          </cell>
          <cell r="BG31">
            <v>-496054936.52417099</v>
          </cell>
          <cell r="BH31">
            <v>-430843199.92000002</v>
          </cell>
          <cell r="BI31">
            <v>-272014424.11000001</v>
          </cell>
          <cell r="BJ31">
            <v>-82675822.754028499</v>
          </cell>
          <cell r="BK31">
            <v>-90225340.019723698</v>
          </cell>
          <cell r="BL31">
            <v>-61010621.522430897</v>
          </cell>
          <cell r="BM31">
            <v>-44843173</v>
          </cell>
          <cell r="BN31">
            <v>-258489598</v>
          </cell>
          <cell r="BO31">
            <v>-505000005</v>
          </cell>
          <cell r="BP31">
            <v>-49889818.616405003</v>
          </cell>
          <cell r="BQ31">
            <v>-49889818.616405003</v>
          </cell>
          <cell r="BR31">
            <v>-545944755.150576</v>
          </cell>
          <cell r="BS31">
            <v>-430843199.92000002</v>
          </cell>
          <cell r="BT31">
            <v>-272014424.11000001</v>
          </cell>
          <cell r="BU31">
            <v>-77992107.878653705</v>
          </cell>
          <cell r="BV31">
            <v>-87266832.955192</v>
          </cell>
          <cell r="BW31">
            <v>-62810606.2979647</v>
          </cell>
          <cell r="BX31">
            <v>-52168034</v>
          </cell>
          <cell r="BY31">
            <v>-310657632</v>
          </cell>
          <cell r="BZ31">
            <v>-505000005</v>
          </cell>
          <cell r="CA31">
            <v>-96093861.796794996</v>
          </cell>
          <cell r="CB31">
            <v>-145983680.41319999</v>
          </cell>
          <cell r="CC31">
            <v>-642038616.94737101</v>
          </cell>
          <cell r="CD31">
            <v>-430843199.92000002</v>
          </cell>
          <cell r="CE31">
            <v>-272014424.11000001</v>
          </cell>
          <cell r="CF31">
            <v>-80254827.118421406</v>
          </cell>
          <cell r="CG31">
            <v>-84362085.469505996</v>
          </cell>
          <cell r="CH31">
            <v>-67303472.171864301</v>
          </cell>
          <cell r="CI31">
            <v>-45301885</v>
          </cell>
          <cell r="CJ31">
            <v>-355959517</v>
          </cell>
          <cell r="CK31">
            <v>-505000005</v>
          </cell>
          <cell r="CL31">
            <v>34448096.107933</v>
          </cell>
          <cell r="CM31">
            <v>-111535584.30526701</v>
          </cell>
          <cell r="CN31">
            <v>-607590520.83943796</v>
          </cell>
          <cell r="CO31">
            <v>-430843199.92000002</v>
          </cell>
          <cell r="CP31">
            <v>-272014424.11000001</v>
          </cell>
          <cell r="CQ31">
            <v>-67510057.871048704</v>
          </cell>
          <cell r="CR31">
            <v>-37178528.101755701</v>
          </cell>
          <cell r="CS31">
            <v>-59991614.847036503</v>
          </cell>
          <cell r="CT31">
            <v>-36351594</v>
          </cell>
          <cell r="CU31">
            <v>-392311111</v>
          </cell>
          <cell r="CV31">
            <v>-505000005</v>
          </cell>
          <cell r="CW31">
            <v>-117752528.330336</v>
          </cell>
          <cell r="CX31">
            <v>-117752528.330336</v>
          </cell>
          <cell r="CY31">
            <v>-725343049.16977406</v>
          </cell>
          <cell r="CZ31">
            <v>-430843199.92000002</v>
          </cell>
          <cell r="DA31">
            <v>-272014424.11000001</v>
          </cell>
          <cell r="DB31">
            <v>-72534304.916977406</v>
          </cell>
          <cell r="DC31">
            <v>-59799431.339732699</v>
          </cell>
          <cell r="DD31">
            <v>-67156802.597064495</v>
          </cell>
          <cell r="DE31">
            <v>-43275641</v>
          </cell>
          <cell r="DF31">
            <v>-435586752</v>
          </cell>
          <cell r="DG31">
            <v>-505000005</v>
          </cell>
          <cell r="DH31">
            <v>0</v>
          </cell>
          <cell r="DI31">
            <v>-117752528.330336</v>
          </cell>
          <cell r="DJ31">
            <v>0</v>
          </cell>
          <cell r="DK31">
            <v>-430843199.92000002</v>
          </cell>
          <cell r="DL31">
            <v>-272014424.11000001</v>
          </cell>
          <cell r="DM31">
            <v>0</v>
          </cell>
          <cell r="DN31">
            <v>-27768144.074134301</v>
          </cell>
          <cell r="DO31">
            <v>-62367905.659564503</v>
          </cell>
          <cell r="DP31">
            <v>-32877242</v>
          </cell>
          <cell r="DQ31">
            <v>-468463994</v>
          </cell>
          <cell r="DR31">
            <v>-505000005</v>
          </cell>
          <cell r="DS31">
            <v>0</v>
          </cell>
          <cell r="DT31">
            <v>-117752528.330336</v>
          </cell>
          <cell r="DU31">
            <v>0</v>
          </cell>
          <cell r="DV31">
            <v>-430843199.92000002</v>
          </cell>
          <cell r="DW31">
            <v>-272014424.11000001</v>
          </cell>
          <cell r="DX31">
            <v>0</v>
          </cell>
          <cell r="DY31">
            <v>-39250842.776778698</v>
          </cell>
          <cell r="DZ31">
            <v>-60445254.098731197</v>
          </cell>
          <cell r="EA31">
            <v>-36536011</v>
          </cell>
          <cell r="EB31">
            <v>-505000005</v>
          </cell>
          <cell r="EC31">
            <v>-505000005</v>
          </cell>
        </row>
        <row r="32">
          <cell r="A32" t="str">
            <v xml:space="preserve">  PRI HYBD JV</v>
          </cell>
          <cell r="B32">
            <v>0</v>
          </cell>
          <cell r="C32">
            <v>0</v>
          </cell>
          <cell r="D32">
            <v>0</v>
          </cell>
          <cell r="E32">
            <v>-4989022.6900000004</v>
          </cell>
          <cell r="F32">
            <v>0</v>
          </cell>
          <cell r="G32">
            <v>0</v>
          </cell>
          <cell r="H32">
            <v>0</v>
          </cell>
          <cell r="I32">
            <v>-254626.24374999999</v>
          </cell>
          <cell r="J32">
            <v>0</v>
          </cell>
          <cell r="K32">
            <v>0</v>
          </cell>
          <cell r="L32">
            <v>0</v>
          </cell>
          <cell r="M32">
            <v>0</v>
          </cell>
          <cell r="N32">
            <v>0</v>
          </cell>
          <cell r="O32">
            <v>0</v>
          </cell>
          <cell r="P32">
            <v>-4989022.6900000004</v>
          </cell>
          <cell r="Q32">
            <v>0</v>
          </cell>
          <cell r="R32">
            <v>0</v>
          </cell>
          <cell r="S32">
            <v>0</v>
          </cell>
          <cell r="T32">
            <v>-228101.29</v>
          </cell>
          <cell r="U32">
            <v>0</v>
          </cell>
          <cell r="V32">
            <v>0</v>
          </cell>
          <cell r="W32">
            <v>0</v>
          </cell>
          <cell r="X32">
            <v>0</v>
          </cell>
          <cell r="Y32">
            <v>0</v>
          </cell>
          <cell r="Z32">
            <v>0</v>
          </cell>
          <cell r="AA32">
            <v>-4989022.6900000004</v>
          </cell>
          <cell r="AB32">
            <v>0</v>
          </cell>
          <cell r="AC32">
            <v>0</v>
          </cell>
          <cell r="AD32">
            <v>0</v>
          </cell>
          <cell r="AE32">
            <v>-200329.76250000001</v>
          </cell>
          <cell r="AF32">
            <v>0</v>
          </cell>
          <cell r="AG32">
            <v>0</v>
          </cell>
          <cell r="AH32">
            <v>0</v>
          </cell>
          <cell r="AI32">
            <v>0</v>
          </cell>
          <cell r="AJ32">
            <v>0</v>
          </cell>
          <cell r="AK32">
            <v>0</v>
          </cell>
          <cell r="AL32">
            <v>-4989022.6900000004</v>
          </cell>
          <cell r="AM32">
            <v>0</v>
          </cell>
          <cell r="AN32">
            <v>0</v>
          </cell>
          <cell r="AO32">
            <v>0</v>
          </cell>
          <cell r="AP32">
            <v>-201493.11583333299</v>
          </cell>
          <cell r="AQ32">
            <v>0</v>
          </cell>
          <cell r="AR32">
            <v>0</v>
          </cell>
          <cell r="AS32">
            <v>0</v>
          </cell>
          <cell r="AT32">
            <v>0</v>
          </cell>
          <cell r="AU32">
            <v>0</v>
          </cell>
          <cell r="AV32">
            <v>0</v>
          </cell>
          <cell r="AW32">
            <v>-4989022.6900000004</v>
          </cell>
          <cell r="AX32">
            <v>0</v>
          </cell>
          <cell r="AY32">
            <v>0</v>
          </cell>
          <cell r="AZ32">
            <v>0</v>
          </cell>
          <cell r="BA32">
            <v>-201492.86583333299</v>
          </cell>
          <cell r="BB32">
            <v>0</v>
          </cell>
          <cell r="BC32">
            <v>0</v>
          </cell>
          <cell r="BD32">
            <v>0</v>
          </cell>
          <cell r="BE32">
            <v>0</v>
          </cell>
          <cell r="BF32">
            <v>0</v>
          </cell>
          <cell r="BG32">
            <v>0</v>
          </cell>
          <cell r="BH32">
            <v>-4989022.6900000004</v>
          </cell>
          <cell r="BI32">
            <v>0</v>
          </cell>
          <cell r="BJ32">
            <v>0</v>
          </cell>
          <cell r="BK32">
            <v>0</v>
          </cell>
          <cell r="BL32">
            <v>-172709.14583333299</v>
          </cell>
          <cell r="BM32">
            <v>0</v>
          </cell>
          <cell r="BN32">
            <v>0</v>
          </cell>
          <cell r="BO32">
            <v>0</v>
          </cell>
          <cell r="BP32">
            <v>-243750</v>
          </cell>
          <cell r="BQ32">
            <v>-243750</v>
          </cell>
          <cell r="BR32">
            <v>-243750</v>
          </cell>
          <cell r="BS32">
            <v>-4989022.6900000004</v>
          </cell>
          <cell r="BT32">
            <v>0</v>
          </cell>
          <cell r="BU32">
            <v>-34821.428571428602</v>
          </cell>
          <cell r="BV32">
            <v>-81250</v>
          </cell>
          <cell r="BW32">
            <v>-20312.458333333299</v>
          </cell>
          <cell r="BX32">
            <v>0</v>
          </cell>
          <cell r="BY32">
            <v>0</v>
          </cell>
          <cell r="BZ32">
            <v>0</v>
          </cell>
          <cell r="CA32">
            <v>0</v>
          </cell>
          <cell r="CB32">
            <v>-243750</v>
          </cell>
          <cell r="CC32">
            <v>-243750</v>
          </cell>
          <cell r="CD32">
            <v>-4989022.6900000004</v>
          </cell>
          <cell r="CE32">
            <v>0</v>
          </cell>
          <cell r="CF32">
            <v>-30468.75</v>
          </cell>
          <cell r="CG32">
            <v>-81250</v>
          </cell>
          <cell r="CH32">
            <v>-20312.5</v>
          </cell>
          <cell r="CI32">
            <v>0</v>
          </cell>
          <cell r="CJ32">
            <v>0</v>
          </cell>
          <cell r="CK32">
            <v>0</v>
          </cell>
          <cell r="CL32">
            <v>0</v>
          </cell>
          <cell r="CM32">
            <v>-243750</v>
          </cell>
          <cell r="CN32">
            <v>-243750</v>
          </cell>
          <cell r="CO32">
            <v>-4989022.6900000004</v>
          </cell>
          <cell r="CP32">
            <v>0</v>
          </cell>
          <cell r="CQ32">
            <v>-27083.333333333299</v>
          </cell>
          <cell r="CR32">
            <v>-81250</v>
          </cell>
          <cell r="CS32">
            <v>-20312.5</v>
          </cell>
          <cell r="CT32">
            <v>0</v>
          </cell>
          <cell r="CU32">
            <v>0</v>
          </cell>
          <cell r="CV32">
            <v>0</v>
          </cell>
          <cell r="CW32">
            <v>0</v>
          </cell>
          <cell r="CX32">
            <v>0</v>
          </cell>
          <cell r="CY32">
            <v>-243750</v>
          </cell>
          <cell r="CZ32">
            <v>-4989022.6900000004</v>
          </cell>
          <cell r="DA32">
            <v>0</v>
          </cell>
          <cell r="DB32">
            <v>-24375</v>
          </cell>
          <cell r="DC32">
            <v>0</v>
          </cell>
          <cell r="DD32">
            <v>-20312.5</v>
          </cell>
          <cell r="DE32">
            <v>0</v>
          </cell>
          <cell r="DF32">
            <v>0</v>
          </cell>
          <cell r="DG32">
            <v>0</v>
          </cell>
          <cell r="DH32">
            <v>0</v>
          </cell>
          <cell r="DI32">
            <v>0</v>
          </cell>
          <cell r="DJ32">
            <v>0</v>
          </cell>
          <cell r="DK32">
            <v>-4989022.6900000004</v>
          </cell>
          <cell r="DL32">
            <v>0</v>
          </cell>
          <cell r="DM32">
            <v>0</v>
          </cell>
          <cell r="DN32">
            <v>0</v>
          </cell>
          <cell r="DO32">
            <v>-20312.5</v>
          </cell>
          <cell r="DP32">
            <v>0</v>
          </cell>
          <cell r="DQ32">
            <v>0</v>
          </cell>
          <cell r="DR32">
            <v>0</v>
          </cell>
          <cell r="DS32">
            <v>0</v>
          </cell>
          <cell r="DT32">
            <v>0</v>
          </cell>
          <cell r="DU32">
            <v>0</v>
          </cell>
          <cell r="DV32">
            <v>-4989022.6900000004</v>
          </cell>
          <cell r="DW32">
            <v>0</v>
          </cell>
          <cell r="DX32">
            <v>0</v>
          </cell>
          <cell r="DY32">
            <v>0</v>
          </cell>
          <cell r="DZ32">
            <v>-20312.5</v>
          </cell>
          <cell r="EA32">
            <v>0</v>
          </cell>
          <cell r="EB32">
            <v>0</v>
          </cell>
          <cell r="EC32">
            <v>0</v>
          </cell>
        </row>
        <row r="33">
          <cell r="A33" t="str">
            <v xml:space="preserve">  PRI HYBD JVN</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0.16666666666666699</v>
          </cell>
          <cell r="BX33">
            <v>0</v>
          </cell>
          <cell r="BY33">
            <v>0</v>
          </cell>
          <cell r="BZ33">
            <v>0</v>
          </cell>
          <cell r="CA33">
            <v>0</v>
          </cell>
          <cell r="CB33">
            <v>0</v>
          </cell>
          <cell r="CC33">
            <v>0</v>
          </cell>
          <cell r="CD33">
            <v>0</v>
          </cell>
          <cell r="CE33">
            <v>0</v>
          </cell>
          <cell r="CF33">
            <v>0</v>
          </cell>
          <cell r="CG33">
            <v>0</v>
          </cell>
          <cell r="CH33">
            <v>0</v>
          </cell>
          <cell r="CI33">
            <v>0</v>
          </cell>
          <cell r="CJ33">
            <v>0</v>
          </cell>
          <cell r="CK33">
            <v>0</v>
          </cell>
          <cell r="CL33">
            <v>0</v>
          </cell>
          <cell r="CM33">
            <v>0</v>
          </cell>
          <cell r="CN33">
            <v>0</v>
          </cell>
          <cell r="CO33">
            <v>0</v>
          </cell>
          <cell r="CP33">
            <v>0</v>
          </cell>
          <cell r="CQ33">
            <v>0</v>
          </cell>
          <cell r="CR33">
            <v>0</v>
          </cell>
          <cell r="CS33">
            <v>0</v>
          </cell>
          <cell r="CT33">
            <v>0</v>
          </cell>
          <cell r="CU33">
            <v>0</v>
          </cell>
          <cell r="CV33">
            <v>0</v>
          </cell>
          <cell r="CW33">
            <v>0</v>
          </cell>
          <cell r="CX33">
            <v>0</v>
          </cell>
          <cell r="CY33">
            <v>0</v>
          </cell>
          <cell r="CZ33">
            <v>0</v>
          </cell>
          <cell r="DA33">
            <v>0</v>
          </cell>
          <cell r="DB33">
            <v>0</v>
          </cell>
          <cell r="DC33">
            <v>0</v>
          </cell>
          <cell r="DD33">
            <v>0</v>
          </cell>
          <cell r="DE33">
            <v>0</v>
          </cell>
          <cell r="DF33">
            <v>0</v>
          </cell>
          <cell r="DG33">
            <v>0</v>
          </cell>
          <cell r="DH33">
            <v>0</v>
          </cell>
          <cell r="DI33">
            <v>0</v>
          </cell>
          <cell r="DJ33">
            <v>0</v>
          </cell>
          <cell r="DK33">
            <v>0</v>
          </cell>
          <cell r="DL33">
            <v>0</v>
          </cell>
          <cell r="DM33">
            <v>0</v>
          </cell>
          <cell r="DN33">
            <v>0</v>
          </cell>
          <cell r="DO33">
            <v>0</v>
          </cell>
          <cell r="DP33">
            <v>0</v>
          </cell>
          <cell r="DQ33">
            <v>0</v>
          </cell>
          <cell r="DR33">
            <v>0</v>
          </cell>
          <cell r="DS33">
            <v>0</v>
          </cell>
          <cell r="DT33">
            <v>0</v>
          </cell>
          <cell r="DU33">
            <v>0</v>
          </cell>
          <cell r="DV33">
            <v>0</v>
          </cell>
          <cell r="DW33">
            <v>0</v>
          </cell>
          <cell r="DX33">
            <v>0</v>
          </cell>
          <cell r="DY33">
            <v>0</v>
          </cell>
          <cell r="DZ33">
            <v>0</v>
          </cell>
          <cell r="EA33">
            <v>0</v>
          </cell>
          <cell r="EB33">
            <v>0</v>
          </cell>
          <cell r="EC33">
            <v>0</v>
          </cell>
        </row>
        <row r="34">
          <cell r="A34" t="str">
            <v xml:space="preserve">  SEC CCG EITF</v>
          </cell>
          <cell r="B34">
            <v>7940690.6399999997</v>
          </cell>
          <cell r="C34">
            <v>7940690.6399999997</v>
          </cell>
          <cell r="D34">
            <v>7940690.6399999997</v>
          </cell>
          <cell r="E34">
            <v>19356014.309999999</v>
          </cell>
          <cell r="F34">
            <v>26401082.890000001</v>
          </cell>
          <cell r="G34">
            <v>7940690.6399999997</v>
          </cell>
          <cell r="H34">
            <v>-136180.79333333299</v>
          </cell>
          <cell r="I34">
            <v>2191007.3891666699</v>
          </cell>
          <cell r="J34">
            <v>2083333</v>
          </cell>
          <cell r="K34">
            <v>2083333</v>
          </cell>
          <cell r="L34">
            <v>24999996</v>
          </cell>
          <cell r="M34">
            <v>207483.18</v>
          </cell>
          <cell r="N34">
            <v>8148173.8200000003</v>
          </cell>
          <cell r="O34">
            <v>8148173.8200000003</v>
          </cell>
          <cell r="P34">
            <v>19356014.309999999</v>
          </cell>
          <cell r="Q34">
            <v>26401082.890000001</v>
          </cell>
          <cell r="R34">
            <v>4074086.91</v>
          </cell>
          <cell r="S34">
            <v>352129.91</v>
          </cell>
          <cell r="T34">
            <v>2281815.4033333301</v>
          </cell>
          <cell r="U34">
            <v>2083333</v>
          </cell>
          <cell r="V34">
            <v>4166666</v>
          </cell>
          <cell r="W34">
            <v>24999996</v>
          </cell>
          <cell r="X34">
            <v>2835729.22</v>
          </cell>
          <cell r="Y34">
            <v>10983903.039999999</v>
          </cell>
          <cell r="Z34">
            <v>10983903.039999999</v>
          </cell>
          <cell r="AA34">
            <v>19356014.309999999</v>
          </cell>
          <cell r="AB34">
            <v>26401082.890000001</v>
          </cell>
          <cell r="AC34">
            <v>3661301.0133333299</v>
          </cell>
          <cell r="AD34">
            <v>3661301.0133333299</v>
          </cell>
          <cell r="AE34">
            <v>2051170.4724999999</v>
          </cell>
          <cell r="AF34">
            <v>2083333</v>
          </cell>
          <cell r="AG34">
            <v>6249999</v>
          </cell>
          <cell r="AH34">
            <v>24999996</v>
          </cell>
          <cell r="AI34">
            <v>-6528697.9199999999</v>
          </cell>
          <cell r="AJ34">
            <v>-6528697.9199999999</v>
          </cell>
          <cell r="AK34">
            <v>4455205.12</v>
          </cell>
          <cell r="AL34">
            <v>19356014.309999999</v>
          </cell>
          <cell r="AM34">
            <v>26401082.890000001</v>
          </cell>
          <cell r="AN34">
            <v>1113801.28</v>
          </cell>
          <cell r="AO34">
            <v>-1161828.5066666701</v>
          </cell>
          <cell r="AP34">
            <v>1217595.28166667</v>
          </cell>
          <cell r="AQ34">
            <v>2083333</v>
          </cell>
          <cell r="AR34">
            <v>8333332</v>
          </cell>
          <cell r="AS34">
            <v>24999996</v>
          </cell>
          <cell r="AT34">
            <v>-5192403.26</v>
          </cell>
          <cell r="AU34">
            <v>-11721101.18</v>
          </cell>
          <cell r="AV34">
            <v>-737198.14</v>
          </cell>
          <cell r="AW34">
            <v>19356014.309999999</v>
          </cell>
          <cell r="AX34">
            <v>26401082.890000001</v>
          </cell>
          <cell r="AY34">
            <v>-147439.628</v>
          </cell>
          <cell r="AZ34">
            <v>-2961790.6533333301</v>
          </cell>
          <cell r="BA34">
            <v>312336.745833333</v>
          </cell>
          <cell r="BB34">
            <v>2083333</v>
          </cell>
          <cell r="BC34">
            <v>10416665</v>
          </cell>
          <cell r="BD34">
            <v>24999996</v>
          </cell>
          <cell r="BE34">
            <v>2085478.61</v>
          </cell>
          <cell r="BF34">
            <v>-9635622.5700000003</v>
          </cell>
          <cell r="BG34">
            <v>1348280.47</v>
          </cell>
          <cell r="BH34">
            <v>19356014.309999999</v>
          </cell>
          <cell r="BI34">
            <v>26401082.890000001</v>
          </cell>
          <cell r="BJ34">
            <v>224713.411666667</v>
          </cell>
          <cell r="BK34">
            <v>-3211874.19</v>
          </cell>
          <cell r="BL34">
            <v>1142021.7524999999</v>
          </cell>
          <cell r="BM34">
            <v>2083333</v>
          </cell>
          <cell r="BN34">
            <v>12499998</v>
          </cell>
          <cell r="BO34">
            <v>24999996</v>
          </cell>
          <cell r="BP34">
            <v>-14473759.789999999</v>
          </cell>
          <cell r="BQ34">
            <v>-14473759.789999999</v>
          </cell>
          <cell r="BR34">
            <v>-13125479.32</v>
          </cell>
          <cell r="BS34">
            <v>19356014.309999999</v>
          </cell>
          <cell r="BT34">
            <v>26401082.890000001</v>
          </cell>
          <cell r="BU34">
            <v>-1875068.4742857099</v>
          </cell>
          <cell r="BV34">
            <v>-5860228.1466666702</v>
          </cell>
          <cell r="BW34">
            <v>-137120.74249999999</v>
          </cell>
          <cell r="BX34">
            <v>2083333</v>
          </cell>
          <cell r="BY34">
            <v>14583331</v>
          </cell>
          <cell r="BZ34">
            <v>24999996</v>
          </cell>
          <cell r="CA34">
            <v>-11383722</v>
          </cell>
          <cell r="CB34">
            <v>-25857481.789999999</v>
          </cell>
          <cell r="CC34">
            <v>-24509201.32</v>
          </cell>
          <cell r="CD34">
            <v>19356014.309999999</v>
          </cell>
          <cell r="CE34">
            <v>26401082.890000001</v>
          </cell>
          <cell r="CF34">
            <v>-3063650.165</v>
          </cell>
          <cell r="CG34">
            <v>-7924001.0599999996</v>
          </cell>
          <cell r="CH34">
            <v>-1757136.4741666701</v>
          </cell>
          <cell r="CI34">
            <v>2083333</v>
          </cell>
          <cell r="CJ34">
            <v>16666664</v>
          </cell>
          <cell r="CK34">
            <v>24999996</v>
          </cell>
          <cell r="CL34">
            <v>-15756095.6</v>
          </cell>
          <cell r="CM34">
            <v>-41613577.390000001</v>
          </cell>
          <cell r="CN34">
            <v>-40265296.920000002</v>
          </cell>
          <cell r="CO34">
            <v>19356014.309999999</v>
          </cell>
          <cell r="CP34">
            <v>26401082.890000001</v>
          </cell>
          <cell r="CQ34">
            <v>-4473921.88</v>
          </cell>
          <cell r="CR34">
            <v>-13871192.463333299</v>
          </cell>
          <cell r="CS34">
            <v>-3195770.5016666702</v>
          </cell>
          <cell r="CT34">
            <v>2083333</v>
          </cell>
          <cell r="CU34">
            <v>18749997</v>
          </cell>
          <cell r="CV34">
            <v>24999996</v>
          </cell>
          <cell r="CW34">
            <v>682765.45</v>
          </cell>
          <cell r="CX34">
            <v>682765.45</v>
          </cell>
          <cell r="CY34">
            <v>-39582531.469999999</v>
          </cell>
          <cell r="CZ34">
            <v>19356014.309999999</v>
          </cell>
          <cell r="DA34">
            <v>26401082.890000001</v>
          </cell>
          <cell r="DB34">
            <v>-3958253.1469999999</v>
          </cell>
          <cell r="DC34">
            <v>-8819017.3833333291</v>
          </cell>
          <cell r="DD34">
            <v>-3994313.7075</v>
          </cell>
          <cell r="DE34">
            <v>2083333</v>
          </cell>
          <cell r="DF34">
            <v>20833330</v>
          </cell>
          <cell r="DG34">
            <v>24999996</v>
          </cell>
          <cell r="DH34">
            <v>0</v>
          </cell>
          <cell r="DI34">
            <v>682765.45</v>
          </cell>
          <cell r="DJ34">
            <v>0</v>
          </cell>
          <cell r="DK34">
            <v>19356014.309999999</v>
          </cell>
          <cell r="DL34">
            <v>26401082.890000001</v>
          </cell>
          <cell r="DM34">
            <v>0</v>
          </cell>
          <cell r="DN34">
            <v>-5024443.38333333</v>
          </cell>
          <cell r="DO34">
            <v>-3889526.2966666701</v>
          </cell>
          <cell r="DP34">
            <v>2083333</v>
          </cell>
          <cell r="DQ34">
            <v>22916663</v>
          </cell>
          <cell r="DR34">
            <v>24999996</v>
          </cell>
          <cell r="DS34">
            <v>0</v>
          </cell>
          <cell r="DT34">
            <v>682765.45</v>
          </cell>
          <cell r="DU34">
            <v>0</v>
          </cell>
          <cell r="DV34">
            <v>19356014.309999999</v>
          </cell>
          <cell r="DW34">
            <v>26401082.890000001</v>
          </cell>
          <cell r="DX34">
            <v>0</v>
          </cell>
          <cell r="DY34">
            <v>227588.48333333299</v>
          </cell>
          <cell r="DZ34">
            <v>-3298544.2891666698</v>
          </cell>
          <cell r="EA34">
            <v>2083333</v>
          </cell>
          <cell r="EB34">
            <v>24999996</v>
          </cell>
          <cell r="EC34">
            <v>24999996</v>
          </cell>
        </row>
        <row r="35">
          <cell r="A35" t="str">
            <v xml:space="preserve">  SEC CCG MGMT</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0</v>
          </cell>
          <cell r="CQ35">
            <v>0</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0</v>
          </cell>
          <cell r="DK35">
            <v>0</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row>
        <row r="36">
          <cell r="A36" t="str">
            <v xml:space="preserve">  SEC PRJV INV</v>
          </cell>
          <cell r="B36">
            <v>0</v>
          </cell>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-13340999.91</v>
          </cell>
          <cell r="Y36">
            <v>-13340999.91</v>
          </cell>
          <cell r="Z36">
            <v>-13340999.91</v>
          </cell>
          <cell r="AA36">
            <v>0</v>
          </cell>
          <cell r="AB36">
            <v>0</v>
          </cell>
          <cell r="AC36">
            <v>-4446999.97</v>
          </cell>
          <cell r="AD36">
            <v>-4446999.97</v>
          </cell>
          <cell r="AE36">
            <v>-1111749.9924999999</v>
          </cell>
          <cell r="AF36">
            <v>0</v>
          </cell>
          <cell r="AG36">
            <v>0</v>
          </cell>
          <cell r="AH36">
            <v>0</v>
          </cell>
          <cell r="AI36">
            <v>-2489669.2000000002</v>
          </cell>
          <cell r="AJ36">
            <v>-2489669.2000000002</v>
          </cell>
          <cell r="AK36">
            <v>-15830669.109999999</v>
          </cell>
          <cell r="AL36">
            <v>0</v>
          </cell>
          <cell r="AM36">
            <v>0</v>
          </cell>
          <cell r="AN36">
            <v>-3957667.2774999999</v>
          </cell>
          <cell r="AO36">
            <v>-5276889.7033333303</v>
          </cell>
          <cell r="AP36">
            <v>-1319222.42583333</v>
          </cell>
          <cell r="AQ36">
            <v>0</v>
          </cell>
          <cell r="AR36">
            <v>0</v>
          </cell>
          <cell r="AS36">
            <v>0</v>
          </cell>
          <cell r="AT36">
            <v>-29179606.366328999</v>
          </cell>
          <cell r="AU36">
            <v>-31669275.566328999</v>
          </cell>
          <cell r="AV36">
            <v>-45010275.476328999</v>
          </cell>
          <cell r="AW36">
            <v>0</v>
          </cell>
          <cell r="AX36">
            <v>0</v>
          </cell>
          <cell r="AY36">
            <v>-9002055.0952658001</v>
          </cell>
          <cell r="AZ36">
            <v>-15003425.1587763</v>
          </cell>
          <cell r="BA36">
            <v>-3750856.2896940801</v>
          </cell>
          <cell r="BB36">
            <v>0</v>
          </cell>
          <cell r="BC36">
            <v>0</v>
          </cell>
          <cell r="BD36">
            <v>0</v>
          </cell>
          <cell r="BE36">
            <v>-33840512.910397999</v>
          </cell>
          <cell r="BF36">
            <v>-65509788.476727001</v>
          </cell>
          <cell r="BG36">
            <v>-78850788.386727005</v>
          </cell>
          <cell r="BH36">
            <v>0</v>
          </cell>
          <cell r="BI36">
            <v>0</v>
          </cell>
          <cell r="BJ36">
            <v>-13141798.0644545</v>
          </cell>
          <cell r="BK36">
            <v>-21836596.158909</v>
          </cell>
          <cell r="BL36">
            <v>-6570899.0322272498</v>
          </cell>
          <cell r="BM36">
            <v>0</v>
          </cell>
          <cell r="BN36">
            <v>0</v>
          </cell>
          <cell r="BO36">
            <v>0</v>
          </cell>
          <cell r="BP36">
            <v>-8061418.1735009998</v>
          </cell>
          <cell r="BQ36">
            <v>-8061418.1735009998</v>
          </cell>
          <cell r="BR36">
            <v>-86912206.560228005</v>
          </cell>
          <cell r="BS36">
            <v>0</v>
          </cell>
          <cell r="BT36">
            <v>0</v>
          </cell>
          <cell r="BU36">
            <v>-12416029.508603999</v>
          </cell>
          <cell r="BV36">
            <v>-23693845.8167427</v>
          </cell>
          <cell r="BW36">
            <v>-7242683.8800189998</v>
          </cell>
          <cell r="BX36">
            <v>0</v>
          </cell>
          <cell r="BY36">
            <v>0</v>
          </cell>
          <cell r="BZ36">
            <v>0</v>
          </cell>
          <cell r="CA36">
            <v>-2395637.5058499998</v>
          </cell>
          <cell r="CB36">
            <v>-10457055.679351</v>
          </cell>
          <cell r="CC36">
            <v>-89307844.066078007</v>
          </cell>
          <cell r="CD36">
            <v>0</v>
          </cell>
          <cell r="CE36">
            <v>0</v>
          </cell>
          <cell r="CF36">
            <v>-11163480.508259799</v>
          </cell>
          <cell r="CG36">
            <v>-14765856.196582999</v>
          </cell>
          <cell r="CH36">
            <v>-7442320.3388398299</v>
          </cell>
          <cell r="CI36">
            <v>0</v>
          </cell>
          <cell r="CJ36">
            <v>0</v>
          </cell>
          <cell r="CK36">
            <v>0</v>
          </cell>
          <cell r="CL36">
            <v>323426.12850799999</v>
          </cell>
          <cell r="CM36">
            <v>-10133629.550843</v>
          </cell>
          <cell r="CN36">
            <v>-88984417.937570006</v>
          </cell>
          <cell r="CO36">
            <v>0</v>
          </cell>
          <cell r="CP36">
            <v>0</v>
          </cell>
          <cell r="CQ36">
            <v>-9887157.5486188903</v>
          </cell>
          <cell r="CR36">
            <v>-3377876.5169476699</v>
          </cell>
          <cell r="CS36">
            <v>-7415368.1614641696</v>
          </cell>
          <cell r="CT36">
            <v>0</v>
          </cell>
          <cell r="CU36">
            <v>0</v>
          </cell>
          <cell r="CV36">
            <v>0</v>
          </cell>
          <cell r="CW36">
            <v>-10521033.704</v>
          </cell>
          <cell r="CX36">
            <v>-10521033.704</v>
          </cell>
          <cell r="CY36">
            <v>-99505451.641570002</v>
          </cell>
          <cell r="CZ36">
            <v>0</v>
          </cell>
          <cell r="DA36">
            <v>0</v>
          </cell>
          <cell r="DB36">
            <v>-9950545.1641569994</v>
          </cell>
          <cell r="DC36">
            <v>-4197748.3604473304</v>
          </cell>
          <cell r="DD36">
            <v>-8292120.9701308301</v>
          </cell>
          <cell r="DE36">
            <v>0</v>
          </cell>
          <cell r="DF36">
            <v>0</v>
          </cell>
          <cell r="DG36">
            <v>0</v>
          </cell>
          <cell r="DH36">
            <v>0</v>
          </cell>
          <cell r="DI36">
            <v>-10521033.704</v>
          </cell>
          <cell r="DJ36">
            <v>0</v>
          </cell>
          <cell r="DK36">
            <v>0</v>
          </cell>
          <cell r="DL36">
            <v>0</v>
          </cell>
          <cell r="DM36">
            <v>0</v>
          </cell>
          <cell r="DN36">
            <v>-3399202.5251640002</v>
          </cell>
          <cell r="DO36">
            <v>-8292120.9701308301</v>
          </cell>
          <cell r="DP36">
            <v>0</v>
          </cell>
          <cell r="DQ36">
            <v>0</v>
          </cell>
          <cell r="DR36">
            <v>0</v>
          </cell>
          <cell r="DS36">
            <v>0</v>
          </cell>
          <cell r="DT36">
            <v>-10521033.704</v>
          </cell>
          <cell r="DU36">
            <v>0</v>
          </cell>
          <cell r="DV36">
            <v>0</v>
          </cell>
          <cell r="DW36">
            <v>0</v>
          </cell>
          <cell r="DX36">
            <v>0</v>
          </cell>
          <cell r="DY36">
            <v>-3507011.2346666702</v>
          </cell>
          <cell r="DZ36">
            <v>-8292120.9701308301</v>
          </cell>
          <cell r="EA36">
            <v>0</v>
          </cell>
          <cell r="EB36">
            <v>0</v>
          </cell>
          <cell r="EC36">
            <v>0</v>
          </cell>
        </row>
        <row r="37">
          <cell r="A37" t="str">
            <v xml:space="preserve">  SEC SCP</v>
          </cell>
          <cell r="B37">
            <v>-11165641.27</v>
          </cell>
          <cell r="C37">
            <v>-11165641.27</v>
          </cell>
          <cell r="D37">
            <v>-11165641.27</v>
          </cell>
          <cell r="E37">
            <v>-131608101.36</v>
          </cell>
          <cell r="F37">
            <v>-113848342.59</v>
          </cell>
          <cell r="G37">
            <v>-11165641.27</v>
          </cell>
          <cell r="H37">
            <v>-6615837.7800000003</v>
          </cell>
          <cell r="I37">
            <v>-10967442.8591667</v>
          </cell>
          <cell r="J37">
            <v>-16335862</v>
          </cell>
          <cell r="K37">
            <v>-16335862</v>
          </cell>
          <cell r="L37">
            <v>-175000002</v>
          </cell>
          <cell r="M37">
            <v>-30596818.640000001</v>
          </cell>
          <cell r="N37">
            <v>-41762459.909999996</v>
          </cell>
          <cell r="O37">
            <v>-41762459.909999996</v>
          </cell>
          <cell r="P37">
            <v>-131608101.36</v>
          </cell>
          <cell r="Q37">
            <v>-113848342.59</v>
          </cell>
          <cell r="R37">
            <v>-20881229.954999998</v>
          </cell>
          <cell r="S37">
            <v>-13985295.633333299</v>
          </cell>
          <cell r="T37">
            <v>-12885083.3733333</v>
          </cell>
          <cell r="U37">
            <v>-18593981</v>
          </cell>
          <cell r="V37">
            <v>-34929843</v>
          </cell>
          <cell r="W37">
            <v>-175000002</v>
          </cell>
          <cell r="X37">
            <v>-33685352.939999998</v>
          </cell>
          <cell r="Y37">
            <v>-75447812.849999994</v>
          </cell>
          <cell r="Z37">
            <v>-75447812.849999994</v>
          </cell>
          <cell r="AA37">
            <v>-131608101.36</v>
          </cell>
          <cell r="AB37">
            <v>-113848342.59</v>
          </cell>
          <cell r="AC37">
            <v>-25149270.949999999</v>
          </cell>
          <cell r="AD37">
            <v>-25149270.949999999</v>
          </cell>
          <cell r="AE37">
            <v>-12816433.3791667</v>
          </cell>
          <cell r="AF37">
            <v>-15165552</v>
          </cell>
          <cell r="AG37">
            <v>-50095395</v>
          </cell>
          <cell r="AH37">
            <v>-175000002</v>
          </cell>
          <cell r="AI37">
            <v>-20228823.600000001</v>
          </cell>
          <cell r="AJ37">
            <v>-20228823.600000001</v>
          </cell>
          <cell r="AK37">
            <v>-95676636.450000003</v>
          </cell>
          <cell r="AL37">
            <v>-131608101.36</v>
          </cell>
          <cell r="AM37">
            <v>-113848342.59</v>
          </cell>
          <cell r="AN37">
            <v>-23919159.112500001</v>
          </cell>
          <cell r="AO37">
            <v>-28170331.7266667</v>
          </cell>
          <cell r="AP37">
            <v>-14778506.23</v>
          </cell>
          <cell r="AQ37">
            <v>-10843578</v>
          </cell>
          <cell r="AR37">
            <v>-60938973</v>
          </cell>
          <cell r="AS37">
            <v>-175000002</v>
          </cell>
          <cell r="AT37">
            <v>-29773999.82</v>
          </cell>
          <cell r="AU37">
            <v>-50002823.420000002</v>
          </cell>
          <cell r="AV37">
            <v>-125450636.27</v>
          </cell>
          <cell r="AW37">
            <v>-131608101.36</v>
          </cell>
          <cell r="AX37">
            <v>-113848342.59</v>
          </cell>
          <cell r="AY37">
            <v>-25090127.254000001</v>
          </cell>
          <cell r="AZ37">
            <v>-27896058.786666699</v>
          </cell>
          <cell r="BA37">
            <v>-15236218.475</v>
          </cell>
          <cell r="BB37">
            <v>-13044124</v>
          </cell>
          <cell r="BC37">
            <v>-73983097</v>
          </cell>
          <cell r="BD37">
            <v>-175000002</v>
          </cell>
          <cell r="BE37">
            <v>-52920753.100000001</v>
          </cell>
          <cell r="BF37">
            <v>-102923576.52</v>
          </cell>
          <cell r="BG37">
            <v>-178371389.37</v>
          </cell>
          <cell r="BH37">
            <v>-131608101.36</v>
          </cell>
          <cell r="BI37">
            <v>-113848342.59</v>
          </cell>
          <cell r="BJ37">
            <v>-29728564.895</v>
          </cell>
          <cell r="BK37">
            <v>-34307858.840000004</v>
          </cell>
          <cell r="BL37">
            <v>-18451467.034166701</v>
          </cell>
          <cell r="BM37">
            <v>-15494601</v>
          </cell>
          <cell r="BN37">
            <v>-89477698</v>
          </cell>
          <cell r="BO37">
            <v>-175000002</v>
          </cell>
          <cell r="BP37">
            <v>-15092779.01</v>
          </cell>
          <cell r="BQ37">
            <v>-15092779.01</v>
          </cell>
          <cell r="BR37">
            <v>-193464168.38</v>
          </cell>
          <cell r="BS37">
            <v>-131608101.36</v>
          </cell>
          <cell r="BT37">
            <v>-113848342.59</v>
          </cell>
          <cell r="BU37">
            <v>-27637738.34</v>
          </cell>
          <cell r="BV37">
            <v>-32595843.9766667</v>
          </cell>
          <cell r="BW37">
            <v>-19565652.467500001</v>
          </cell>
          <cell r="BX37">
            <v>-17913187</v>
          </cell>
          <cell r="BY37">
            <v>-107390885</v>
          </cell>
          <cell r="BZ37">
            <v>-175000002</v>
          </cell>
          <cell r="CA37">
            <v>-33633671.149999999</v>
          </cell>
          <cell r="CB37">
            <v>-48726450.159999996</v>
          </cell>
          <cell r="CC37">
            <v>-227097839.53</v>
          </cell>
          <cell r="CD37">
            <v>-131608101.36</v>
          </cell>
          <cell r="CE37">
            <v>-113848342.59</v>
          </cell>
          <cell r="CF37">
            <v>-28387229.94125</v>
          </cell>
          <cell r="CG37">
            <v>-33882401.086666703</v>
          </cell>
          <cell r="CH37">
            <v>-21265904.219999999</v>
          </cell>
          <cell r="CI37">
            <v>-15646063</v>
          </cell>
          <cell r="CJ37">
            <v>-123036948</v>
          </cell>
          <cell r="CK37">
            <v>-175000002</v>
          </cell>
          <cell r="CL37">
            <v>79531011.670000002</v>
          </cell>
          <cell r="CM37">
            <v>30804561.510000002</v>
          </cell>
          <cell r="CN37">
            <v>-147566827.86000001</v>
          </cell>
          <cell r="CO37">
            <v>-131608101.36</v>
          </cell>
          <cell r="CP37">
            <v>-113848342.59</v>
          </cell>
          <cell r="CQ37">
            <v>-16396314.206666701</v>
          </cell>
          <cell r="CR37">
            <v>10268187.17</v>
          </cell>
          <cell r="CS37">
            <v>-14274160.6291667</v>
          </cell>
          <cell r="CT37">
            <v>-12690778</v>
          </cell>
          <cell r="CU37">
            <v>-135727726</v>
          </cell>
          <cell r="CV37">
            <v>-175000002</v>
          </cell>
          <cell r="CW37">
            <v>-73065145.840000004</v>
          </cell>
          <cell r="CX37">
            <v>-73065145.840000004</v>
          </cell>
          <cell r="CY37">
            <v>-220631973.69999999</v>
          </cell>
          <cell r="CZ37">
            <v>-131608101.36</v>
          </cell>
          <cell r="DA37">
            <v>-113848342.59</v>
          </cell>
          <cell r="DB37">
            <v>-22063197.370000001</v>
          </cell>
          <cell r="DC37">
            <v>-9055935.1066666599</v>
          </cell>
          <cell r="DD37">
            <v>-19109487.147500001</v>
          </cell>
          <cell r="DE37">
            <v>-14977020</v>
          </cell>
          <cell r="DF37">
            <v>-150704746</v>
          </cell>
          <cell r="DG37">
            <v>-175000002</v>
          </cell>
          <cell r="DH37">
            <v>0</v>
          </cell>
          <cell r="DI37">
            <v>-73065145.840000004</v>
          </cell>
          <cell r="DJ37">
            <v>0</v>
          </cell>
          <cell r="DK37">
            <v>-131608101.36</v>
          </cell>
          <cell r="DL37">
            <v>-113848342.59</v>
          </cell>
          <cell r="DM37">
            <v>0</v>
          </cell>
          <cell r="DN37">
            <v>2155288.61</v>
          </cell>
          <cell r="DO37">
            <v>-18402116.724166699</v>
          </cell>
          <cell r="DP37">
            <v>-11543586</v>
          </cell>
          <cell r="DQ37">
            <v>-162248332</v>
          </cell>
          <cell r="DR37">
            <v>-175000002</v>
          </cell>
          <cell r="DS37">
            <v>0</v>
          </cell>
          <cell r="DT37">
            <v>-73065145.840000004</v>
          </cell>
          <cell r="DU37">
            <v>0</v>
          </cell>
          <cell r="DV37">
            <v>-131608101.36</v>
          </cell>
          <cell r="DW37">
            <v>-113848342.59</v>
          </cell>
          <cell r="DX37">
            <v>0</v>
          </cell>
          <cell r="DY37">
            <v>-24355048.6133333</v>
          </cell>
          <cell r="DZ37">
            <v>-18385997.8083333</v>
          </cell>
          <cell r="EA37">
            <v>-12751670</v>
          </cell>
          <cell r="EB37">
            <v>-175000002</v>
          </cell>
          <cell r="EC37">
            <v>-175000002</v>
          </cell>
        </row>
        <row r="38">
          <cell r="A38" t="str">
            <v xml:space="preserve">  SEC SCP JVN</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v>0</v>
          </cell>
          <cell r="DK38">
            <v>0</v>
          </cell>
          <cell r="DL38">
            <v>0</v>
          </cell>
          <cell r="DM38">
            <v>0</v>
          </cell>
          <cell r="DN38">
            <v>0</v>
          </cell>
          <cell r="DO38">
            <v>0</v>
          </cell>
          <cell r="DP38">
            <v>0</v>
          </cell>
          <cell r="DQ38">
            <v>0</v>
          </cell>
          <cell r="DR38">
            <v>0</v>
          </cell>
          <cell r="DS38">
            <v>0</v>
          </cell>
          <cell r="DT38">
            <v>0</v>
          </cell>
          <cell r="DU38">
            <v>0</v>
          </cell>
          <cell r="DV38">
            <v>0</v>
          </cell>
          <cell r="DW38">
            <v>0</v>
          </cell>
          <cell r="DX38">
            <v>0</v>
          </cell>
          <cell r="DY38">
            <v>0</v>
          </cell>
          <cell r="DZ38">
            <v>0</v>
          </cell>
          <cell r="EA38">
            <v>0</v>
          </cell>
          <cell r="EB38">
            <v>0</v>
          </cell>
          <cell r="EC38">
            <v>0</v>
          </cell>
        </row>
        <row r="39">
          <cell r="A39" t="str">
            <v xml:space="preserve"> CPG AM</v>
          </cell>
          <cell r="B39">
            <v>0</v>
          </cell>
          <cell r="C39">
            <v>0</v>
          </cell>
          <cell r="D39">
            <v>0</v>
          </cell>
          <cell r="E39">
            <v>0</v>
          </cell>
          <cell r="F39">
            <v>0.28999999999999998</v>
          </cell>
          <cell r="G39">
            <v>0</v>
          </cell>
          <cell r="H39">
            <v>0</v>
          </cell>
          <cell r="I39">
            <v>0</v>
          </cell>
          <cell r="J39">
            <v>0</v>
          </cell>
          <cell r="K39">
            <v>0</v>
          </cell>
          <cell r="L39">
            <v>0</v>
          </cell>
          <cell r="M39">
            <v>0</v>
          </cell>
          <cell r="N39">
            <v>0</v>
          </cell>
          <cell r="O39">
            <v>0</v>
          </cell>
          <cell r="P39">
            <v>0</v>
          </cell>
          <cell r="Q39">
            <v>0.28999999999999998</v>
          </cell>
          <cell r="R39">
            <v>0</v>
          </cell>
          <cell r="S39">
            <v>0</v>
          </cell>
          <cell r="T39">
            <v>0</v>
          </cell>
          <cell r="U39">
            <v>0</v>
          </cell>
          <cell r="V39">
            <v>0</v>
          </cell>
          <cell r="W39">
            <v>0</v>
          </cell>
          <cell r="X39">
            <v>0</v>
          </cell>
          <cell r="Y39">
            <v>0</v>
          </cell>
          <cell r="Z39">
            <v>0</v>
          </cell>
          <cell r="AA39">
            <v>0</v>
          </cell>
          <cell r="AB39">
            <v>0.28999999999999998</v>
          </cell>
          <cell r="AC39">
            <v>0</v>
          </cell>
          <cell r="AD39">
            <v>0</v>
          </cell>
          <cell r="AE39">
            <v>-7.6666666666666702E-2</v>
          </cell>
          <cell r="AF39">
            <v>0</v>
          </cell>
          <cell r="AG39">
            <v>0</v>
          </cell>
          <cell r="AH39">
            <v>0</v>
          </cell>
          <cell r="AI39">
            <v>0</v>
          </cell>
          <cell r="AJ39">
            <v>0</v>
          </cell>
          <cell r="AK39">
            <v>0</v>
          </cell>
          <cell r="AL39">
            <v>0</v>
          </cell>
          <cell r="AM39">
            <v>0.28999999999999998</v>
          </cell>
          <cell r="AN39">
            <v>0</v>
          </cell>
          <cell r="AO39">
            <v>0</v>
          </cell>
          <cell r="AP39">
            <v>-7.6666666666666702E-2</v>
          </cell>
          <cell r="AQ39">
            <v>0</v>
          </cell>
          <cell r="AR39">
            <v>0</v>
          </cell>
          <cell r="AS39">
            <v>0</v>
          </cell>
          <cell r="AT39">
            <v>0</v>
          </cell>
          <cell r="AU39">
            <v>0</v>
          </cell>
          <cell r="AV39">
            <v>0</v>
          </cell>
          <cell r="AW39">
            <v>0</v>
          </cell>
          <cell r="AX39">
            <v>0.28999999999999998</v>
          </cell>
          <cell r="AY39">
            <v>0</v>
          </cell>
          <cell r="AZ39">
            <v>0</v>
          </cell>
          <cell r="BA39">
            <v>-7.6666666666666702E-2</v>
          </cell>
          <cell r="BB39">
            <v>0</v>
          </cell>
          <cell r="BC39">
            <v>0</v>
          </cell>
          <cell r="BD39">
            <v>0</v>
          </cell>
          <cell r="BE39">
            <v>0</v>
          </cell>
          <cell r="BF39">
            <v>0</v>
          </cell>
          <cell r="BG39">
            <v>0</v>
          </cell>
          <cell r="BH39">
            <v>0</v>
          </cell>
          <cell r="BI39">
            <v>0.28999999999999998</v>
          </cell>
          <cell r="BJ39">
            <v>0</v>
          </cell>
          <cell r="BK39">
            <v>0</v>
          </cell>
          <cell r="BL39">
            <v>0</v>
          </cell>
          <cell r="BM39">
            <v>0</v>
          </cell>
          <cell r="BN39">
            <v>0</v>
          </cell>
          <cell r="BO39">
            <v>0</v>
          </cell>
          <cell r="BP39">
            <v>0</v>
          </cell>
          <cell r="BQ39">
            <v>0</v>
          </cell>
          <cell r="BR39">
            <v>0</v>
          </cell>
          <cell r="BS39">
            <v>0</v>
          </cell>
          <cell r="BT39">
            <v>0.28999999999999998</v>
          </cell>
          <cell r="BU39">
            <v>0</v>
          </cell>
          <cell r="BV39">
            <v>0</v>
          </cell>
          <cell r="BW39">
            <v>0</v>
          </cell>
          <cell r="BX39">
            <v>0</v>
          </cell>
          <cell r="BY39">
            <v>0</v>
          </cell>
          <cell r="BZ39">
            <v>0</v>
          </cell>
          <cell r="CA39">
            <v>0</v>
          </cell>
          <cell r="CB39">
            <v>0</v>
          </cell>
          <cell r="CC39">
            <v>0</v>
          </cell>
          <cell r="CD39">
            <v>0</v>
          </cell>
          <cell r="CE39">
            <v>0.28999999999999998</v>
          </cell>
          <cell r="CF39">
            <v>0</v>
          </cell>
          <cell r="CG39">
            <v>0</v>
          </cell>
          <cell r="CH39">
            <v>0</v>
          </cell>
          <cell r="CI39">
            <v>0</v>
          </cell>
          <cell r="CJ39">
            <v>0</v>
          </cell>
          <cell r="CK39">
            <v>0</v>
          </cell>
          <cell r="CL39">
            <v>0</v>
          </cell>
          <cell r="CM39">
            <v>0</v>
          </cell>
          <cell r="CN39">
            <v>0</v>
          </cell>
          <cell r="CO39">
            <v>0</v>
          </cell>
          <cell r="CP39">
            <v>0.28999999999999998</v>
          </cell>
          <cell r="CQ39">
            <v>0</v>
          </cell>
          <cell r="CR39">
            <v>0</v>
          </cell>
          <cell r="CS39">
            <v>0</v>
          </cell>
          <cell r="CT39">
            <v>0</v>
          </cell>
          <cell r="CU39">
            <v>0</v>
          </cell>
          <cell r="CV39">
            <v>0</v>
          </cell>
          <cell r="CW39">
            <v>0</v>
          </cell>
          <cell r="CX39">
            <v>0</v>
          </cell>
          <cell r="CY39">
            <v>0</v>
          </cell>
          <cell r="CZ39">
            <v>0</v>
          </cell>
          <cell r="DA39">
            <v>0.28999999999999998</v>
          </cell>
          <cell r="DB39">
            <v>0</v>
          </cell>
          <cell r="DC39">
            <v>0</v>
          </cell>
          <cell r="DD39">
            <v>0</v>
          </cell>
          <cell r="DE39">
            <v>0</v>
          </cell>
          <cell r="DF39">
            <v>0</v>
          </cell>
          <cell r="DG39">
            <v>0</v>
          </cell>
          <cell r="DH39">
            <v>0</v>
          </cell>
          <cell r="DI39">
            <v>0</v>
          </cell>
          <cell r="DJ39">
            <v>0</v>
          </cell>
          <cell r="DK39">
            <v>0</v>
          </cell>
          <cell r="DL39">
            <v>0.28999999999999998</v>
          </cell>
          <cell r="DM39">
            <v>0</v>
          </cell>
          <cell r="DN39">
            <v>0</v>
          </cell>
          <cell r="DO39">
            <v>0</v>
          </cell>
          <cell r="DP39">
            <v>0</v>
          </cell>
          <cell r="DQ39">
            <v>0</v>
          </cell>
          <cell r="DR39">
            <v>0</v>
          </cell>
          <cell r="DS39">
            <v>0</v>
          </cell>
          <cell r="DT39">
            <v>0</v>
          </cell>
          <cell r="DU39">
            <v>0</v>
          </cell>
          <cell r="DV39">
            <v>0</v>
          </cell>
          <cell r="DW39">
            <v>0.28999999999999998</v>
          </cell>
          <cell r="DX39">
            <v>0</v>
          </cell>
          <cell r="DY39">
            <v>0</v>
          </cell>
          <cell r="DZ39">
            <v>0</v>
          </cell>
          <cell r="EA39">
            <v>0</v>
          </cell>
          <cell r="EB39">
            <v>0</v>
          </cell>
          <cell r="EC39">
            <v>0</v>
          </cell>
        </row>
        <row r="40">
          <cell r="A40" t="str">
            <v xml:space="preserve"> CPG MGT</v>
          </cell>
          <cell r="B40">
            <v>0</v>
          </cell>
          <cell r="C40">
            <v>0</v>
          </cell>
          <cell r="D40">
            <v>0</v>
          </cell>
          <cell r="E40">
            <v>0</v>
          </cell>
          <cell r="F40">
            <v>40.700000000000003</v>
          </cell>
          <cell r="G40">
            <v>0</v>
          </cell>
          <cell r="H40">
            <v>0</v>
          </cell>
          <cell r="I40">
            <v>0</v>
          </cell>
          <cell r="J40">
            <v>0</v>
          </cell>
          <cell r="K40">
            <v>0</v>
          </cell>
          <cell r="L40">
            <v>0</v>
          </cell>
          <cell r="M40">
            <v>0</v>
          </cell>
          <cell r="N40">
            <v>0</v>
          </cell>
          <cell r="O40">
            <v>0</v>
          </cell>
          <cell r="P40">
            <v>0</v>
          </cell>
          <cell r="Q40">
            <v>40.700000000000003</v>
          </cell>
          <cell r="R40">
            <v>0</v>
          </cell>
          <cell r="S40">
            <v>0</v>
          </cell>
          <cell r="T40">
            <v>0</v>
          </cell>
          <cell r="U40">
            <v>0</v>
          </cell>
          <cell r="V40">
            <v>0</v>
          </cell>
          <cell r="W40">
            <v>0</v>
          </cell>
          <cell r="X40">
            <v>0</v>
          </cell>
          <cell r="Y40">
            <v>0</v>
          </cell>
          <cell r="Z40">
            <v>0</v>
          </cell>
          <cell r="AA40">
            <v>0</v>
          </cell>
          <cell r="AB40">
            <v>40.700000000000003</v>
          </cell>
          <cell r="AC40">
            <v>0</v>
          </cell>
          <cell r="AD40">
            <v>0</v>
          </cell>
          <cell r="AE40">
            <v>0</v>
          </cell>
          <cell r="AF40">
            <v>0</v>
          </cell>
          <cell r="AG40">
            <v>0</v>
          </cell>
          <cell r="AH40">
            <v>0</v>
          </cell>
          <cell r="AI40">
            <v>0</v>
          </cell>
          <cell r="AJ40">
            <v>0</v>
          </cell>
          <cell r="AK40">
            <v>0</v>
          </cell>
          <cell r="AL40">
            <v>0</v>
          </cell>
          <cell r="AM40">
            <v>40.700000000000003</v>
          </cell>
          <cell r="AN40">
            <v>0</v>
          </cell>
          <cell r="AO40">
            <v>0</v>
          </cell>
          <cell r="AP40">
            <v>0</v>
          </cell>
          <cell r="AQ40">
            <v>0</v>
          </cell>
          <cell r="AR40">
            <v>0</v>
          </cell>
          <cell r="AS40">
            <v>0</v>
          </cell>
          <cell r="AT40">
            <v>0</v>
          </cell>
          <cell r="AU40">
            <v>0</v>
          </cell>
          <cell r="AV40">
            <v>0</v>
          </cell>
          <cell r="AW40">
            <v>0</v>
          </cell>
          <cell r="AX40">
            <v>40.700000000000003</v>
          </cell>
          <cell r="AY40">
            <v>0</v>
          </cell>
          <cell r="AZ40">
            <v>0</v>
          </cell>
          <cell r="BA40">
            <v>0</v>
          </cell>
          <cell r="BB40">
            <v>0</v>
          </cell>
          <cell r="BC40">
            <v>0</v>
          </cell>
          <cell r="BD40">
            <v>0</v>
          </cell>
          <cell r="BE40">
            <v>0</v>
          </cell>
          <cell r="BF40">
            <v>0</v>
          </cell>
          <cell r="BG40">
            <v>0</v>
          </cell>
          <cell r="BH40">
            <v>0</v>
          </cell>
          <cell r="BI40">
            <v>40.700000000000003</v>
          </cell>
          <cell r="BJ40">
            <v>0</v>
          </cell>
          <cell r="BK40">
            <v>0</v>
          </cell>
          <cell r="BL40">
            <v>0</v>
          </cell>
          <cell r="BM40">
            <v>0</v>
          </cell>
          <cell r="BN40">
            <v>0</v>
          </cell>
          <cell r="BO40">
            <v>0</v>
          </cell>
          <cell r="BP40">
            <v>0</v>
          </cell>
          <cell r="BQ40">
            <v>0</v>
          </cell>
          <cell r="BR40">
            <v>0</v>
          </cell>
          <cell r="BS40">
            <v>0</v>
          </cell>
          <cell r="BT40">
            <v>40.700000000000003</v>
          </cell>
          <cell r="BU40">
            <v>0</v>
          </cell>
          <cell r="BV40">
            <v>0</v>
          </cell>
          <cell r="BW40">
            <v>0</v>
          </cell>
          <cell r="BX40">
            <v>0</v>
          </cell>
          <cell r="BY40">
            <v>0</v>
          </cell>
          <cell r="BZ40">
            <v>0</v>
          </cell>
          <cell r="CA40">
            <v>0</v>
          </cell>
          <cell r="CB40">
            <v>0</v>
          </cell>
          <cell r="CC40">
            <v>0</v>
          </cell>
          <cell r="CD40">
            <v>0</v>
          </cell>
          <cell r="CE40">
            <v>40.700000000000003</v>
          </cell>
          <cell r="CF40">
            <v>0</v>
          </cell>
          <cell r="CG40">
            <v>0</v>
          </cell>
          <cell r="CH40">
            <v>0</v>
          </cell>
          <cell r="CI40">
            <v>0</v>
          </cell>
          <cell r="CJ40">
            <v>0</v>
          </cell>
          <cell r="CK40">
            <v>0</v>
          </cell>
          <cell r="CL40">
            <v>0</v>
          </cell>
          <cell r="CM40">
            <v>0</v>
          </cell>
          <cell r="CN40">
            <v>0</v>
          </cell>
          <cell r="CO40">
            <v>0</v>
          </cell>
          <cell r="CP40">
            <v>40.700000000000003</v>
          </cell>
          <cell r="CQ40">
            <v>0</v>
          </cell>
          <cell r="CR40">
            <v>0</v>
          </cell>
          <cell r="CS40">
            <v>0</v>
          </cell>
          <cell r="CT40">
            <v>0</v>
          </cell>
          <cell r="CU40">
            <v>0</v>
          </cell>
          <cell r="CV40">
            <v>0</v>
          </cell>
          <cell r="CW40">
            <v>0</v>
          </cell>
          <cell r="CX40">
            <v>0</v>
          </cell>
          <cell r="CY40">
            <v>0</v>
          </cell>
          <cell r="CZ40">
            <v>0</v>
          </cell>
          <cell r="DA40">
            <v>40.700000000000003</v>
          </cell>
          <cell r="DB40">
            <v>0</v>
          </cell>
          <cell r="DC40">
            <v>0</v>
          </cell>
          <cell r="DD40">
            <v>0</v>
          </cell>
          <cell r="DE40">
            <v>0</v>
          </cell>
          <cell r="DF40">
            <v>0</v>
          </cell>
          <cell r="DG40">
            <v>0</v>
          </cell>
          <cell r="DH40">
            <v>0</v>
          </cell>
          <cell r="DI40">
            <v>0</v>
          </cell>
          <cell r="DJ40">
            <v>0</v>
          </cell>
          <cell r="DK40">
            <v>0</v>
          </cell>
          <cell r="DL40">
            <v>40.700000000000003</v>
          </cell>
          <cell r="DM40">
            <v>0</v>
          </cell>
          <cell r="DN40">
            <v>0</v>
          </cell>
          <cell r="DO40">
            <v>0</v>
          </cell>
          <cell r="DP40">
            <v>0</v>
          </cell>
          <cell r="DQ40">
            <v>0</v>
          </cell>
          <cell r="DR40">
            <v>0</v>
          </cell>
          <cell r="DS40">
            <v>0</v>
          </cell>
          <cell r="DT40">
            <v>0</v>
          </cell>
          <cell r="DU40">
            <v>0</v>
          </cell>
          <cell r="DV40">
            <v>0</v>
          </cell>
          <cell r="DW40">
            <v>40.700000000000003</v>
          </cell>
          <cell r="DX40">
            <v>0</v>
          </cell>
          <cell r="DY40">
            <v>0</v>
          </cell>
          <cell r="DZ40">
            <v>0</v>
          </cell>
          <cell r="EA40">
            <v>0</v>
          </cell>
          <cell r="EB40">
            <v>0</v>
          </cell>
          <cell r="EC40">
            <v>0</v>
          </cell>
        </row>
        <row r="41">
          <cell r="A41" t="str">
            <v xml:space="preserve"> GSP</v>
          </cell>
          <cell r="B41">
            <v>-8376439.6299999999</v>
          </cell>
          <cell r="C41">
            <v>-8376439.6299999999</v>
          </cell>
          <cell r="D41">
            <v>-8376439.6299999999</v>
          </cell>
          <cell r="E41">
            <v>-73146756.329999894</v>
          </cell>
          <cell r="F41">
            <v>-74856327.180000007</v>
          </cell>
          <cell r="G41">
            <v>-8376439.6299999999</v>
          </cell>
          <cell r="H41">
            <v>-7008178.96</v>
          </cell>
          <cell r="I41">
            <v>-6208296.99083333</v>
          </cell>
          <cell r="J41">
            <v>-10501625</v>
          </cell>
          <cell r="K41">
            <v>-10501625</v>
          </cell>
          <cell r="L41">
            <v>-112499999</v>
          </cell>
          <cell r="M41">
            <v>-16312866.17</v>
          </cell>
          <cell r="N41">
            <v>-24689305.800000001</v>
          </cell>
          <cell r="O41">
            <v>-24689305.800000001</v>
          </cell>
          <cell r="P41">
            <v>-73146756.329999894</v>
          </cell>
          <cell r="Q41">
            <v>-74856327.180000007</v>
          </cell>
          <cell r="R41">
            <v>-12344652.9</v>
          </cell>
          <cell r="S41">
            <v>-10391861.4766667</v>
          </cell>
          <cell r="T41">
            <v>-7106647.9320833301</v>
          </cell>
          <cell r="U41">
            <v>-11953273</v>
          </cell>
          <cell r="V41">
            <v>-22454898</v>
          </cell>
          <cell r="W41">
            <v>-112499999</v>
          </cell>
          <cell r="X41">
            <v>-26214811.370000001</v>
          </cell>
          <cell r="Y41">
            <v>-50904117.170000002</v>
          </cell>
          <cell r="Z41">
            <v>-50904117.170000002</v>
          </cell>
          <cell r="AA41">
            <v>-73146756.329999894</v>
          </cell>
          <cell r="AB41">
            <v>-74856327.180000007</v>
          </cell>
          <cell r="AC41">
            <v>-16968039.056666698</v>
          </cell>
          <cell r="AD41">
            <v>-16968039.056666698</v>
          </cell>
          <cell r="AE41">
            <v>-8880268.7074999996</v>
          </cell>
          <cell r="AF41">
            <v>-9749283</v>
          </cell>
          <cell r="AG41">
            <v>-32204181</v>
          </cell>
          <cell r="AH41">
            <v>-112499999</v>
          </cell>
          <cell r="AI41">
            <v>-16133014.359999999</v>
          </cell>
          <cell r="AJ41">
            <v>-16133014.359999999</v>
          </cell>
          <cell r="AK41">
            <v>-67037131.549999997</v>
          </cell>
          <cell r="AL41">
            <v>-73146756.329999894</v>
          </cell>
          <cell r="AM41">
            <v>-74856327.180000007</v>
          </cell>
          <cell r="AN41">
            <v>-16759282.887499999</v>
          </cell>
          <cell r="AO41">
            <v>-19553563.966666698</v>
          </cell>
          <cell r="AP41">
            <v>-9637932.3983333409</v>
          </cell>
          <cell r="AQ41">
            <v>-6970872</v>
          </cell>
          <cell r="AR41">
            <v>-39175053</v>
          </cell>
          <cell r="AS41">
            <v>-112499999</v>
          </cell>
          <cell r="AT41">
            <v>-20313994.734999999</v>
          </cell>
          <cell r="AU41">
            <v>-36447009.094999999</v>
          </cell>
          <cell r="AV41">
            <v>-87351126.295000002</v>
          </cell>
          <cell r="AW41">
            <v>-73146756.329999894</v>
          </cell>
          <cell r="AX41">
            <v>-74856327.180000007</v>
          </cell>
          <cell r="AY41">
            <v>-17470225.259</v>
          </cell>
          <cell r="AZ41">
            <v>-20887273.4883333</v>
          </cell>
          <cell r="BA41">
            <v>-10899416.505416701</v>
          </cell>
          <cell r="BB41">
            <v>-8385508</v>
          </cell>
          <cell r="BC41">
            <v>-47560561</v>
          </cell>
          <cell r="BD41">
            <v>-112499999</v>
          </cell>
          <cell r="BE41">
            <v>-3357681.7900000401</v>
          </cell>
          <cell r="BF41">
            <v>-39804690.885000102</v>
          </cell>
          <cell r="BG41">
            <v>-90708808.084999904</v>
          </cell>
          <cell r="BH41">
            <v>-73146756.329999894</v>
          </cell>
          <cell r="BI41">
            <v>-74856327.180000007</v>
          </cell>
          <cell r="BJ41">
            <v>-15118134.680833301</v>
          </cell>
          <cell r="BK41">
            <v>-13268230.295</v>
          </cell>
          <cell r="BL41">
            <v>-10773919.1979167</v>
          </cell>
          <cell r="BM41">
            <v>-9960815</v>
          </cell>
          <cell r="BN41">
            <v>-57521376</v>
          </cell>
          <cell r="BO41">
            <v>-112499999</v>
          </cell>
          <cell r="BP41">
            <v>-11334191.109999999</v>
          </cell>
          <cell r="BQ41">
            <v>-11334191.109999999</v>
          </cell>
          <cell r="BR41">
            <v>-102042999.19499999</v>
          </cell>
          <cell r="BS41">
            <v>-73146756.329999894</v>
          </cell>
          <cell r="BT41">
            <v>-74856327.180000007</v>
          </cell>
          <cell r="BU41">
            <v>-14577571.313571399</v>
          </cell>
          <cell r="BV41">
            <v>-11668622.545</v>
          </cell>
          <cell r="BW41">
            <v>-11166775.9704167</v>
          </cell>
          <cell r="BX41">
            <v>-11515620</v>
          </cell>
          <cell r="BY41">
            <v>-69036996</v>
          </cell>
          <cell r="BZ41">
            <v>-112499999</v>
          </cell>
          <cell r="CA41">
            <v>33590538.072499998</v>
          </cell>
          <cell r="CB41">
            <v>22256346.962499999</v>
          </cell>
          <cell r="CC41">
            <v>-68452461.122499794</v>
          </cell>
          <cell r="CD41">
            <v>-73146756.329999894</v>
          </cell>
          <cell r="CE41">
            <v>-74856327.180000007</v>
          </cell>
          <cell r="CF41">
            <v>-8556557.6403124705</v>
          </cell>
          <cell r="CG41">
            <v>6299555.0574999796</v>
          </cell>
          <cell r="CH41">
            <v>-7997314.9368750099</v>
          </cell>
          <cell r="CI41">
            <v>-10058183</v>
          </cell>
          <cell r="CJ41">
            <v>-79095179</v>
          </cell>
          <cell r="CK41">
            <v>-112499999</v>
          </cell>
          <cell r="CL41">
            <v>-46041516.832500003</v>
          </cell>
          <cell r="CM41">
            <v>-23785169.870000001</v>
          </cell>
          <cell r="CN41">
            <v>-114493977.95999999</v>
          </cell>
          <cell r="CO41">
            <v>-73146756.329999894</v>
          </cell>
          <cell r="CP41">
            <v>-74856327.180000007</v>
          </cell>
          <cell r="CQ41">
            <v>-12721553.106666701</v>
          </cell>
          <cell r="CR41">
            <v>-7928389.9566666801</v>
          </cell>
          <cell r="CS41">
            <v>-11299545.6529167</v>
          </cell>
          <cell r="CT41">
            <v>-8158357</v>
          </cell>
          <cell r="CU41">
            <v>-87253536</v>
          </cell>
          <cell r="CV41">
            <v>-112499999</v>
          </cell>
          <cell r="CW41">
            <v>-7308940.61499999</v>
          </cell>
          <cell r="CX41">
            <v>-7308940.61499999</v>
          </cell>
          <cell r="CY41">
            <v>-121802918.56999999</v>
          </cell>
          <cell r="CZ41">
            <v>-73146756.329999894</v>
          </cell>
          <cell r="DA41">
            <v>-74856327.180000007</v>
          </cell>
          <cell r="DB41">
            <v>-12180291.857000001</v>
          </cell>
          <cell r="DC41">
            <v>-6586639.7916666698</v>
          </cell>
          <cell r="DD41">
            <v>-11204251.3158333</v>
          </cell>
          <cell r="DE41">
            <v>-9628084</v>
          </cell>
          <cell r="DF41">
            <v>-96881620</v>
          </cell>
          <cell r="DG41">
            <v>-112499999</v>
          </cell>
          <cell r="DH41">
            <v>0</v>
          </cell>
          <cell r="DI41">
            <v>-7308940.61499999</v>
          </cell>
          <cell r="DJ41">
            <v>0</v>
          </cell>
          <cell r="DK41">
            <v>-73146756.329999894</v>
          </cell>
          <cell r="DL41">
            <v>-74856327.180000007</v>
          </cell>
          <cell r="DM41">
            <v>0</v>
          </cell>
          <cell r="DN41">
            <v>-17783485.8158333</v>
          </cell>
          <cell r="DO41">
            <v>-10690766.430833301</v>
          </cell>
          <cell r="DP41">
            <v>-7420877</v>
          </cell>
          <cell r="DQ41">
            <v>-104302497</v>
          </cell>
          <cell r="DR41">
            <v>-112499999</v>
          </cell>
          <cell r="DS41">
            <v>0</v>
          </cell>
          <cell r="DT41">
            <v>-7308940.61499999</v>
          </cell>
          <cell r="DU41">
            <v>0</v>
          </cell>
          <cell r="DV41">
            <v>-73146756.329999894</v>
          </cell>
          <cell r="DW41">
            <v>-74856327.180000007</v>
          </cell>
          <cell r="DX41">
            <v>0</v>
          </cell>
          <cell r="DY41">
            <v>-2436313.5383333298</v>
          </cell>
          <cell r="DZ41">
            <v>-10150243.211666699</v>
          </cell>
          <cell r="EA41">
            <v>-8197502</v>
          </cell>
          <cell r="EB41">
            <v>-112499999</v>
          </cell>
          <cell r="EC41">
            <v>-112499999</v>
          </cell>
        </row>
        <row r="42">
          <cell r="A42" t="str">
            <v xml:space="preserve"> SPG</v>
          </cell>
          <cell r="B42">
            <v>-16104717.619999999</v>
          </cell>
          <cell r="C42">
            <v>-16104717.619999999</v>
          </cell>
          <cell r="D42">
            <v>-16104717.619999999</v>
          </cell>
          <cell r="E42">
            <v>-130259253.17</v>
          </cell>
          <cell r="F42">
            <v>-64766171.369999997</v>
          </cell>
          <cell r="G42">
            <v>-16104717.619999999</v>
          </cell>
          <cell r="H42">
            <v>-16571296.619999999</v>
          </cell>
          <cell r="I42">
            <v>-11915221.939999999</v>
          </cell>
          <cell r="J42">
            <v>-19229643</v>
          </cell>
          <cell r="K42">
            <v>-19229643</v>
          </cell>
          <cell r="L42">
            <v>-206000001</v>
          </cell>
          <cell r="M42">
            <v>-7840793.7300000004</v>
          </cell>
          <cell r="N42">
            <v>-23945511.350000001</v>
          </cell>
          <cell r="O42">
            <v>-23945511.350000001</v>
          </cell>
          <cell r="P42">
            <v>-130259253.17</v>
          </cell>
          <cell r="Q42">
            <v>-64766171.369999997</v>
          </cell>
          <cell r="R42">
            <v>-11972755.675000001</v>
          </cell>
          <cell r="S42">
            <v>-13417278.413333301</v>
          </cell>
          <cell r="T42">
            <v>-11967693.908749999</v>
          </cell>
          <cell r="U42">
            <v>-21887772</v>
          </cell>
          <cell r="V42">
            <v>-41117415</v>
          </cell>
          <cell r="W42">
            <v>-206000001</v>
          </cell>
          <cell r="X42">
            <v>-24769719.780000001</v>
          </cell>
          <cell r="Y42">
            <v>-48715231.130000003</v>
          </cell>
          <cell r="Z42">
            <v>-48715231.130000003</v>
          </cell>
          <cell r="AA42">
            <v>-130259253.17</v>
          </cell>
          <cell r="AB42">
            <v>-64766171.369999997</v>
          </cell>
          <cell r="AC42">
            <v>-16238410.3766667</v>
          </cell>
          <cell r="AD42">
            <v>-16238410.3766667</v>
          </cell>
          <cell r="AE42">
            <v>-13366806.1583333</v>
          </cell>
          <cell r="AF42">
            <v>-17852021</v>
          </cell>
          <cell r="AG42">
            <v>-58969436</v>
          </cell>
          <cell r="AH42">
            <v>-206000001</v>
          </cell>
          <cell r="AI42">
            <v>-16725445.609999999</v>
          </cell>
          <cell r="AJ42">
            <v>-16725445.609999999</v>
          </cell>
          <cell r="AK42">
            <v>-65440676.740000002</v>
          </cell>
          <cell r="AL42">
            <v>-130259253.17</v>
          </cell>
          <cell r="AM42">
            <v>-64766171.369999997</v>
          </cell>
          <cell r="AN42">
            <v>-16360169.185000001</v>
          </cell>
          <cell r="AO42">
            <v>-16445319.706666701</v>
          </cell>
          <cell r="AP42">
            <v>-14085476.9258333</v>
          </cell>
          <cell r="AQ42">
            <v>-12764440</v>
          </cell>
          <cell r="AR42">
            <v>-71733876</v>
          </cell>
          <cell r="AS42">
            <v>-206000001</v>
          </cell>
          <cell r="AT42">
            <v>-27851156.027959999</v>
          </cell>
          <cell r="AU42">
            <v>-44576601.637960002</v>
          </cell>
          <cell r="AV42">
            <v>-93291832.757960007</v>
          </cell>
          <cell r="AW42">
            <v>-130259253.17</v>
          </cell>
          <cell r="AX42">
            <v>-64766171.369999997</v>
          </cell>
          <cell r="AY42">
            <v>-18658366.551592</v>
          </cell>
          <cell r="AZ42">
            <v>-23115440.4726533</v>
          </cell>
          <cell r="BA42">
            <v>-15737183.6389967</v>
          </cell>
          <cell r="BB42">
            <v>-15354797</v>
          </cell>
          <cell r="BC42">
            <v>-87088673</v>
          </cell>
          <cell r="BD42">
            <v>-206000001</v>
          </cell>
          <cell r="BE42">
            <v>-19476321.423360001</v>
          </cell>
          <cell r="BF42">
            <v>-64052923.061319999</v>
          </cell>
          <cell r="BG42">
            <v>-112768154.18132</v>
          </cell>
          <cell r="BH42">
            <v>-130259253.17</v>
          </cell>
          <cell r="BI42">
            <v>-64766171.369999997</v>
          </cell>
          <cell r="BJ42">
            <v>-18794692.3635533</v>
          </cell>
          <cell r="BK42">
            <v>-21350974.3537733</v>
          </cell>
          <cell r="BL42">
            <v>-15382472.1409433</v>
          </cell>
          <cell r="BM42">
            <v>-18239359</v>
          </cell>
          <cell r="BN42">
            <v>-105328032</v>
          </cell>
          <cell r="BO42">
            <v>-206000001</v>
          </cell>
          <cell r="BP42">
            <v>-24235967.405000001</v>
          </cell>
          <cell r="BQ42">
            <v>-24235967.405000001</v>
          </cell>
          <cell r="BR42">
            <v>-137004121.58131999</v>
          </cell>
          <cell r="BS42">
            <v>-130259253.17</v>
          </cell>
          <cell r="BT42">
            <v>-64766171.369999997</v>
          </cell>
          <cell r="BU42">
            <v>-19572017.368760001</v>
          </cell>
          <cell r="BV42">
            <v>-23854481.6187733</v>
          </cell>
          <cell r="BW42">
            <v>-16313578.470526701</v>
          </cell>
          <cell r="BX42">
            <v>-21086380</v>
          </cell>
          <cell r="BY42">
            <v>-126414412</v>
          </cell>
          <cell r="BZ42">
            <v>-206000001</v>
          </cell>
          <cell r="CA42">
            <v>-27924947.539999999</v>
          </cell>
          <cell r="CB42">
            <v>-52160914.945</v>
          </cell>
          <cell r="CC42">
            <v>-164929069.12132001</v>
          </cell>
          <cell r="CD42">
            <v>-130259253.17</v>
          </cell>
          <cell r="CE42">
            <v>-64766171.369999997</v>
          </cell>
          <cell r="CF42">
            <v>-20616133.640165001</v>
          </cell>
          <cell r="CG42">
            <v>-23879078.789453302</v>
          </cell>
          <cell r="CH42">
            <v>-17552238.997193299</v>
          </cell>
          <cell r="CI42">
            <v>-18417651</v>
          </cell>
          <cell r="CJ42">
            <v>-144832063</v>
          </cell>
          <cell r="CK42">
            <v>-206000001</v>
          </cell>
          <cell r="CL42">
            <v>-37987689.572279997</v>
          </cell>
          <cell r="CM42">
            <v>-90148604.517279997</v>
          </cell>
          <cell r="CN42">
            <v>-202916758.6936</v>
          </cell>
          <cell r="CO42">
            <v>-130259253.17</v>
          </cell>
          <cell r="CP42">
            <v>-64766171.369999997</v>
          </cell>
          <cell r="CQ42">
            <v>-22546306.5215111</v>
          </cell>
          <cell r="CR42">
            <v>-30049534.839093301</v>
          </cell>
          <cell r="CS42">
            <v>-19995221.305716701</v>
          </cell>
          <cell r="CT42">
            <v>-14938858</v>
          </cell>
          <cell r="CU42">
            <v>-159770921</v>
          </cell>
          <cell r="CV42">
            <v>-206000001</v>
          </cell>
          <cell r="CW42">
            <v>-23223925.633439999</v>
          </cell>
          <cell r="CX42">
            <v>-23223925.633439999</v>
          </cell>
          <cell r="CY42">
            <v>-226140684.32703999</v>
          </cell>
          <cell r="CZ42">
            <v>-130259253.17</v>
          </cell>
          <cell r="DA42">
            <v>-64766171.369999997</v>
          </cell>
          <cell r="DB42">
            <v>-22614068.432704002</v>
          </cell>
          <cell r="DC42">
            <v>-29712187.581906699</v>
          </cell>
          <cell r="DD42">
            <v>-21645821.381836701</v>
          </cell>
          <cell r="DE42">
            <v>-17630092</v>
          </cell>
          <cell r="DF42">
            <v>-177401013</v>
          </cell>
          <cell r="DG42">
            <v>-206000001</v>
          </cell>
          <cell r="DH42">
            <v>0</v>
          </cell>
          <cell r="DI42">
            <v>-23223925.633439999</v>
          </cell>
          <cell r="DJ42">
            <v>0</v>
          </cell>
          <cell r="DK42">
            <v>-130259253.17</v>
          </cell>
          <cell r="DL42">
            <v>-64766171.369999997</v>
          </cell>
          <cell r="DM42">
            <v>0</v>
          </cell>
          <cell r="DN42">
            <v>-20403871.735240001</v>
          </cell>
          <cell r="DO42">
            <v>-20203917.352669999</v>
          </cell>
          <cell r="DP42">
            <v>-13588450</v>
          </cell>
          <cell r="DQ42">
            <v>-190989463</v>
          </cell>
          <cell r="DR42">
            <v>-206000001</v>
          </cell>
          <cell r="DS42">
            <v>0</v>
          </cell>
          <cell r="DT42">
            <v>-23223925.633439999</v>
          </cell>
          <cell r="DU42">
            <v>0</v>
          </cell>
          <cell r="DV42">
            <v>-130259253.17</v>
          </cell>
          <cell r="DW42">
            <v>-64766171.369999997</v>
          </cell>
          <cell r="DX42">
            <v>0</v>
          </cell>
          <cell r="DY42">
            <v>-7741308.5444799997</v>
          </cell>
          <cell r="DZ42">
            <v>-18845057.028503299</v>
          </cell>
          <cell r="EA42">
            <v>-15010538</v>
          </cell>
          <cell r="EB42">
            <v>-206000001</v>
          </cell>
          <cell r="EC42">
            <v>-206000001</v>
          </cell>
        </row>
        <row r="43">
          <cell r="A43" t="str">
            <v xml:space="preserve"> CTPY POR MGT</v>
          </cell>
          <cell r="B43">
            <v>2236384.31</v>
          </cell>
          <cell r="C43">
            <v>2236384.31</v>
          </cell>
          <cell r="D43">
            <v>2236384.31</v>
          </cell>
          <cell r="E43">
            <v>-12931952.369999999</v>
          </cell>
          <cell r="F43">
            <v>132158902.91</v>
          </cell>
          <cell r="G43">
            <v>2236384.31</v>
          </cell>
          <cell r="H43">
            <v>778111.34333333303</v>
          </cell>
          <cell r="I43">
            <v>-1825352.88</v>
          </cell>
          <cell r="J43">
            <v>0</v>
          </cell>
          <cell r="K43">
            <v>0</v>
          </cell>
          <cell r="L43">
            <v>0</v>
          </cell>
          <cell r="M43">
            <v>-265282.26</v>
          </cell>
          <cell r="N43">
            <v>1971102.05</v>
          </cell>
          <cell r="O43">
            <v>1971102.05</v>
          </cell>
          <cell r="P43">
            <v>-12931952.369999999</v>
          </cell>
          <cell r="Q43">
            <v>132158902.91</v>
          </cell>
          <cell r="R43">
            <v>985551.02500000002</v>
          </cell>
          <cell r="S43">
            <v>389670.59333333297</v>
          </cell>
          <cell r="T43">
            <v>-1842913.11</v>
          </cell>
          <cell r="U43">
            <v>0</v>
          </cell>
          <cell r="V43">
            <v>0</v>
          </cell>
          <cell r="W43">
            <v>0</v>
          </cell>
          <cell r="X43">
            <v>-10731081.91</v>
          </cell>
          <cell r="Y43">
            <v>-8759979.8599999994</v>
          </cell>
          <cell r="Z43">
            <v>-8759979.8599999994</v>
          </cell>
          <cell r="AA43">
            <v>-12931952.369999999</v>
          </cell>
          <cell r="AB43">
            <v>132158902.91</v>
          </cell>
          <cell r="AC43">
            <v>-2919993.2866666699</v>
          </cell>
          <cell r="AD43">
            <v>-2919993.2866666699</v>
          </cell>
          <cell r="AE43">
            <v>-1807661.01916667</v>
          </cell>
          <cell r="AF43">
            <v>0</v>
          </cell>
          <cell r="AG43">
            <v>0</v>
          </cell>
          <cell r="AH43">
            <v>0</v>
          </cell>
          <cell r="AI43">
            <v>-996395.54000000097</v>
          </cell>
          <cell r="AJ43">
            <v>-996395.54000000097</v>
          </cell>
          <cell r="AK43">
            <v>-9756375.4000000004</v>
          </cell>
          <cell r="AL43">
            <v>-12931952.369999999</v>
          </cell>
          <cell r="AM43">
            <v>132158902.91</v>
          </cell>
          <cell r="AN43">
            <v>-2439093.85</v>
          </cell>
          <cell r="AO43">
            <v>-3997586.57</v>
          </cell>
          <cell r="AP43">
            <v>-1890693.98083333</v>
          </cell>
          <cell r="AQ43">
            <v>0</v>
          </cell>
          <cell r="AR43">
            <v>0</v>
          </cell>
          <cell r="AS43">
            <v>0</v>
          </cell>
          <cell r="AT43">
            <v>4179903.1</v>
          </cell>
          <cell r="AU43">
            <v>3183507.56</v>
          </cell>
          <cell r="AV43">
            <v>-5576472.2999999998</v>
          </cell>
          <cell r="AW43">
            <v>-12931952.369999999</v>
          </cell>
          <cell r="AX43">
            <v>132158902.91</v>
          </cell>
          <cell r="AY43">
            <v>-1115294.46</v>
          </cell>
          <cell r="AZ43">
            <v>-2515858.11666667</v>
          </cell>
          <cell r="BA43">
            <v>-1542368.7224999999</v>
          </cell>
          <cell r="BB43">
            <v>0</v>
          </cell>
          <cell r="BC43">
            <v>0</v>
          </cell>
          <cell r="BD43">
            <v>0</v>
          </cell>
          <cell r="BE43">
            <v>-13533968.26</v>
          </cell>
          <cell r="BF43">
            <v>-10350460.699999999</v>
          </cell>
          <cell r="BG43">
            <v>-19110440.559999999</v>
          </cell>
          <cell r="BH43">
            <v>-12931952.369999999</v>
          </cell>
          <cell r="BI43">
            <v>132158902.91</v>
          </cell>
          <cell r="BJ43">
            <v>-3185073.42666667</v>
          </cell>
          <cell r="BK43">
            <v>-3450153.5666666701</v>
          </cell>
          <cell r="BL43">
            <v>-2670199.4108333299</v>
          </cell>
          <cell r="BM43">
            <v>0</v>
          </cell>
          <cell r="BN43">
            <v>0</v>
          </cell>
          <cell r="BO43">
            <v>0</v>
          </cell>
          <cell r="BP43">
            <v>-5663038.2999999998</v>
          </cell>
          <cell r="BQ43">
            <v>-5663038.2999999998</v>
          </cell>
          <cell r="BR43">
            <v>-24773478.859999999</v>
          </cell>
          <cell r="BS43">
            <v>-12931952.369999999</v>
          </cell>
          <cell r="BT43">
            <v>132158902.91</v>
          </cell>
          <cell r="BU43">
            <v>-3539068.40857143</v>
          </cell>
          <cell r="BV43">
            <v>-5005701.1533333296</v>
          </cell>
          <cell r="BW43">
            <v>-3142119.2691666698</v>
          </cell>
          <cell r="BX43">
            <v>0</v>
          </cell>
          <cell r="BY43">
            <v>0</v>
          </cell>
          <cell r="BZ43">
            <v>0</v>
          </cell>
          <cell r="CA43">
            <v>-2198691.65</v>
          </cell>
          <cell r="CB43">
            <v>-7861729.9500000002</v>
          </cell>
          <cell r="CC43">
            <v>-26972170.510000002</v>
          </cell>
          <cell r="CD43">
            <v>-12931952.369999999</v>
          </cell>
          <cell r="CE43">
            <v>132158902.91</v>
          </cell>
          <cell r="CF43">
            <v>-3371521.3137500002</v>
          </cell>
          <cell r="CG43">
            <v>-7131899.4033333296</v>
          </cell>
          <cell r="CH43">
            <v>-2424784.3224999998</v>
          </cell>
          <cell r="CI43">
            <v>0</v>
          </cell>
          <cell r="CJ43">
            <v>0</v>
          </cell>
          <cell r="CK43">
            <v>0</v>
          </cell>
          <cell r="CL43">
            <v>-11191249.98</v>
          </cell>
          <cell r="CM43">
            <v>-19052979.93</v>
          </cell>
          <cell r="CN43">
            <v>-38163420.490000002</v>
          </cell>
          <cell r="CO43">
            <v>-12931952.369999999</v>
          </cell>
          <cell r="CP43">
            <v>132158902.91</v>
          </cell>
          <cell r="CQ43">
            <v>-4240380.0544444397</v>
          </cell>
          <cell r="CR43">
            <v>-6350993.3099999996</v>
          </cell>
          <cell r="CS43">
            <v>-3506131.2850000001</v>
          </cell>
          <cell r="CT43">
            <v>0</v>
          </cell>
          <cell r="CU43">
            <v>0</v>
          </cell>
          <cell r="CV43">
            <v>0</v>
          </cell>
          <cell r="CW43">
            <v>-1796710.05</v>
          </cell>
          <cell r="CX43">
            <v>-1796710.05</v>
          </cell>
          <cell r="CY43">
            <v>-39960130.539999999</v>
          </cell>
          <cell r="CZ43">
            <v>-12931952.369999999</v>
          </cell>
          <cell r="DA43">
            <v>132158902.91</v>
          </cell>
          <cell r="DB43">
            <v>-3996013.054</v>
          </cell>
          <cell r="DC43">
            <v>-5062217.2266666703</v>
          </cell>
          <cell r="DD43">
            <v>-3321848.4016666701</v>
          </cell>
          <cell r="DE43">
            <v>0</v>
          </cell>
          <cell r="DF43">
            <v>0</v>
          </cell>
          <cell r="DG43">
            <v>0</v>
          </cell>
          <cell r="DH43">
            <v>0</v>
          </cell>
          <cell r="DI43">
            <v>-1796710.05</v>
          </cell>
          <cell r="DJ43">
            <v>0</v>
          </cell>
          <cell r="DK43">
            <v>-12931952.369999999</v>
          </cell>
          <cell r="DL43">
            <v>132158902.91</v>
          </cell>
          <cell r="DM43">
            <v>0</v>
          </cell>
          <cell r="DN43">
            <v>-4329320.01</v>
          </cell>
          <cell r="DO43">
            <v>-3396851.7341666701</v>
          </cell>
          <cell r="DP43">
            <v>0</v>
          </cell>
          <cell r="DQ43">
            <v>0</v>
          </cell>
          <cell r="DR43">
            <v>0</v>
          </cell>
          <cell r="DS43">
            <v>0</v>
          </cell>
          <cell r="DT43">
            <v>-1796710.05</v>
          </cell>
          <cell r="DU43">
            <v>0</v>
          </cell>
          <cell r="DV43">
            <v>-12931952.369999999</v>
          </cell>
          <cell r="DW43">
            <v>132158902.91</v>
          </cell>
          <cell r="DX43">
            <v>0</v>
          </cell>
          <cell r="DY43">
            <v>-598903.35</v>
          </cell>
          <cell r="DZ43">
            <v>-3330010.8783333302</v>
          </cell>
          <cell r="EA43">
            <v>0</v>
          </cell>
          <cell r="EB43">
            <v>0</v>
          </cell>
          <cell r="EC43">
            <v>0</v>
          </cell>
        </row>
        <row r="44">
          <cell r="A44" t="str">
            <v xml:space="preserve"> EM</v>
          </cell>
          <cell r="B44">
            <v>4457526.5000000196</v>
          </cell>
          <cell r="C44">
            <v>4457526.5000000196</v>
          </cell>
          <cell r="D44">
            <v>4457526.5000000196</v>
          </cell>
          <cell r="E44">
            <v>-345374417.62</v>
          </cell>
          <cell r="F44">
            <v>-132512296.76000001</v>
          </cell>
          <cell r="G44">
            <v>4457526.5000000196</v>
          </cell>
          <cell r="H44">
            <v>-1803407.4099999799</v>
          </cell>
          <cell r="I44">
            <v>-24632171.41375</v>
          </cell>
          <cell r="J44">
            <v>-18669556</v>
          </cell>
          <cell r="K44">
            <v>-18669556</v>
          </cell>
          <cell r="L44">
            <v>-200000001</v>
          </cell>
          <cell r="M44">
            <v>-34926353.439999998</v>
          </cell>
          <cell r="N44">
            <v>-30468826.940000001</v>
          </cell>
          <cell r="O44">
            <v>-30468826.940000001</v>
          </cell>
          <cell r="P44">
            <v>-345374417.62</v>
          </cell>
          <cell r="Q44">
            <v>-132512296.76000001</v>
          </cell>
          <cell r="R44">
            <v>-15234413.470000001</v>
          </cell>
          <cell r="S44">
            <v>-12414769.826666599</v>
          </cell>
          <cell r="T44">
            <v>-24931927.278333299</v>
          </cell>
          <cell r="U44">
            <v>-21250264</v>
          </cell>
          <cell r="V44">
            <v>-39919820</v>
          </cell>
          <cell r="W44">
            <v>-200000001</v>
          </cell>
          <cell r="X44">
            <v>-49138809.409999996</v>
          </cell>
          <cell r="Y44">
            <v>-79607636.349999994</v>
          </cell>
          <cell r="Z44">
            <v>-79607636.349999905</v>
          </cell>
          <cell r="AA44">
            <v>-345374417.62</v>
          </cell>
          <cell r="AB44">
            <v>-132512296.76000001</v>
          </cell>
          <cell r="AC44">
            <v>-26535878.783333302</v>
          </cell>
          <cell r="AD44">
            <v>-26535878.783333302</v>
          </cell>
          <cell r="AE44">
            <v>-24101196.220833302</v>
          </cell>
          <cell r="AF44">
            <v>-17332059</v>
          </cell>
          <cell r="AG44">
            <v>-57251879</v>
          </cell>
          <cell r="AH44">
            <v>-200000001</v>
          </cell>
          <cell r="AI44">
            <v>-32508803.789999999</v>
          </cell>
          <cell r="AJ44">
            <v>-32508803.789999999</v>
          </cell>
          <cell r="AK44">
            <v>-112116440.14</v>
          </cell>
          <cell r="AL44">
            <v>-345374417.62</v>
          </cell>
          <cell r="AM44">
            <v>-132512296.76000001</v>
          </cell>
          <cell r="AN44">
            <v>-28029110.035</v>
          </cell>
          <cell r="AO44">
            <v>-38857988.880000003</v>
          </cell>
          <cell r="AP44">
            <v>-25641322.252500001</v>
          </cell>
          <cell r="AQ44">
            <v>-12392661</v>
          </cell>
          <cell r="AR44">
            <v>-69644540</v>
          </cell>
          <cell r="AS44">
            <v>-200000001</v>
          </cell>
          <cell r="AT44">
            <v>-47551855.659999996</v>
          </cell>
          <cell r="AU44">
            <v>-80060659.450000003</v>
          </cell>
          <cell r="AV44">
            <v>-159668295.80000001</v>
          </cell>
          <cell r="AW44">
            <v>-345374417.62</v>
          </cell>
          <cell r="AX44">
            <v>-132512296.76000001</v>
          </cell>
          <cell r="AY44">
            <v>-31933659.16</v>
          </cell>
          <cell r="AZ44">
            <v>-43066489.619999997</v>
          </cell>
          <cell r="BA44">
            <v>-27766014.6091667</v>
          </cell>
          <cell r="BB44">
            <v>-14907570</v>
          </cell>
          <cell r="BC44">
            <v>-84552110</v>
          </cell>
          <cell r="BD44">
            <v>-200000001</v>
          </cell>
          <cell r="BE44">
            <v>27108284.279125001</v>
          </cell>
          <cell r="BF44">
            <v>-52952375.170874998</v>
          </cell>
          <cell r="BG44">
            <v>-132560011.52087501</v>
          </cell>
          <cell r="BH44">
            <v>-345374417.62</v>
          </cell>
          <cell r="BI44">
            <v>-132512296.76000001</v>
          </cell>
          <cell r="BJ44">
            <v>-22093335.253479201</v>
          </cell>
          <cell r="BK44">
            <v>-17650791.723625001</v>
          </cell>
          <cell r="BL44">
            <v>-24454883.554239601</v>
          </cell>
          <cell r="BM44">
            <v>-17708116</v>
          </cell>
          <cell r="BN44">
            <v>-102260226</v>
          </cell>
          <cell r="BO44">
            <v>-200000001</v>
          </cell>
          <cell r="BP44">
            <v>15517226.175000001</v>
          </cell>
          <cell r="BQ44">
            <v>15517226.175000001</v>
          </cell>
          <cell r="BR44">
            <v>-117042785.34587499</v>
          </cell>
          <cell r="BS44">
            <v>-345374417.62</v>
          </cell>
          <cell r="BT44">
            <v>-132512296.76000001</v>
          </cell>
          <cell r="BU44">
            <v>-16720397.9065536</v>
          </cell>
          <cell r="BV44">
            <v>-1642115.0686249901</v>
          </cell>
          <cell r="BW44">
            <v>-21157614.060489599</v>
          </cell>
          <cell r="BX44">
            <v>-20472214</v>
          </cell>
          <cell r="BY44">
            <v>-122732440</v>
          </cell>
          <cell r="BZ44">
            <v>-200000001</v>
          </cell>
          <cell r="CA44">
            <v>-18977117.210000001</v>
          </cell>
          <cell r="CB44">
            <v>-3459891.0349999801</v>
          </cell>
          <cell r="CC44">
            <v>-136019902.555875</v>
          </cell>
          <cell r="CD44">
            <v>-345374417.62</v>
          </cell>
          <cell r="CE44">
            <v>-132512296.76000001</v>
          </cell>
          <cell r="CF44">
            <v>-17002487.819484401</v>
          </cell>
          <cell r="CG44">
            <v>7882797.7480416801</v>
          </cell>
          <cell r="CH44">
            <v>-18302422.401322901</v>
          </cell>
          <cell r="CI44">
            <v>-17881214</v>
          </cell>
          <cell r="CJ44">
            <v>-140613654</v>
          </cell>
          <cell r="CK44">
            <v>-200000001</v>
          </cell>
          <cell r="CL44">
            <v>-4495676.0234000701</v>
          </cell>
          <cell r="CM44">
            <v>-7955567.0584000498</v>
          </cell>
          <cell r="CN44">
            <v>-140515578.57927501</v>
          </cell>
          <cell r="CO44">
            <v>-345374417.62</v>
          </cell>
          <cell r="CP44">
            <v>-132512296.76000001</v>
          </cell>
          <cell r="CQ44">
            <v>-15612842.064363901</v>
          </cell>
          <cell r="CR44">
            <v>-2651855.6861333498</v>
          </cell>
          <cell r="CS44">
            <v>-15289541.721606201</v>
          </cell>
          <cell r="CT44">
            <v>-14503746</v>
          </cell>
          <cell r="CU44">
            <v>-155117400</v>
          </cell>
          <cell r="CV44">
            <v>-200000001</v>
          </cell>
          <cell r="CW44">
            <v>-68184828.295000002</v>
          </cell>
          <cell r="CX44">
            <v>-68184828.295000002</v>
          </cell>
          <cell r="CY44">
            <v>-208700406.874275</v>
          </cell>
          <cell r="CZ44">
            <v>-345374417.62</v>
          </cell>
          <cell r="DA44">
            <v>-132512296.76000001</v>
          </cell>
          <cell r="DB44">
            <v>-20870040.687427498</v>
          </cell>
          <cell r="DC44">
            <v>-30552540.5094667</v>
          </cell>
          <cell r="DD44">
            <v>-18214012.9670229</v>
          </cell>
          <cell r="DE44">
            <v>-17116594</v>
          </cell>
          <cell r="DF44">
            <v>-172233994</v>
          </cell>
          <cell r="DG44">
            <v>-200000001</v>
          </cell>
          <cell r="DH44">
            <v>0</v>
          </cell>
          <cell r="DI44">
            <v>-68184828.295000002</v>
          </cell>
          <cell r="DJ44">
            <v>0</v>
          </cell>
          <cell r="DK44">
            <v>-345374417.62</v>
          </cell>
          <cell r="DL44">
            <v>-132512296.76000001</v>
          </cell>
          <cell r="DM44">
            <v>0</v>
          </cell>
          <cell r="DN44">
            <v>-24226834.772799999</v>
          </cell>
          <cell r="DO44">
            <v>-17956324.117856301</v>
          </cell>
          <cell r="DP44">
            <v>-13192670</v>
          </cell>
          <cell r="DQ44">
            <v>-185426664</v>
          </cell>
          <cell r="DR44">
            <v>-200000001</v>
          </cell>
          <cell r="DS44">
            <v>0</v>
          </cell>
          <cell r="DT44">
            <v>-68184828.295000002</v>
          </cell>
          <cell r="DU44">
            <v>0</v>
          </cell>
          <cell r="DV44">
            <v>-345374417.62</v>
          </cell>
          <cell r="DW44">
            <v>-132512296.76000001</v>
          </cell>
          <cell r="DX44">
            <v>0</v>
          </cell>
          <cell r="DY44">
            <v>-22728276.098333299</v>
          </cell>
          <cell r="DZ44">
            <v>-17391700.5728563</v>
          </cell>
          <cell r="EA44">
            <v>-14573337</v>
          </cell>
          <cell r="EB44">
            <v>-200000001</v>
          </cell>
          <cell r="EC44">
            <v>-200000001</v>
          </cell>
        </row>
        <row r="45">
          <cell r="A45" t="str">
            <v xml:space="preserve"> FOREIGN EXCH</v>
          </cell>
          <cell r="B45">
            <v>-24080491.370000001</v>
          </cell>
          <cell r="C45">
            <v>-24080491.370000001</v>
          </cell>
          <cell r="D45">
            <v>-24080491.370000001</v>
          </cell>
          <cell r="E45">
            <v>-168569493.44999999</v>
          </cell>
          <cell r="F45">
            <v>-201418963.55000001</v>
          </cell>
          <cell r="G45">
            <v>-24080491.370000001</v>
          </cell>
          <cell r="H45">
            <v>-15300155.543333299</v>
          </cell>
          <cell r="I45">
            <v>-14678872.6075</v>
          </cell>
          <cell r="J45">
            <v>-21936728</v>
          </cell>
          <cell r="K45">
            <v>-21936728</v>
          </cell>
          <cell r="L45">
            <v>-234999999</v>
          </cell>
          <cell r="M45">
            <v>-16617112.810000001</v>
          </cell>
          <cell r="N45">
            <v>-40697604.18</v>
          </cell>
          <cell r="O45">
            <v>-40697604.18</v>
          </cell>
          <cell r="P45">
            <v>-168569493.44999999</v>
          </cell>
          <cell r="Q45">
            <v>-201418963.55000001</v>
          </cell>
          <cell r="R45">
            <v>-20348802.09</v>
          </cell>
          <cell r="S45">
            <v>-19057997.923333298</v>
          </cell>
          <cell r="T45">
            <v>-14868747.276666701</v>
          </cell>
          <cell r="U45">
            <v>-24969060</v>
          </cell>
          <cell r="V45">
            <v>-46905788</v>
          </cell>
          <cell r="W45">
            <v>-234999999</v>
          </cell>
          <cell r="X45">
            <v>-21526550.890000001</v>
          </cell>
          <cell r="Y45">
            <v>-62224155.07</v>
          </cell>
          <cell r="Z45">
            <v>-62224155.07</v>
          </cell>
          <cell r="AA45">
            <v>-168569493.44999999</v>
          </cell>
          <cell r="AB45">
            <v>-201418963.55000001</v>
          </cell>
          <cell r="AC45">
            <v>-20741385.0233333</v>
          </cell>
          <cell r="AD45">
            <v>-20741385.0233333</v>
          </cell>
          <cell r="AE45">
            <v>-15431830.98</v>
          </cell>
          <cell r="AF45">
            <v>-20365169</v>
          </cell>
          <cell r="AG45">
            <v>-67270957</v>
          </cell>
          <cell r="AH45">
            <v>-234999999</v>
          </cell>
          <cell r="AI45">
            <v>-14921999.99</v>
          </cell>
          <cell r="AJ45">
            <v>-14921999.99</v>
          </cell>
          <cell r="AK45">
            <v>-77146155.060000002</v>
          </cell>
          <cell r="AL45">
            <v>-168569493.44999999</v>
          </cell>
          <cell r="AM45">
            <v>-201418963.55000001</v>
          </cell>
          <cell r="AN45">
            <v>-19286538.765000001</v>
          </cell>
          <cell r="AO45">
            <v>-17688554.563333299</v>
          </cell>
          <cell r="AP45">
            <v>-16373095.159166699</v>
          </cell>
          <cell r="AQ45">
            <v>-14561376</v>
          </cell>
          <cell r="AR45">
            <v>-81832333</v>
          </cell>
          <cell r="AS45">
            <v>-234999999</v>
          </cell>
          <cell r="AT45">
            <v>-25597806.84</v>
          </cell>
          <cell r="AU45">
            <v>-40519806.829999998</v>
          </cell>
          <cell r="AV45">
            <v>-102743961.90000001</v>
          </cell>
          <cell r="AW45">
            <v>-168569493.44999999</v>
          </cell>
          <cell r="AX45">
            <v>-201418963.55000001</v>
          </cell>
          <cell r="AY45">
            <v>-20548792.379999999</v>
          </cell>
          <cell r="AZ45">
            <v>-20682119.239999998</v>
          </cell>
          <cell r="BA45">
            <v>-18496030.923333298</v>
          </cell>
          <cell r="BB45">
            <v>-17516394</v>
          </cell>
          <cell r="BC45">
            <v>-99348727</v>
          </cell>
          <cell r="BD45">
            <v>-234999999</v>
          </cell>
          <cell r="BE45">
            <v>-15551556.710000001</v>
          </cell>
          <cell r="BF45">
            <v>-56071363.539999999</v>
          </cell>
          <cell r="BG45">
            <v>-118295518.61</v>
          </cell>
          <cell r="BH45">
            <v>-168569493.44999999</v>
          </cell>
          <cell r="BI45">
            <v>-201418963.55000001</v>
          </cell>
          <cell r="BJ45">
            <v>-19715919.768333301</v>
          </cell>
          <cell r="BK45">
            <v>-18690454.513333298</v>
          </cell>
          <cell r="BL45">
            <v>-18666658.674166702</v>
          </cell>
          <cell r="BM45">
            <v>-20807036</v>
          </cell>
          <cell r="BN45">
            <v>-120155763</v>
          </cell>
          <cell r="BO45">
            <v>-234999999</v>
          </cell>
          <cell r="BP45">
            <v>-18725418.800000001</v>
          </cell>
          <cell r="BQ45">
            <v>-18725418.800000001</v>
          </cell>
          <cell r="BR45">
            <v>-137020937.41</v>
          </cell>
          <cell r="BS45">
            <v>-168569493.44999999</v>
          </cell>
          <cell r="BT45">
            <v>-201418963.55000001</v>
          </cell>
          <cell r="BU45">
            <v>-19574419.629999999</v>
          </cell>
          <cell r="BV45">
            <v>-19958260.783333302</v>
          </cell>
          <cell r="BW45">
            <v>-18270929.994166698</v>
          </cell>
          <cell r="BX45">
            <v>-24054851</v>
          </cell>
          <cell r="BY45">
            <v>-144210614</v>
          </cell>
          <cell r="BZ45">
            <v>-234999999</v>
          </cell>
          <cell r="CA45">
            <v>-12020892.060000001</v>
          </cell>
          <cell r="CB45">
            <v>-30746310.859999999</v>
          </cell>
          <cell r="CC45">
            <v>-149041829.47</v>
          </cell>
          <cell r="CD45">
            <v>-168569493.44999999</v>
          </cell>
          <cell r="CE45">
            <v>-201418963.55000001</v>
          </cell>
          <cell r="CF45">
            <v>-18630228.68375</v>
          </cell>
          <cell r="CG45">
            <v>-15432622.5233333</v>
          </cell>
          <cell r="CH45">
            <v>-17133812.8716667</v>
          </cell>
          <cell r="CI45">
            <v>-21010427</v>
          </cell>
          <cell r="CJ45">
            <v>-165221041</v>
          </cell>
          <cell r="CK45">
            <v>-234999999</v>
          </cell>
          <cell r="CL45">
            <v>-8166675.7300000004</v>
          </cell>
          <cell r="CM45">
            <v>-38912986.590000004</v>
          </cell>
          <cell r="CN45">
            <v>-157208505.19999999</v>
          </cell>
          <cell r="CO45">
            <v>-168569493.44999999</v>
          </cell>
          <cell r="CP45">
            <v>-201418963.55000001</v>
          </cell>
          <cell r="CQ45">
            <v>-17467611.6888889</v>
          </cell>
          <cell r="CR45">
            <v>-12970995.529999999</v>
          </cell>
          <cell r="CS45">
            <v>-16753876.845000001</v>
          </cell>
          <cell r="CT45">
            <v>-17041901</v>
          </cell>
          <cell r="CU45">
            <v>-182262942</v>
          </cell>
          <cell r="CV45">
            <v>-234999999</v>
          </cell>
          <cell r="CW45">
            <v>-15079256.789999999</v>
          </cell>
          <cell r="CX45">
            <v>-15079256.789999999</v>
          </cell>
          <cell r="CY45">
            <v>-172287761.99000001</v>
          </cell>
          <cell r="CZ45">
            <v>-168569493.44999999</v>
          </cell>
          <cell r="DA45">
            <v>-201418963.55000001</v>
          </cell>
          <cell r="DB45">
            <v>-17228776.199000001</v>
          </cell>
          <cell r="DC45">
            <v>-11755608.1933333</v>
          </cell>
          <cell r="DD45">
            <v>-16175644.7708333</v>
          </cell>
          <cell r="DE45">
            <v>-20111998</v>
          </cell>
          <cell r="DF45">
            <v>-202374940</v>
          </cell>
          <cell r="DG45">
            <v>-234999999</v>
          </cell>
          <cell r="DH45">
            <v>0</v>
          </cell>
          <cell r="DI45">
            <v>-15079256.789999999</v>
          </cell>
          <cell r="DJ45">
            <v>0</v>
          </cell>
          <cell r="DK45">
            <v>-168569493.44999999</v>
          </cell>
          <cell r="DL45">
            <v>-201418963.55000001</v>
          </cell>
          <cell r="DM45">
            <v>0</v>
          </cell>
          <cell r="DN45">
            <v>-7748644.1733333301</v>
          </cell>
          <cell r="DO45">
            <v>-15730345.965</v>
          </cell>
          <cell r="DP45">
            <v>-15501387</v>
          </cell>
          <cell r="DQ45">
            <v>-217876327</v>
          </cell>
          <cell r="DR45">
            <v>-234999999</v>
          </cell>
          <cell r="DS45">
            <v>0</v>
          </cell>
          <cell r="DT45">
            <v>-15079256.789999999</v>
          </cell>
          <cell r="DU45">
            <v>0</v>
          </cell>
          <cell r="DV45">
            <v>-168569493.44999999</v>
          </cell>
          <cell r="DW45">
            <v>-201418963.55000001</v>
          </cell>
          <cell r="DX45">
            <v>0</v>
          </cell>
          <cell r="DY45">
            <v>-5026418.93</v>
          </cell>
          <cell r="DZ45">
            <v>-14357313.499166699</v>
          </cell>
          <cell r="EA45">
            <v>-17123672</v>
          </cell>
          <cell r="EB45">
            <v>-234999999</v>
          </cell>
          <cell r="EC45">
            <v>-234999999</v>
          </cell>
        </row>
        <row r="46">
          <cell r="A46" t="str">
            <v xml:space="preserve"> HYBRID PROD</v>
          </cell>
          <cell r="B46">
            <v>-9577117.1699999999</v>
          </cell>
          <cell r="C46">
            <v>-9577117.1699999999</v>
          </cell>
          <cell r="D46">
            <v>-9577117.1699999999</v>
          </cell>
          <cell r="E46">
            <v>-81993959.199999094</v>
          </cell>
          <cell r="F46">
            <v>-46031288.57</v>
          </cell>
          <cell r="G46">
            <v>-9577117.1699999999</v>
          </cell>
          <cell r="H46">
            <v>-2009527.59</v>
          </cell>
          <cell r="I46">
            <v>-7592185.7316666599</v>
          </cell>
          <cell r="J46">
            <v>-7467822</v>
          </cell>
          <cell r="K46">
            <v>-7467822</v>
          </cell>
          <cell r="L46">
            <v>-80000000</v>
          </cell>
          <cell r="M46">
            <v>-12021558.380000001</v>
          </cell>
          <cell r="N46">
            <v>-21598675.550000001</v>
          </cell>
          <cell r="O46">
            <v>-21598675.549998999</v>
          </cell>
          <cell r="P46">
            <v>-81993959.199999094</v>
          </cell>
          <cell r="Q46">
            <v>-46031288.57</v>
          </cell>
          <cell r="R46">
            <v>-10799337.774999499</v>
          </cell>
          <cell r="S46">
            <v>-8108334.6133333296</v>
          </cell>
          <cell r="T46">
            <v>-8037148.9341666596</v>
          </cell>
          <cell r="U46">
            <v>-8500105</v>
          </cell>
          <cell r="V46">
            <v>-15967927</v>
          </cell>
          <cell r="W46">
            <v>-80000000</v>
          </cell>
          <cell r="X46">
            <v>-18655392.719999999</v>
          </cell>
          <cell r="Y46">
            <v>-40254068.270000003</v>
          </cell>
          <cell r="Z46">
            <v>-40254068.270001002</v>
          </cell>
          <cell r="AA46">
            <v>-81993959.199999094</v>
          </cell>
          <cell r="AB46">
            <v>-46031288.57</v>
          </cell>
          <cell r="AC46">
            <v>-13418022.756666999</v>
          </cell>
          <cell r="AD46">
            <v>-13418022.756666699</v>
          </cell>
          <cell r="AE46">
            <v>-8954503.5791666601</v>
          </cell>
          <cell r="AF46">
            <v>-6932824</v>
          </cell>
          <cell r="AG46">
            <v>-22900751</v>
          </cell>
          <cell r="AH46">
            <v>-80000000</v>
          </cell>
          <cell r="AI46">
            <v>-16272510.619999999</v>
          </cell>
          <cell r="AJ46">
            <v>-16272510.619999999</v>
          </cell>
          <cell r="AK46">
            <v>-56526578.890000001</v>
          </cell>
          <cell r="AL46">
            <v>-81993959.199999094</v>
          </cell>
          <cell r="AM46">
            <v>-46031288.57</v>
          </cell>
          <cell r="AN46">
            <v>-14131644.7225</v>
          </cell>
          <cell r="AO46">
            <v>-15649820.573333301</v>
          </cell>
          <cell r="AP46">
            <v>-10139425.805833301</v>
          </cell>
          <cell r="AQ46">
            <v>-4957064</v>
          </cell>
          <cell r="AR46">
            <v>-27857815</v>
          </cell>
          <cell r="AS46">
            <v>-80000000</v>
          </cell>
          <cell r="AT46">
            <v>-1604994.2597000001</v>
          </cell>
          <cell r="AU46">
            <v>-17877504.879700001</v>
          </cell>
          <cell r="AV46">
            <v>-58131573.149699003</v>
          </cell>
          <cell r="AW46">
            <v>-81993959.199999094</v>
          </cell>
          <cell r="AX46">
            <v>-46031288.57</v>
          </cell>
          <cell r="AY46">
            <v>-11626314.6299398</v>
          </cell>
          <cell r="AZ46">
            <v>-12177632.5332333</v>
          </cell>
          <cell r="BA46">
            <v>-9713547.63580833</v>
          </cell>
          <cell r="BB46">
            <v>-5963028</v>
          </cell>
          <cell r="BC46">
            <v>-33820843</v>
          </cell>
          <cell r="BD46">
            <v>-80000000</v>
          </cell>
          <cell r="BE46">
            <v>-5091612.7906999998</v>
          </cell>
          <cell r="BF46">
            <v>-22969117.670400001</v>
          </cell>
          <cell r="BG46">
            <v>-63223185.940398</v>
          </cell>
          <cell r="BH46">
            <v>-81993959.199999094</v>
          </cell>
          <cell r="BI46">
            <v>-46031288.57</v>
          </cell>
          <cell r="BJ46">
            <v>-10537197.656733001</v>
          </cell>
          <cell r="BK46">
            <v>-7656372.5568000004</v>
          </cell>
          <cell r="BL46">
            <v>-9693827.1050333306</v>
          </cell>
          <cell r="BM46">
            <v>-7083246</v>
          </cell>
          <cell r="BN46">
            <v>-40904089</v>
          </cell>
          <cell r="BO46">
            <v>-80000000</v>
          </cell>
          <cell r="BP46">
            <v>-10005992.104599999</v>
          </cell>
          <cell r="BQ46">
            <v>-10005992.104599999</v>
          </cell>
          <cell r="BR46">
            <v>-73229178.045001</v>
          </cell>
          <cell r="BS46">
            <v>-81993959.199999094</v>
          </cell>
          <cell r="BT46">
            <v>-46031288.57</v>
          </cell>
          <cell r="BU46">
            <v>-10461311.149285899</v>
          </cell>
          <cell r="BV46">
            <v>-5567533.0516666695</v>
          </cell>
          <cell r="BW46">
            <v>-9964998.6945833303</v>
          </cell>
          <cell r="BX46">
            <v>-8188886</v>
          </cell>
          <cell r="BY46">
            <v>-49092975</v>
          </cell>
          <cell r="BZ46">
            <v>-80000000</v>
          </cell>
          <cell r="CA46">
            <v>-4203844.4630000005</v>
          </cell>
          <cell r="CB46">
            <v>-14209836.567600001</v>
          </cell>
          <cell r="CC46">
            <v>-77433022.507999003</v>
          </cell>
          <cell r="CD46">
            <v>-81993959.199999094</v>
          </cell>
          <cell r="CE46">
            <v>-46031288.57</v>
          </cell>
          <cell r="CF46">
            <v>-9679127.8134998791</v>
          </cell>
          <cell r="CG46">
            <v>-6433816.4527666699</v>
          </cell>
          <cell r="CH46">
            <v>-8579906.5164999999</v>
          </cell>
          <cell r="CI46">
            <v>-7152486</v>
          </cell>
          <cell r="CJ46">
            <v>-56245461</v>
          </cell>
          <cell r="CK46">
            <v>-80000000</v>
          </cell>
          <cell r="CL46">
            <v>-956833.97499999905</v>
          </cell>
          <cell r="CM46">
            <v>-15166670.5426</v>
          </cell>
          <cell r="CN46">
            <v>-78389856.482999995</v>
          </cell>
          <cell r="CO46">
            <v>-81993959.199999094</v>
          </cell>
          <cell r="CP46">
            <v>-46031288.57</v>
          </cell>
          <cell r="CQ46">
            <v>-8709984.0536666699</v>
          </cell>
          <cell r="CR46">
            <v>-5055556.8475333303</v>
          </cell>
          <cell r="CS46">
            <v>-8214591.1119166696</v>
          </cell>
          <cell r="CT46">
            <v>-5801498</v>
          </cell>
          <cell r="CU46">
            <v>-62046959</v>
          </cell>
          <cell r="CV46">
            <v>-80000000</v>
          </cell>
          <cell r="CW46">
            <v>-6367573.6545000002</v>
          </cell>
          <cell r="CX46">
            <v>-6367573.6545000002</v>
          </cell>
          <cell r="CY46">
            <v>-84757430.137501001</v>
          </cell>
          <cell r="CZ46">
            <v>-81993959.199999094</v>
          </cell>
          <cell r="DA46">
            <v>-46031288.57</v>
          </cell>
          <cell r="DB46">
            <v>-8475743.0137501005</v>
          </cell>
          <cell r="DC46">
            <v>-3842750.6974999998</v>
          </cell>
          <cell r="DD46">
            <v>-6767407.9781250004</v>
          </cell>
          <cell r="DE46">
            <v>-6846638</v>
          </cell>
          <cell r="DF46">
            <v>-68893597</v>
          </cell>
          <cell r="DG46">
            <v>-80000000</v>
          </cell>
          <cell r="DH46">
            <v>0</v>
          </cell>
          <cell r="DI46">
            <v>-6367573.6545000002</v>
          </cell>
          <cell r="DJ46">
            <v>0</v>
          </cell>
          <cell r="DK46">
            <v>-81993959.199999094</v>
          </cell>
          <cell r="DL46">
            <v>-46031288.57</v>
          </cell>
          <cell r="DM46">
            <v>0</v>
          </cell>
          <cell r="DN46">
            <v>-2441469.20983333</v>
          </cell>
          <cell r="DO46">
            <v>-7290313.2022916703</v>
          </cell>
          <cell r="DP46">
            <v>-5277068</v>
          </cell>
          <cell r="DQ46">
            <v>-74170665</v>
          </cell>
          <cell r="DR46">
            <v>-80000000</v>
          </cell>
          <cell r="DS46">
            <v>0</v>
          </cell>
          <cell r="DT46">
            <v>-6367573.6545000002</v>
          </cell>
          <cell r="DU46">
            <v>0</v>
          </cell>
          <cell r="DV46">
            <v>-81993959.199999094</v>
          </cell>
          <cell r="DW46">
            <v>-46031288.57</v>
          </cell>
          <cell r="DX46">
            <v>0</v>
          </cell>
          <cell r="DY46">
            <v>-2122524.5515000001</v>
          </cell>
          <cell r="DZ46">
            <v>-7063119.1781249996</v>
          </cell>
          <cell r="EA46">
            <v>-5829335</v>
          </cell>
          <cell r="EB46">
            <v>-80000000</v>
          </cell>
          <cell r="EC46">
            <v>-80000000</v>
          </cell>
        </row>
        <row r="47">
          <cell r="A47" t="str">
            <v xml:space="preserve"> INT RATES</v>
          </cell>
          <cell r="B47">
            <v>-85718682.790000096</v>
          </cell>
          <cell r="C47">
            <v>-85718682.790000096</v>
          </cell>
          <cell r="D47">
            <v>-85718682.790000096</v>
          </cell>
          <cell r="E47">
            <v>-806367804.56000102</v>
          </cell>
          <cell r="F47">
            <v>-527233124.06</v>
          </cell>
          <cell r="G47">
            <v>-85718682.790000096</v>
          </cell>
          <cell r="H47">
            <v>-65734493.723333299</v>
          </cell>
          <cell r="I47">
            <v>-68121974.714961693</v>
          </cell>
          <cell r="J47">
            <v>-62076274</v>
          </cell>
          <cell r="K47">
            <v>-62076274</v>
          </cell>
          <cell r="L47">
            <v>-665000000</v>
          </cell>
          <cell r="M47">
            <v>-29555599.260000002</v>
          </cell>
          <cell r="N47">
            <v>-115274282.05</v>
          </cell>
          <cell r="O47">
            <v>-115274282.049999</v>
          </cell>
          <cell r="P47">
            <v>-806367804.56000102</v>
          </cell>
          <cell r="Q47">
            <v>-527233124.06</v>
          </cell>
          <cell r="R47">
            <v>-57637141.0249997</v>
          </cell>
          <cell r="S47">
            <v>-49139283.126666702</v>
          </cell>
          <cell r="T47">
            <v>-65032328.897666603</v>
          </cell>
          <cell r="U47">
            <v>-70657127</v>
          </cell>
          <cell r="V47">
            <v>-132733401</v>
          </cell>
          <cell r="W47">
            <v>-665000000</v>
          </cell>
          <cell r="X47">
            <v>-39153838.589999899</v>
          </cell>
          <cell r="Y47">
            <v>-154428120.63999999</v>
          </cell>
          <cell r="Z47">
            <v>-154428120.640001</v>
          </cell>
          <cell r="AA47">
            <v>-806367804.56000102</v>
          </cell>
          <cell r="AB47">
            <v>-527233124.06</v>
          </cell>
          <cell r="AC47">
            <v>-51476040.213333704</v>
          </cell>
          <cell r="AD47">
            <v>-51476040.213333301</v>
          </cell>
          <cell r="AE47">
            <v>-63402883.130833402</v>
          </cell>
          <cell r="AF47">
            <v>-57629097</v>
          </cell>
          <cell r="AG47">
            <v>-190362498</v>
          </cell>
          <cell r="AH47">
            <v>-665000000</v>
          </cell>
          <cell r="AI47">
            <v>-43872861.0499999</v>
          </cell>
          <cell r="AJ47">
            <v>-43872861.0499999</v>
          </cell>
          <cell r="AK47">
            <v>-198300981.69</v>
          </cell>
          <cell r="AL47">
            <v>-806367804.56000102</v>
          </cell>
          <cell r="AM47">
            <v>-527233124.06</v>
          </cell>
          <cell r="AN47">
            <v>-49575245.422499999</v>
          </cell>
          <cell r="AO47">
            <v>-37527432.966666602</v>
          </cell>
          <cell r="AP47">
            <v>-62644052.090833299</v>
          </cell>
          <cell r="AQ47">
            <v>-41205596</v>
          </cell>
          <cell r="AR47">
            <v>-231568094</v>
          </cell>
          <cell r="AS47">
            <v>-665000000</v>
          </cell>
          <cell r="AT47">
            <v>10511134.7006818</v>
          </cell>
          <cell r="AU47">
            <v>-33361726.349318098</v>
          </cell>
          <cell r="AV47">
            <v>-187789846.98931801</v>
          </cell>
          <cell r="AW47">
            <v>-806367804.56000102</v>
          </cell>
          <cell r="AX47">
            <v>-527233124.06</v>
          </cell>
          <cell r="AY47">
            <v>-37557969.397863701</v>
          </cell>
          <cell r="AZ47">
            <v>-24171854.979772601</v>
          </cell>
          <cell r="BA47">
            <v>-59118578.157443203</v>
          </cell>
          <cell r="BB47">
            <v>-49567669</v>
          </cell>
          <cell r="BC47">
            <v>-281135763</v>
          </cell>
          <cell r="BD47">
            <v>-665000000</v>
          </cell>
          <cell r="BE47">
            <v>-78652552.408177897</v>
          </cell>
          <cell r="BF47">
            <v>-112014278.757496</v>
          </cell>
          <cell r="BG47">
            <v>-266442399.397497</v>
          </cell>
          <cell r="BH47">
            <v>-806367804.56000102</v>
          </cell>
          <cell r="BI47">
            <v>-527233124.06</v>
          </cell>
          <cell r="BJ47">
            <v>-44407066.566249497</v>
          </cell>
          <cell r="BK47">
            <v>-37338092.919165298</v>
          </cell>
          <cell r="BL47">
            <v>-58891878.371458001</v>
          </cell>
          <cell r="BM47">
            <v>-58879484</v>
          </cell>
          <cell r="BN47">
            <v>-340015247</v>
          </cell>
          <cell r="BO47">
            <v>-665000000</v>
          </cell>
          <cell r="BP47">
            <v>-44975067.892436601</v>
          </cell>
          <cell r="BQ47">
            <v>-44975067.892436601</v>
          </cell>
          <cell r="BR47">
            <v>-311417467.28993201</v>
          </cell>
          <cell r="BS47">
            <v>-806367804.56000102</v>
          </cell>
          <cell r="BT47">
            <v>-527233124.06</v>
          </cell>
          <cell r="BU47">
            <v>-44488209.612847403</v>
          </cell>
          <cell r="BV47">
            <v>-37705495.199977599</v>
          </cell>
          <cell r="BW47">
            <v>-48759999.277494401</v>
          </cell>
          <cell r="BX47">
            <v>-68070111</v>
          </cell>
          <cell r="BY47">
            <v>-408085358</v>
          </cell>
          <cell r="BZ47">
            <v>-665000000</v>
          </cell>
          <cell r="CA47">
            <v>-33451033.432670198</v>
          </cell>
          <cell r="CB47">
            <v>-78426101.325106904</v>
          </cell>
          <cell r="CC47">
            <v>-344868500.72260201</v>
          </cell>
          <cell r="CD47">
            <v>-806367804.56000102</v>
          </cell>
          <cell r="CE47">
            <v>-527233124.06</v>
          </cell>
          <cell r="CF47">
            <v>-43108562.590325199</v>
          </cell>
          <cell r="CG47">
            <v>-52359551.244428299</v>
          </cell>
          <cell r="CH47">
            <v>-48131186.796050198</v>
          </cell>
          <cell r="CI47">
            <v>-59455038</v>
          </cell>
          <cell r="CJ47">
            <v>-467540396</v>
          </cell>
          <cell r="CK47">
            <v>-665000000</v>
          </cell>
          <cell r="CL47">
            <v>-7890130.89290387</v>
          </cell>
          <cell r="CM47">
            <v>-86316232.218010694</v>
          </cell>
          <cell r="CN47">
            <v>-352758631.61550897</v>
          </cell>
          <cell r="CO47">
            <v>-806367804.56000102</v>
          </cell>
          <cell r="CP47">
            <v>-527233124.06</v>
          </cell>
          <cell r="CQ47">
            <v>-39195403.512834303</v>
          </cell>
          <cell r="CR47">
            <v>-28772077.406003602</v>
          </cell>
          <cell r="CS47">
            <v>-44411574.787125602</v>
          </cell>
          <cell r="CT47">
            <v>-48224955</v>
          </cell>
          <cell r="CU47">
            <v>-515765351</v>
          </cell>
          <cell r="CV47">
            <v>-665000000</v>
          </cell>
          <cell r="CW47">
            <v>-52750174.915535003</v>
          </cell>
          <cell r="CX47">
            <v>-52750174.915535003</v>
          </cell>
          <cell r="CY47">
            <v>-405508806.53104198</v>
          </cell>
          <cell r="CZ47">
            <v>-806367804.56000102</v>
          </cell>
          <cell r="DA47">
            <v>-527233124.06</v>
          </cell>
          <cell r="DB47">
            <v>-40550880.653104201</v>
          </cell>
          <cell r="DC47">
            <v>-31363779.747036401</v>
          </cell>
          <cell r="DD47">
            <v>-43082800.4092535</v>
          </cell>
          <cell r="DE47">
            <v>-56912674</v>
          </cell>
          <cell r="DF47">
            <v>-572678025</v>
          </cell>
          <cell r="DG47">
            <v>-665000000</v>
          </cell>
          <cell r="DH47">
            <v>0</v>
          </cell>
          <cell r="DI47">
            <v>-52750174.915535003</v>
          </cell>
          <cell r="DJ47">
            <v>0</v>
          </cell>
          <cell r="DK47">
            <v>-806367804.56000102</v>
          </cell>
          <cell r="DL47">
            <v>-527233124.06</v>
          </cell>
          <cell r="DM47">
            <v>0</v>
          </cell>
          <cell r="DN47">
            <v>-20213435.269479599</v>
          </cell>
          <cell r="DO47">
            <v>-36471031.1550868</v>
          </cell>
          <cell r="DP47">
            <v>-43865628</v>
          </cell>
          <cell r="DQ47">
            <v>-616543653</v>
          </cell>
          <cell r="DR47">
            <v>-665000000</v>
          </cell>
          <cell r="DS47">
            <v>0</v>
          </cell>
          <cell r="DT47">
            <v>-52750174.915535003</v>
          </cell>
          <cell r="DU47">
            <v>0</v>
          </cell>
          <cell r="DV47">
            <v>-806367804.56000102</v>
          </cell>
          <cell r="DW47">
            <v>-527233124.06</v>
          </cell>
          <cell r="DX47">
            <v>0</v>
          </cell>
          <cell r="DY47">
            <v>-17583391.638511699</v>
          </cell>
          <cell r="DZ47">
            <v>-33792400.544253498</v>
          </cell>
          <cell r="EA47">
            <v>-48456347</v>
          </cell>
          <cell r="EB47">
            <v>-665000000</v>
          </cell>
          <cell r="EC47">
            <v>-665000000</v>
          </cell>
        </row>
        <row r="48">
          <cell r="A48" t="str">
            <v xml:space="preserve"> MANAGEMENT</v>
          </cell>
          <cell r="B48">
            <v>16129942.07</v>
          </cell>
          <cell r="C48">
            <v>16129942.07</v>
          </cell>
          <cell r="D48">
            <v>16129942.07</v>
          </cell>
          <cell r="E48">
            <v>68096529.560000002</v>
          </cell>
          <cell r="F48">
            <v>0</v>
          </cell>
          <cell r="G48">
            <v>16129942.07</v>
          </cell>
          <cell r="H48">
            <v>-13769616.836666699</v>
          </cell>
          <cell r="I48">
            <v>5567761.4766666703</v>
          </cell>
          <cell r="J48">
            <v>8333333</v>
          </cell>
          <cell r="K48">
            <v>8333333</v>
          </cell>
          <cell r="L48">
            <v>99999996</v>
          </cell>
          <cell r="M48">
            <v>22092472.030000001</v>
          </cell>
          <cell r="N48">
            <v>38222414.100000001</v>
          </cell>
          <cell r="O48">
            <v>38222414.100000001</v>
          </cell>
          <cell r="P48">
            <v>68096529.560000002</v>
          </cell>
          <cell r="Q48">
            <v>0</v>
          </cell>
          <cell r="R48">
            <v>19111207.050000001</v>
          </cell>
          <cell r="S48">
            <v>-5477216.1699999999</v>
          </cell>
          <cell r="T48">
            <v>7607607.7766666701</v>
          </cell>
          <cell r="U48">
            <v>8333333</v>
          </cell>
          <cell r="V48">
            <v>16666666</v>
          </cell>
          <cell r="W48">
            <v>99999996</v>
          </cell>
          <cell r="X48">
            <v>8583002.6600000001</v>
          </cell>
          <cell r="Y48">
            <v>46805416.759999998</v>
          </cell>
          <cell r="Z48">
            <v>46805416.759999998</v>
          </cell>
          <cell r="AA48">
            <v>68096529.560000002</v>
          </cell>
          <cell r="AB48">
            <v>0</v>
          </cell>
          <cell r="AC48">
            <v>15601805.586666699</v>
          </cell>
          <cell r="AD48">
            <v>15601805.586666699</v>
          </cell>
          <cell r="AE48">
            <v>6113531.6624999996</v>
          </cell>
          <cell r="AF48">
            <v>8333333</v>
          </cell>
          <cell r="AG48">
            <v>24999999</v>
          </cell>
          <cell r="AH48">
            <v>99999996</v>
          </cell>
          <cell r="AI48">
            <v>41276671.700000003</v>
          </cell>
          <cell r="AJ48">
            <v>41276671.700000003</v>
          </cell>
          <cell r="AK48">
            <v>88082088.459999993</v>
          </cell>
          <cell r="AL48">
            <v>68096529.560000002</v>
          </cell>
          <cell r="AM48">
            <v>0</v>
          </cell>
          <cell r="AN48">
            <v>22020522.114999998</v>
          </cell>
          <cell r="AO48">
            <v>23984048.7966667</v>
          </cell>
          <cell r="AP48">
            <v>11161532.3591667</v>
          </cell>
          <cell r="AQ48">
            <v>8333333</v>
          </cell>
          <cell r="AR48">
            <v>33333332</v>
          </cell>
          <cell r="AS48">
            <v>99999996</v>
          </cell>
          <cell r="AT48">
            <v>-69085823.989999995</v>
          </cell>
          <cell r="AU48">
            <v>-27809152.289999999</v>
          </cell>
          <cell r="AV48">
            <v>18996264.469999999</v>
          </cell>
          <cell r="AW48">
            <v>68096529.560000002</v>
          </cell>
          <cell r="AX48">
            <v>0</v>
          </cell>
          <cell r="AY48">
            <v>3799252.8939999999</v>
          </cell>
          <cell r="AZ48">
            <v>-6408716.5433333404</v>
          </cell>
          <cell r="BA48">
            <v>5191206.0366666699</v>
          </cell>
          <cell r="BB48">
            <v>8333333</v>
          </cell>
          <cell r="BC48">
            <v>41666665</v>
          </cell>
          <cell r="BD48">
            <v>99999996</v>
          </cell>
          <cell r="BE48">
            <v>-20814141.879999999</v>
          </cell>
          <cell r="BF48">
            <v>-48623294.170000002</v>
          </cell>
          <cell r="BG48">
            <v>-1817877.41</v>
          </cell>
          <cell r="BH48">
            <v>68096529.560000002</v>
          </cell>
          <cell r="BI48">
            <v>0</v>
          </cell>
          <cell r="BJ48">
            <v>-302979.568333334</v>
          </cell>
          <cell r="BK48">
            <v>-16207764.723333299</v>
          </cell>
          <cell r="BL48">
            <v>5190433.5566666704</v>
          </cell>
          <cell r="BM48">
            <v>8333333</v>
          </cell>
          <cell r="BN48">
            <v>49999998</v>
          </cell>
          <cell r="BO48">
            <v>99999996</v>
          </cell>
          <cell r="BP48">
            <v>12028129.965</v>
          </cell>
          <cell r="BQ48">
            <v>12028129.965</v>
          </cell>
          <cell r="BR48">
            <v>10210252.555</v>
          </cell>
          <cell r="BS48">
            <v>68096529.560000002</v>
          </cell>
          <cell r="BT48">
            <v>0</v>
          </cell>
          <cell r="BU48">
            <v>1458607.5078571399</v>
          </cell>
          <cell r="BV48">
            <v>-25957278.635000002</v>
          </cell>
          <cell r="BW48">
            <v>2472195.6770833302</v>
          </cell>
          <cell r="BX48">
            <v>8333333</v>
          </cell>
          <cell r="BY48">
            <v>58333331</v>
          </cell>
          <cell r="BZ48">
            <v>99999996</v>
          </cell>
          <cell r="CA48">
            <v>-16948478.655000001</v>
          </cell>
          <cell r="CB48">
            <v>-4920348.6900000004</v>
          </cell>
          <cell r="CC48">
            <v>-6738226.0999999903</v>
          </cell>
          <cell r="CD48">
            <v>68096529.560000002</v>
          </cell>
          <cell r="CE48">
            <v>0</v>
          </cell>
          <cell r="CF48">
            <v>-842278.26249999902</v>
          </cell>
          <cell r="CG48">
            <v>-8578163.5233333297</v>
          </cell>
          <cell r="CH48">
            <v>-361843.629166667</v>
          </cell>
          <cell r="CI48">
            <v>8333333</v>
          </cell>
          <cell r="CJ48">
            <v>66666664</v>
          </cell>
          <cell r="CK48">
            <v>99999996</v>
          </cell>
          <cell r="CL48">
            <v>-72818742.745000005</v>
          </cell>
          <cell r="CM48">
            <v>-77739091.435000002</v>
          </cell>
          <cell r="CN48">
            <v>-79556968.844999999</v>
          </cell>
          <cell r="CO48">
            <v>68096529.560000002</v>
          </cell>
          <cell r="CP48">
            <v>0</v>
          </cell>
          <cell r="CQ48">
            <v>-8839663.2050000001</v>
          </cell>
          <cell r="CR48">
            <v>-25913030.478333302</v>
          </cell>
          <cell r="CS48">
            <v>-9506151.3362499997</v>
          </cell>
          <cell r="CT48">
            <v>8333333</v>
          </cell>
          <cell r="CU48">
            <v>74999997</v>
          </cell>
          <cell r="CV48">
            <v>99999996</v>
          </cell>
          <cell r="CW48">
            <v>11266207.75</v>
          </cell>
          <cell r="CX48">
            <v>11266207.75</v>
          </cell>
          <cell r="CY48">
            <v>-68290761.094999999</v>
          </cell>
          <cell r="CZ48">
            <v>68096529.560000002</v>
          </cell>
          <cell r="DA48">
            <v>0</v>
          </cell>
          <cell r="DB48">
            <v>-6829076.1095000003</v>
          </cell>
          <cell r="DC48">
            <v>-26167004.550000001</v>
          </cell>
          <cell r="DD48">
            <v>-10477462.80625</v>
          </cell>
          <cell r="DE48">
            <v>8333333</v>
          </cell>
          <cell r="DF48">
            <v>83333330</v>
          </cell>
          <cell r="DG48">
            <v>99999996</v>
          </cell>
          <cell r="DH48">
            <v>0</v>
          </cell>
          <cell r="DI48">
            <v>11266207.75</v>
          </cell>
          <cell r="DJ48">
            <v>0</v>
          </cell>
          <cell r="DK48">
            <v>68096529.560000002</v>
          </cell>
          <cell r="DL48">
            <v>0</v>
          </cell>
          <cell r="DM48">
            <v>0</v>
          </cell>
          <cell r="DN48">
            <v>-20517511.664999999</v>
          </cell>
          <cell r="DO48">
            <v>-10245401.975416699</v>
          </cell>
          <cell r="DP48">
            <v>8333333</v>
          </cell>
          <cell r="DQ48">
            <v>91666663</v>
          </cell>
          <cell r="DR48">
            <v>99999996</v>
          </cell>
          <cell r="DS48">
            <v>0</v>
          </cell>
          <cell r="DT48">
            <v>11266207.75</v>
          </cell>
          <cell r="DU48">
            <v>0</v>
          </cell>
          <cell r="DV48">
            <v>68096529.560000002</v>
          </cell>
          <cell r="DW48">
            <v>0</v>
          </cell>
          <cell r="DX48">
            <v>0</v>
          </cell>
          <cell r="DY48">
            <v>3755402.5833333302</v>
          </cell>
          <cell r="DZ48">
            <v>-5690896.7579166703</v>
          </cell>
          <cell r="EA48">
            <v>8333333</v>
          </cell>
          <cell r="EB48">
            <v>99999996</v>
          </cell>
          <cell r="EC48">
            <v>99999996</v>
          </cell>
        </row>
        <row r="49">
          <cell r="A49" t="str">
            <v xml:space="preserve"> STRAT TRDG</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cell r="BM49">
            <v>0</v>
          </cell>
          <cell r="BN49">
            <v>0</v>
          </cell>
          <cell r="BO49">
            <v>0</v>
          </cell>
          <cell r="BP49">
            <v>-2087128.77</v>
          </cell>
          <cell r="BQ49">
            <v>-2087128.77</v>
          </cell>
          <cell r="BR49">
            <v>-2087128.77</v>
          </cell>
          <cell r="BS49">
            <v>0</v>
          </cell>
          <cell r="BT49">
            <v>0</v>
          </cell>
          <cell r="BU49">
            <v>-298161.252857143</v>
          </cell>
          <cell r="BV49">
            <v>-695709.59</v>
          </cell>
          <cell r="BW49">
            <v>-173927.39749999999</v>
          </cell>
          <cell r="BX49">
            <v>0</v>
          </cell>
          <cell r="BY49">
            <v>0</v>
          </cell>
          <cell r="BZ49">
            <v>0</v>
          </cell>
          <cell r="CA49">
            <v>-245411.72</v>
          </cell>
          <cell r="CB49">
            <v>-2332540.4900000002</v>
          </cell>
          <cell r="CC49">
            <v>-2332540.4900000002</v>
          </cell>
          <cell r="CD49">
            <v>0</v>
          </cell>
          <cell r="CE49">
            <v>0</v>
          </cell>
          <cell r="CF49">
            <v>-291567.56125000003</v>
          </cell>
          <cell r="CG49">
            <v>-777513.496666666</v>
          </cell>
          <cell r="CH49">
            <v>-194378.374166667</v>
          </cell>
          <cell r="CI49">
            <v>0</v>
          </cell>
          <cell r="CJ49">
            <v>0</v>
          </cell>
          <cell r="CK49">
            <v>0</v>
          </cell>
          <cell r="CL49">
            <v>-1226377.44</v>
          </cell>
          <cell r="CM49">
            <v>-3558917.93</v>
          </cell>
          <cell r="CN49">
            <v>-3558917.93</v>
          </cell>
          <cell r="CO49">
            <v>0</v>
          </cell>
          <cell r="CP49">
            <v>0</v>
          </cell>
          <cell r="CQ49">
            <v>-395435.32555555599</v>
          </cell>
          <cell r="CR49">
            <v>-1186305.9766666701</v>
          </cell>
          <cell r="CS49">
            <v>-296576.49416666699</v>
          </cell>
          <cell r="CT49">
            <v>0</v>
          </cell>
          <cell r="CU49">
            <v>0</v>
          </cell>
          <cell r="CV49">
            <v>0</v>
          </cell>
          <cell r="CW49">
            <v>203013.07</v>
          </cell>
          <cell r="CX49">
            <v>203013.07</v>
          </cell>
          <cell r="CY49">
            <v>-3355904.86</v>
          </cell>
          <cell r="CZ49">
            <v>0</v>
          </cell>
          <cell r="DA49">
            <v>0</v>
          </cell>
          <cell r="DB49">
            <v>-335590.48599999998</v>
          </cell>
          <cell r="DC49">
            <v>-422925.36333333299</v>
          </cell>
          <cell r="DD49">
            <v>-279658.73833333299</v>
          </cell>
          <cell r="DE49">
            <v>0</v>
          </cell>
          <cell r="DF49">
            <v>0</v>
          </cell>
          <cell r="DG49">
            <v>0</v>
          </cell>
          <cell r="DH49">
            <v>0</v>
          </cell>
          <cell r="DI49">
            <v>203013.07</v>
          </cell>
          <cell r="DJ49">
            <v>0</v>
          </cell>
          <cell r="DK49">
            <v>0</v>
          </cell>
          <cell r="DL49">
            <v>0</v>
          </cell>
          <cell r="DM49">
            <v>0</v>
          </cell>
          <cell r="DN49">
            <v>-341121.45666666701</v>
          </cell>
          <cell r="DO49">
            <v>-279658.73833333299</v>
          </cell>
          <cell r="DP49">
            <v>0</v>
          </cell>
          <cell r="DQ49">
            <v>0</v>
          </cell>
          <cell r="DR49">
            <v>0</v>
          </cell>
          <cell r="DS49">
            <v>0</v>
          </cell>
          <cell r="DT49">
            <v>203013.07</v>
          </cell>
          <cell r="DU49">
            <v>0</v>
          </cell>
          <cell r="DV49">
            <v>0</v>
          </cell>
          <cell r="DW49">
            <v>0</v>
          </cell>
          <cell r="DX49">
            <v>0</v>
          </cell>
          <cell r="DY49">
            <v>67671.0233333332</v>
          </cell>
          <cell r="DZ49">
            <v>-279658.73833333299</v>
          </cell>
          <cell r="EA49">
            <v>0</v>
          </cell>
          <cell r="EB49">
            <v>0</v>
          </cell>
          <cell r="EC49">
            <v>0</v>
          </cell>
        </row>
        <row r="50">
          <cell r="A50" t="str">
            <v xml:space="preserve"> TAX EXEMPT</v>
          </cell>
          <cell r="B50">
            <v>0</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v>0</v>
          </cell>
          <cell r="DU50">
            <v>0</v>
          </cell>
          <cell r="DV50">
            <v>0</v>
          </cell>
          <cell r="DW50">
            <v>0</v>
          </cell>
          <cell r="DX50">
            <v>0</v>
          </cell>
          <cell r="DY50">
            <v>0</v>
          </cell>
          <cell r="DZ50">
            <v>0</v>
          </cell>
          <cell r="EA50">
            <v>0</v>
          </cell>
          <cell r="EB50">
            <v>0</v>
          </cell>
          <cell r="EC50">
            <v>0</v>
          </cell>
        </row>
        <row r="51">
          <cell r="A51" t="str">
            <v>LENDING JV</v>
          </cell>
          <cell r="B51">
            <v>210358.21000000101</v>
          </cell>
          <cell r="C51">
            <v>210358.21000000101</v>
          </cell>
          <cell r="D51">
            <v>210358.21000000101</v>
          </cell>
          <cell r="E51">
            <v>22734646.149999999</v>
          </cell>
          <cell r="F51">
            <v>-4313224.28</v>
          </cell>
          <cell r="G51">
            <v>210358.21000000101</v>
          </cell>
          <cell r="H51">
            <v>1633545.03</v>
          </cell>
          <cell r="I51">
            <v>1695119.17833333</v>
          </cell>
          <cell r="J51">
            <v>2333333</v>
          </cell>
          <cell r="K51">
            <v>2333333</v>
          </cell>
          <cell r="L51">
            <v>27999996</v>
          </cell>
          <cell r="M51">
            <v>-16419.3100000007</v>
          </cell>
          <cell r="N51">
            <v>193938.9</v>
          </cell>
          <cell r="O51">
            <v>193938.899999997</v>
          </cell>
          <cell r="P51">
            <v>22734646.149999999</v>
          </cell>
          <cell r="Q51">
            <v>-4313224.28</v>
          </cell>
          <cell r="R51">
            <v>96969.449999998702</v>
          </cell>
          <cell r="S51">
            <v>1035569.44333333</v>
          </cell>
          <cell r="T51">
            <v>1667055.98041667</v>
          </cell>
          <cell r="U51">
            <v>2333333</v>
          </cell>
          <cell r="V51">
            <v>4666666</v>
          </cell>
          <cell r="W51">
            <v>27999996</v>
          </cell>
          <cell r="X51">
            <v>850255.33</v>
          </cell>
          <cell r="Y51">
            <v>1044194.23</v>
          </cell>
          <cell r="Z51">
            <v>1044194.23</v>
          </cell>
          <cell r="AA51">
            <v>22734646.149999999</v>
          </cell>
          <cell r="AB51">
            <v>-4313224.28</v>
          </cell>
          <cell r="AC51">
            <v>348064.74333333399</v>
          </cell>
          <cell r="AD51">
            <v>348064.743333333</v>
          </cell>
          <cell r="AE51">
            <v>1714642.385</v>
          </cell>
          <cell r="AF51">
            <v>2333333</v>
          </cell>
          <cell r="AG51">
            <v>6999999</v>
          </cell>
          <cell r="AH51">
            <v>27999996</v>
          </cell>
          <cell r="AI51">
            <v>-56921.419999999402</v>
          </cell>
          <cell r="AJ51">
            <v>-56921.419999999402</v>
          </cell>
          <cell r="AK51">
            <v>987272.81000000099</v>
          </cell>
          <cell r="AL51">
            <v>22734646.149999999</v>
          </cell>
          <cell r="AM51">
            <v>-4313224.28</v>
          </cell>
          <cell r="AN51">
            <v>246818.20250000001</v>
          </cell>
          <cell r="AO51">
            <v>258971.53333333301</v>
          </cell>
          <cell r="AP51">
            <v>1592964.4191666699</v>
          </cell>
          <cell r="AQ51">
            <v>2333333</v>
          </cell>
          <cell r="AR51">
            <v>9333332</v>
          </cell>
          <cell r="AS51">
            <v>27999996</v>
          </cell>
          <cell r="AT51">
            <v>1677960.6425000001</v>
          </cell>
          <cell r="AU51">
            <v>1621039.2224999999</v>
          </cell>
          <cell r="AV51">
            <v>2665233.4525000001</v>
          </cell>
          <cell r="AW51">
            <v>22734646.149999999</v>
          </cell>
          <cell r="AX51">
            <v>-4313224.28</v>
          </cell>
          <cell r="AY51">
            <v>533046.69050000003</v>
          </cell>
          <cell r="AZ51">
            <v>823764.85083333403</v>
          </cell>
          <cell r="BA51">
            <v>1522724.6427083299</v>
          </cell>
          <cell r="BB51">
            <v>2333333</v>
          </cell>
          <cell r="BC51">
            <v>11666665</v>
          </cell>
          <cell r="BD51">
            <v>27999996</v>
          </cell>
          <cell r="BE51">
            <v>223709.542500001</v>
          </cell>
          <cell r="BF51">
            <v>1844748.7649999999</v>
          </cell>
          <cell r="BG51">
            <v>2888942.9950000001</v>
          </cell>
          <cell r="BH51">
            <v>22734646.149999999</v>
          </cell>
          <cell r="BI51">
            <v>-4313224.28</v>
          </cell>
          <cell r="BJ51">
            <v>481490.499166667</v>
          </cell>
          <cell r="BK51">
            <v>614916.25500000105</v>
          </cell>
          <cell r="BL51">
            <v>1402624.46708333</v>
          </cell>
          <cell r="BM51">
            <v>2333333</v>
          </cell>
          <cell r="BN51">
            <v>13999998</v>
          </cell>
          <cell r="BO51">
            <v>27999996</v>
          </cell>
          <cell r="BP51">
            <v>2007154</v>
          </cell>
          <cell r="BQ51">
            <v>2007154</v>
          </cell>
          <cell r="BR51">
            <v>4896096.9924999997</v>
          </cell>
          <cell r="BS51">
            <v>22734646.149999999</v>
          </cell>
          <cell r="BT51">
            <v>-4313224.28</v>
          </cell>
          <cell r="BU51">
            <v>699442.42750000104</v>
          </cell>
          <cell r="BV51">
            <v>1302941.395</v>
          </cell>
          <cell r="BW51">
            <v>1286646.61291667</v>
          </cell>
          <cell r="BX51">
            <v>2333333</v>
          </cell>
          <cell r="BY51">
            <v>16333331</v>
          </cell>
          <cell r="BZ51">
            <v>27999996</v>
          </cell>
          <cell r="CA51">
            <v>67267.170000000697</v>
          </cell>
          <cell r="CB51">
            <v>2074421.17</v>
          </cell>
          <cell r="CC51">
            <v>4963364.1625000099</v>
          </cell>
          <cell r="CD51">
            <v>22734646.149999999</v>
          </cell>
          <cell r="CE51">
            <v>-4313224.28</v>
          </cell>
          <cell r="CF51">
            <v>620420.520312501</v>
          </cell>
          <cell r="CG51">
            <v>766043.570833334</v>
          </cell>
          <cell r="CH51">
            <v>990749.83208333398</v>
          </cell>
          <cell r="CI51">
            <v>2333333</v>
          </cell>
          <cell r="CJ51">
            <v>18666664</v>
          </cell>
          <cell r="CK51">
            <v>27999996</v>
          </cell>
          <cell r="CL51">
            <v>2906332.9049999998</v>
          </cell>
          <cell r="CM51">
            <v>4980754.0750000002</v>
          </cell>
          <cell r="CN51">
            <v>7869697.0674999999</v>
          </cell>
          <cell r="CO51">
            <v>22734646.149999999</v>
          </cell>
          <cell r="CP51">
            <v>-4313224.28</v>
          </cell>
          <cell r="CQ51">
            <v>874410.785277777</v>
          </cell>
          <cell r="CR51">
            <v>1660251.3583333399</v>
          </cell>
          <cell r="CS51">
            <v>1107572.3525</v>
          </cell>
          <cell r="CT51">
            <v>2333333</v>
          </cell>
          <cell r="CU51">
            <v>20999997</v>
          </cell>
          <cell r="CV51">
            <v>27999996</v>
          </cell>
          <cell r="CW51">
            <v>1292664.6425000001</v>
          </cell>
          <cell r="CX51">
            <v>1292664.6425000001</v>
          </cell>
          <cell r="CY51">
            <v>9162361.7100000009</v>
          </cell>
          <cell r="CZ51">
            <v>22734646.149999999</v>
          </cell>
          <cell r="DA51">
            <v>-4313224.28</v>
          </cell>
          <cell r="DB51">
            <v>916236.17099999997</v>
          </cell>
          <cell r="DC51">
            <v>1422088.23916667</v>
          </cell>
          <cell r="DD51">
            <v>1154386.5493749999</v>
          </cell>
          <cell r="DE51">
            <v>2333333</v>
          </cell>
          <cell r="DF51">
            <v>23333330</v>
          </cell>
          <cell r="DG51">
            <v>27999996</v>
          </cell>
          <cell r="DH51">
            <v>0</v>
          </cell>
          <cell r="DI51">
            <v>1292664.6425000001</v>
          </cell>
          <cell r="DJ51">
            <v>0</v>
          </cell>
          <cell r="DK51">
            <v>22734646.149999999</v>
          </cell>
          <cell r="DL51">
            <v>-4313224.28</v>
          </cell>
          <cell r="DM51">
            <v>0</v>
          </cell>
          <cell r="DN51">
            <v>1399665.8491666701</v>
          </cell>
          <cell r="DO51">
            <v>1006260.92854167</v>
          </cell>
          <cell r="DP51">
            <v>2333333</v>
          </cell>
          <cell r="DQ51">
            <v>25666663</v>
          </cell>
          <cell r="DR51">
            <v>27999996</v>
          </cell>
          <cell r="DS51">
            <v>0</v>
          </cell>
          <cell r="DT51">
            <v>1292664.6425000001</v>
          </cell>
          <cell r="DU51">
            <v>0</v>
          </cell>
          <cell r="DV51">
            <v>22734646.149999999</v>
          </cell>
          <cell r="DW51">
            <v>-4313224.28</v>
          </cell>
          <cell r="DX51">
            <v>0</v>
          </cell>
          <cell r="DY51">
            <v>430888.21416666702</v>
          </cell>
          <cell r="DZ51">
            <v>763530.14270833402</v>
          </cell>
          <cell r="EA51">
            <v>2333333</v>
          </cell>
          <cell r="EB51">
            <v>27999996</v>
          </cell>
          <cell r="EC51">
            <v>27999996</v>
          </cell>
        </row>
        <row r="52">
          <cell r="A52" t="str">
            <v xml:space="preserve"> LENDING</v>
          </cell>
          <cell r="B52">
            <v>210358.21000000101</v>
          </cell>
          <cell r="C52">
            <v>210358.21000000101</v>
          </cell>
          <cell r="D52">
            <v>210358.21000000101</v>
          </cell>
          <cell r="E52">
            <v>22734646.149999999</v>
          </cell>
          <cell r="F52">
            <v>-4313224.28</v>
          </cell>
          <cell r="G52">
            <v>210358.21000000101</v>
          </cell>
          <cell r="H52">
            <v>1633545.03</v>
          </cell>
          <cell r="I52">
            <v>1695119.17833333</v>
          </cell>
          <cell r="J52">
            <v>2333333</v>
          </cell>
          <cell r="K52">
            <v>2333333</v>
          </cell>
          <cell r="L52">
            <v>27999996</v>
          </cell>
          <cell r="M52">
            <v>-16419.3100000007</v>
          </cell>
          <cell r="N52">
            <v>193938.9</v>
          </cell>
          <cell r="O52">
            <v>193938.899999997</v>
          </cell>
          <cell r="P52">
            <v>22734646.149999999</v>
          </cell>
          <cell r="Q52">
            <v>-4313224.28</v>
          </cell>
          <cell r="R52">
            <v>96969.449999998702</v>
          </cell>
          <cell r="S52">
            <v>1035569.44333333</v>
          </cell>
          <cell r="T52">
            <v>1667055.98041667</v>
          </cell>
          <cell r="U52">
            <v>2333333</v>
          </cell>
          <cell r="V52">
            <v>4666666</v>
          </cell>
          <cell r="W52">
            <v>27999996</v>
          </cell>
          <cell r="X52">
            <v>850255.33</v>
          </cell>
          <cell r="Y52">
            <v>1044194.23</v>
          </cell>
          <cell r="Z52">
            <v>1044194.23</v>
          </cell>
          <cell r="AA52">
            <v>22734646.149999999</v>
          </cell>
          <cell r="AB52">
            <v>-4313224.28</v>
          </cell>
          <cell r="AC52">
            <v>348064.74333333399</v>
          </cell>
          <cell r="AD52">
            <v>348064.743333333</v>
          </cell>
          <cell r="AE52">
            <v>1714642.385</v>
          </cell>
          <cell r="AF52">
            <v>2333333</v>
          </cell>
          <cell r="AG52">
            <v>6999999</v>
          </cell>
          <cell r="AH52">
            <v>27999996</v>
          </cell>
          <cell r="AI52">
            <v>-56921.419999999402</v>
          </cell>
          <cell r="AJ52">
            <v>-56921.419999999402</v>
          </cell>
          <cell r="AK52">
            <v>987272.81000000099</v>
          </cell>
          <cell r="AL52">
            <v>22734646.149999999</v>
          </cell>
          <cell r="AM52">
            <v>-4313224.28</v>
          </cell>
          <cell r="AN52">
            <v>246818.20250000001</v>
          </cell>
          <cell r="AO52">
            <v>258971.53333333301</v>
          </cell>
          <cell r="AP52">
            <v>1592964.4191666699</v>
          </cell>
          <cell r="AQ52">
            <v>2333333</v>
          </cell>
          <cell r="AR52">
            <v>9333332</v>
          </cell>
          <cell r="AS52">
            <v>27999996</v>
          </cell>
          <cell r="AT52">
            <v>1677960.6425000001</v>
          </cell>
          <cell r="AU52">
            <v>1621039.2224999999</v>
          </cell>
          <cell r="AV52">
            <v>2665233.4525000001</v>
          </cell>
          <cell r="AW52">
            <v>22734646.149999999</v>
          </cell>
          <cell r="AX52">
            <v>-4313224.28</v>
          </cell>
          <cell r="AY52">
            <v>533046.69050000003</v>
          </cell>
          <cell r="AZ52">
            <v>823764.85083333403</v>
          </cell>
          <cell r="BA52">
            <v>1522724.6427083299</v>
          </cell>
          <cell r="BB52">
            <v>2333333</v>
          </cell>
          <cell r="BC52">
            <v>11666665</v>
          </cell>
          <cell r="BD52">
            <v>27999996</v>
          </cell>
          <cell r="BE52">
            <v>223709.542500001</v>
          </cell>
          <cell r="BF52">
            <v>1844748.7649999999</v>
          </cell>
          <cell r="BG52">
            <v>2888942.9950000001</v>
          </cell>
          <cell r="BH52">
            <v>22734646.149999999</v>
          </cell>
          <cell r="BI52">
            <v>-4313224.28</v>
          </cell>
          <cell r="BJ52">
            <v>481490.499166667</v>
          </cell>
          <cell r="BK52">
            <v>614916.25500000105</v>
          </cell>
          <cell r="BL52">
            <v>1402624.46708333</v>
          </cell>
          <cell r="BM52">
            <v>2333333</v>
          </cell>
          <cell r="BN52">
            <v>13999998</v>
          </cell>
          <cell r="BO52">
            <v>27999996</v>
          </cell>
          <cell r="BP52">
            <v>2007154</v>
          </cell>
          <cell r="BQ52">
            <v>2007154</v>
          </cell>
          <cell r="BR52">
            <v>4896096.9924999997</v>
          </cell>
          <cell r="BS52">
            <v>22734646.149999999</v>
          </cell>
          <cell r="BT52">
            <v>-4313224.28</v>
          </cell>
          <cell r="BU52">
            <v>699442.42750000104</v>
          </cell>
          <cell r="BV52">
            <v>1302941.395</v>
          </cell>
          <cell r="BW52">
            <v>1286646.61291667</v>
          </cell>
          <cell r="BX52">
            <v>2333333</v>
          </cell>
          <cell r="BY52">
            <v>16333331</v>
          </cell>
          <cell r="BZ52">
            <v>27999996</v>
          </cell>
          <cell r="CA52">
            <v>67267.170000000697</v>
          </cell>
          <cell r="CB52">
            <v>2074421.17</v>
          </cell>
          <cell r="CC52">
            <v>4963364.1625000099</v>
          </cell>
          <cell r="CD52">
            <v>22734646.149999999</v>
          </cell>
          <cell r="CE52">
            <v>-4313224.28</v>
          </cell>
          <cell r="CF52">
            <v>620420.520312501</v>
          </cell>
          <cell r="CG52">
            <v>766043.570833334</v>
          </cell>
          <cell r="CH52">
            <v>990749.83208333398</v>
          </cell>
          <cell r="CI52">
            <v>2333333</v>
          </cell>
          <cell r="CJ52">
            <v>18666664</v>
          </cell>
          <cell r="CK52">
            <v>27999996</v>
          </cell>
          <cell r="CL52">
            <v>2906332.9049999998</v>
          </cell>
          <cell r="CM52">
            <v>4980754.0750000002</v>
          </cell>
          <cell r="CN52">
            <v>7869697.0674999999</v>
          </cell>
          <cell r="CO52">
            <v>22734646.149999999</v>
          </cell>
          <cell r="CP52">
            <v>-4313224.28</v>
          </cell>
          <cell r="CQ52">
            <v>874410.785277777</v>
          </cell>
          <cell r="CR52">
            <v>1660251.3583333399</v>
          </cell>
          <cell r="CS52">
            <v>1107572.3525</v>
          </cell>
          <cell r="CT52">
            <v>2333333</v>
          </cell>
          <cell r="CU52">
            <v>20999997</v>
          </cell>
          <cell r="CV52">
            <v>27999996</v>
          </cell>
          <cell r="CW52">
            <v>1292664.6425000001</v>
          </cell>
          <cell r="CX52">
            <v>1292664.6425000001</v>
          </cell>
          <cell r="CY52">
            <v>9162361.7100000009</v>
          </cell>
          <cell r="CZ52">
            <v>22734646.149999999</v>
          </cell>
          <cell r="DA52">
            <v>-4313224.28</v>
          </cell>
          <cell r="DB52">
            <v>916236.17099999997</v>
          </cell>
          <cell r="DC52">
            <v>1422088.23916667</v>
          </cell>
          <cell r="DD52">
            <v>1154386.5493749999</v>
          </cell>
          <cell r="DE52">
            <v>2333333</v>
          </cell>
          <cell r="DF52">
            <v>23333330</v>
          </cell>
          <cell r="DG52">
            <v>27999996</v>
          </cell>
          <cell r="DH52">
            <v>0</v>
          </cell>
          <cell r="DI52">
            <v>1292664.6425000001</v>
          </cell>
          <cell r="DJ52">
            <v>0</v>
          </cell>
          <cell r="DK52">
            <v>22734646.149999999</v>
          </cell>
          <cell r="DL52">
            <v>-4313224.28</v>
          </cell>
          <cell r="DM52">
            <v>0</v>
          </cell>
          <cell r="DN52">
            <v>1399665.8491666701</v>
          </cell>
          <cell r="DO52">
            <v>1006260.92854167</v>
          </cell>
          <cell r="DP52">
            <v>2333333</v>
          </cell>
          <cell r="DQ52">
            <v>25666663</v>
          </cell>
          <cell r="DR52">
            <v>27999996</v>
          </cell>
          <cell r="DS52">
            <v>0</v>
          </cell>
          <cell r="DT52">
            <v>1292664.6425000001</v>
          </cell>
          <cell r="DU52">
            <v>0</v>
          </cell>
          <cell r="DV52">
            <v>22734646.149999999</v>
          </cell>
          <cell r="DW52">
            <v>-4313224.28</v>
          </cell>
          <cell r="DX52">
            <v>0</v>
          </cell>
          <cell r="DY52">
            <v>430888.21416666702</v>
          </cell>
          <cell r="DZ52">
            <v>763530.14270833402</v>
          </cell>
          <cell r="EA52">
            <v>2333333</v>
          </cell>
          <cell r="EB52">
            <v>27999996</v>
          </cell>
          <cell r="EC52">
            <v>27999996</v>
          </cell>
        </row>
        <row r="53">
          <cell r="A53" t="str">
            <v>WW FID OTHER</v>
          </cell>
          <cell r="B53">
            <v>3792.1499999995199</v>
          </cell>
          <cell r="C53">
            <v>3792.1499999995199</v>
          </cell>
          <cell r="D53">
            <v>3792.1499999995199</v>
          </cell>
          <cell r="E53">
            <v>662480.48</v>
          </cell>
          <cell r="F53">
            <v>341359.50000000198</v>
          </cell>
          <cell r="G53">
            <v>3792.1499999995199</v>
          </cell>
          <cell r="H53">
            <v>67780.676666666201</v>
          </cell>
          <cell r="I53">
            <v>78141.385833333101</v>
          </cell>
          <cell r="J53">
            <v>0</v>
          </cell>
          <cell r="K53">
            <v>0</v>
          </cell>
          <cell r="L53">
            <v>0</v>
          </cell>
          <cell r="M53">
            <v>11280.139999999799</v>
          </cell>
          <cell r="N53">
            <v>15072.289999999301</v>
          </cell>
          <cell r="O53">
            <v>15072.289999999601</v>
          </cell>
          <cell r="P53">
            <v>662480.48</v>
          </cell>
          <cell r="Q53">
            <v>341359.50000000198</v>
          </cell>
          <cell r="R53">
            <v>7536.1449999997803</v>
          </cell>
          <cell r="S53">
            <v>64742.173333332998</v>
          </cell>
          <cell r="T53">
            <v>55374.558333333101</v>
          </cell>
          <cell r="U53">
            <v>0</v>
          </cell>
          <cell r="V53">
            <v>0</v>
          </cell>
          <cell r="W53">
            <v>0</v>
          </cell>
          <cell r="X53">
            <v>42642.399999999703</v>
          </cell>
          <cell r="Y53">
            <v>57714.689999998998</v>
          </cell>
          <cell r="Z53">
            <v>57714.689999996299</v>
          </cell>
          <cell r="AA53">
            <v>662480.48</v>
          </cell>
          <cell r="AB53">
            <v>341359.50000000198</v>
          </cell>
          <cell r="AC53">
            <v>19238.229999998799</v>
          </cell>
          <cell r="AD53">
            <v>19238.229999999701</v>
          </cell>
          <cell r="AE53">
            <v>62555.310833333097</v>
          </cell>
          <cell r="AF53">
            <v>0</v>
          </cell>
          <cell r="AG53">
            <v>0</v>
          </cell>
          <cell r="AH53">
            <v>0</v>
          </cell>
          <cell r="AI53">
            <v>3599.74000000045</v>
          </cell>
          <cell r="AJ53">
            <v>3599.74000000045</v>
          </cell>
          <cell r="AK53">
            <v>61314.430000004199</v>
          </cell>
          <cell r="AL53">
            <v>662480.48</v>
          </cell>
          <cell r="AM53">
            <v>341359.50000000198</v>
          </cell>
          <cell r="AN53">
            <v>15328.607500001001</v>
          </cell>
          <cell r="AO53">
            <v>19174.093333333301</v>
          </cell>
          <cell r="AP53">
            <v>55238.051666666499</v>
          </cell>
          <cell r="AQ53">
            <v>0</v>
          </cell>
          <cell r="AR53">
            <v>0</v>
          </cell>
          <cell r="AS53">
            <v>0</v>
          </cell>
          <cell r="AT53">
            <v>5833.2200000002204</v>
          </cell>
          <cell r="AU53">
            <v>9432.9600000006703</v>
          </cell>
          <cell r="AV53">
            <v>67147.649999997593</v>
          </cell>
          <cell r="AW53">
            <v>662480.48</v>
          </cell>
          <cell r="AX53">
            <v>341359.50000000198</v>
          </cell>
          <cell r="AY53">
            <v>13429.5299999995</v>
          </cell>
          <cell r="AZ53">
            <v>17358.453333333498</v>
          </cell>
          <cell r="BA53">
            <v>37053.953333333098</v>
          </cell>
          <cell r="BB53">
            <v>0</v>
          </cell>
          <cell r="BC53">
            <v>0</v>
          </cell>
          <cell r="BD53">
            <v>0</v>
          </cell>
          <cell r="BE53">
            <v>-0.76999999955296505</v>
          </cell>
          <cell r="BF53">
            <v>9432.1900000011192</v>
          </cell>
          <cell r="BG53">
            <v>67146.880000017904</v>
          </cell>
          <cell r="BH53">
            <v>662480.48</v>
          </cell>
          <cell r="BI53">
            <v>341359.50000000198</v>
          </cell>
          <cell r="BJ53">
            <v>11191.1466666696</v>
          </cell>
          <cell r="BK53">
            <v>3144.06333333371</v>
          </cell>
          <cell r="BL53">
            <v>32598.213333333199</v>
          </cell>
          <cell r="BM53">
            <v>0</v>
          </cell>
          <cell r="BN53">
            <v>0</v>
          </cell>
          <cell r="BO53">
            <v>0</v>
          </cell>
          <cell r="BP53">
            <v>-80554.099999995495</v>
          </cell>
          <cell r="BQ53">
            <v>-80554.099999995495</v>
          </cell>
          <cell r="BR53">
            <v>-13407.2200000131</v>
          </cell>
          <cell r="BS53">
            <v>662480.48</v>
          </cell>
          <cell r="BT53">
            <v>341359.50000000198</v>
          </cell>
          <cell r="BU53">
            <v>-1915.3171428590199</v>
          </cell>
          <cell r="BV53">
            <v>-24907.216666665001</v>
          </cell>
          <cell r="BW53">
            <v>25765.814166666802</v>
          </cell>
          <cell r="BX53">
            <v>0</v>
          </cell>
          <cell r="BY53">
            <v>0</v>
          </cell>
          <cell r="BZ53">
            <v>0</v>
          </cell>
          <cell r="CA53">
            <v>81742.980000002397</v>
          </cell>
          <cell r="CB53">
            <v>1188.88000000686</v>
          </cell>
          <cell r="CC53">
            <v>68335.759999990507</v>
          </cell>
          <cell r="CD53">
            <v>662480.48</v>
          </cell>
          <cell r="CE53">
            <v>341359.50000000198</v>
          </cell>
          <cell r="CF53">
            <v>8541.9699999988097</v>
          </cell>
          <cell r="CG53">
            <v>396.03666666910198</v>
          </cell>
          <cell r="CH53">
            <v>24188.105000000302</v>
          </cell>
          <cell r="CI53">
            <v>0</v>
          </cell>
          <cell r="CJ53">
            <v>0</v>
          </cell>
          <cell r="CK53">
            <v>0</v>
          </cell>
          <cell r="CL53">
            <v>-57.799999998360903</v>
          </cell>
          <cell r="CM53">
            <v>1131.0800000085001</v>
          </cell>
          <cell r="CN53">
            <v>68277.9600000137</v>
          </cell>
          <cell r="CO53">
            <v>662480.48</v>
          </cell>
          <cell r="CP53">
            <v>341359.50000000198</v>
          </cell>
          <cell r="CQ53">
            <v>7586.4400000015203</v>
          </cell>
          <cell r="CR53">
            <v>377.02666666949898</v>
          </cell>
          <cell r="CS53">
            <v>24203.275833333901</v>
          </cell>
          <cell r="CT53">
            <v>0</v>
          </cell>
          <cell r="CU53">
            <v>0</v>
          </cell>
          <cell r="CV53">
            <v>0</v>
          </cell>
          <cell r="CW53">
            <v>250.46999999880799</v>
          </cell>
          <cell r="CX53">
            <v>250.46999999880799</v>
          </cell>
          <cell r="CY53">
            <v>68528.4299999988</v>
          </cell>
          <cell r="CZ53">
            <v>662480.48</v>
          </cell>
          <cell r="DA53">
            <v>341359.50000000198</v>
          </cell>
          <cell r="DB53">
            <v>6852.8429999998798</v>
          </cell>
          <cell r="DC53">
            <v>27311.883333334299</v>
          </cell>
          <cell r="DD53">
            <v>22339.8591666672</v>
          </cell>
          <cell r="DE53">
            <v>0</v>
          </cell>
          <cell r="DF53">
            <v>0</v>
          </cell>
          <cell r="DG53">
            <v>0</v>
          </cell>
          <cell r="DH53">
            <v>0</v>
          </cell>
          <cell r="DI53">
            <v>250.46999999880799</v>
          </cell>
          <cell r="DJ53">
            <v>0</v>
          </cell>
          <cell r="DK53">
            <v>662480.48</v>
          </cell>
          <cell r="DL53">
            <v>341359.50000000198</v>
          </cell>
          <cell r="DM53">
            <v>0</v>
          </cell>
          <cell r="DN53">
            <v>64.223333333482302</v>
          </cell>
          <cell r="DO53">
            <v>20640.221666667301</v>
          </cell>
          <cell r="DP53">
            <v>0</v>
          </cell>
          <cell r="DQ53">
            <v>0</v>
          </cell>
          <cell r="DR53">
            <v>0</v>
          </cell>
          <cell r="DS53">
            <v>0</v>
          </cell>
          <cell r="DT53">
            <v>250.46999999880799</v>
          </cell>
          <cell r="DU53">
            <v>0</v>
          </cell>
          <cell r="DV53">
            <v>662480.48</v>
          </cell>
          <cell r="DW53">
            <v>341359.50000000198</v>
          </cell>
          <cell r="DX53">
            <v>0</v>
          </cell>
          <cell r="DY53">
            <v>83.489999999602603</v>
          </cell>
          <cell r="DZ53">
            <v>5710.7025000006197</v>
          </cell>
          <cell r="EA53">
            <v>0</v>
          </cell>
          <cell r="EB53">
            <v>0</v>
          </cell>
          <cell r="EC53">
            <v>0</v>
          </cell>
        </row>
        <row r="54">
          <cell r="A54" t="str">
            <v xml:space="preserve"> FID DISTR</v>
          </cell>
          <cell r="B54">
            <v>3631.42</v>
          </cell>
          <cell r="C54">
            <v>3631.42</v>
          </cell>
          <cell r="D54">
            <v>3631.42</v>
          </cell>
          <cell r="E54">
            <v>608594.85</v>
          </cell>
          <cell r="F54">
            <v>714428.95</v>
          </cell>
          <cell r="G54">
            <v>3631.42</v>
          </cell>
          <cell r="H54">
            <v>67727.046666666705</v>
          </cell>
          <cell r="I54">
            <v>73636.854166666701</v>
          </cell>
          <cell r="J54">
            <v>0</v>
          </cell>
          <cell r="K54">
            <v>0</v>
          </cell>
          <cell r="L54">
            <v>0</v>
          </cell>
          <cell r="M54">
            <v>12525.3</v>
          </cell>
          <cell r="N54">
            <v>16156.72</v>
          </cell>
          <cell r="O54">
            <v>16156.72</v>
          </cell>
          <cell r="P54">
            <v>608594.85</v>
          </cell>
          <cell r="Q54">
            <v>714428.95</v>
          </cell>
          <cell r="R54">
            <v>8078.36</v>
          </cell>
          <cell r="S54">
            <v>65103.576666666697</v>
          </cell>
          <cell r="T54">
            <v>50973.79</v>
          </cell>
          <cell r="U54">
            <v>0</v>
          </cell>
          <cell r="V54">
            <v>0</v>
          </cell>
          <cell r="W54">
            <v>0</v>
          </cell>
          <cell r="X54">
            <v>25925.53</v>
          </cell>
          <cell r="Y54">
            <v>42082.25</v>
          </cell>
          <cell r="Z54">
            <v>42082.25</v>
          </cell>
          <cell r="AA54">
            <v>608594.85</v>
          </cell>
          <cell r="AB54">
            <v>714428.95</v>
          </cell>
          <cell r="AC54">
            <v>14027.416666666701</v>
          </cell>
          <cell r="AD54">
            <v>14027.416666666701</v>
          </cell>
          <cell r="AE54">
            <v>56766.923333333303</v>
          </cell>
          <cell r="AF54">
            <v>0</v>
          </cell>
          <cell r="AG54">
            <v>0</v>
          </cell>
          <cell r="AH54">
            <v>0</v>
          </cell>
          <cell r="AI54">
            <v>3600</v>
          </cell>
          <cell r="AJ54">
            <v>3600</v>
          </cell>
          <cell r="AK54">
            <v>45682.25</v>
          </cell>
          <cell r="AL54">
            <v>608594.85</v>
          </cell>
          <cell r="AM54">
            <v>714428.95</v>
          </cell>
          <cell r="AN54">
            <v>11420.5625</v>
          </cell>
          <cell r="AO54">
            <v>14016.9433333333</v>
          </cell>
          <cell r="AP54">
            <v>49454.048333333303</v>
          </cell>
          <cell r="AQ54">
            <v>0</v>
          </cell>
          <cell r="AR54">
            <v>0</v>
          </cell>
          <cell r="AS54">
            <v>0</v>
          </cell>
          <cell r="AT54">
            <v>4853.99</v>
          </cell>
          <cell r="AU54">
            <v>8453.99</v>
          </cell>
          <cell r="AV54">
            <v>50536.24</v>
          </cell>
          <cell r="AW54">
            <v>608594.85</v>
          </cell>
          <cell r="AX54">
            <v>714428.95</v>
          </cell>
          <cell r="AY54">
            <v>10107.248</v>
          </cell>
          <cell r="AZ54">
            <v>11459.84</v>
          </cell>
          <cell r="BA54">
            <v>31190.6616666667</v>
          </cell>
          <cell r="BB54">
            <v>0</v>
          </cell>
          <cell r="BC54">
            <v>0</v>
          </cell>
          <cell r="BD54">
            <v>0</v>
          </cell>
          <cell r="BE54">
            <v>-0.21</v>
          </cell>
          <cell r="BF54">
            <v>8453.7800000000007</v>
          </cell>
          <cell r="BG54">
            <v>50536.03</v>
          </cell>
          <cell r="BH54">
            <v>608594.85</v>
          </cell>
          <cell r="BI54">
            <v>714428.95</v>
          </cell>
          <cell r="BJ54">
            <v>8422.6716666666707</v>
          </cell>
          <cell r="BK54">
            <v>2817.9266666666699</v>
          </cell>
          <cell r="BL54">
            <v>31195.828333333298</v>
          </cell>
          <cell r="BM54">
            <v>0</v>
          </cell>
          <cell r="BN54">
            <v>0</v>
          </cell>
          <cell r="BO54">
            <v>0</v>
          </cell>
          <cell r="BP54">
            <v>-80482.429999999993</v>
          </cell>
          <cell r="BQ54">
            <v>-80482.429999999993</v>
          </cell>
          <cell r="BR54">
            <v>-29946.400000000001</v>
          </cell>
          <cell r="BS54">
            <v>608594.85</v>
          </cell>
          <cell r="BT54">
            <v>714428.95</v>
          </cell>
          <cell r="BU54">
            <v>-4278.0571428571402</v>
          </cell>
          <cell r="BV54">
            <v>-25209.55</v>
          </cell>
          <cell r="BW54">
            <v>24369.41</v>
          </cell>
          <cell r="BX54">
            <v>0</v>
          </cell>
          <cell r="BY54">
            <v>0</v>
          </cell>
          <cell r="BZ54">
            <v>0</v>
          </cell>
          <cell r="CA54">
            <v>81452.92</v>
          </cell>
          <cell r="CB54">
            <v>970.49000000000501</v>
          </cell>
          <cell r="CC54">
            <v>51506.52</v>
          </cell>
          <cell r="CD54">
            <v>608594.85</v>
          </cell>
          <cell r="CE54">
            <v>714428.95</v>
          </cell>
          <cell r="CF54">
            <v>6438.3149999999996</v>
          </cell>
          <cell r="CG54">
            <v>323.42666666666599</v>
          </cell>
          <cell r="CH54">
            <v>22767.535</v>
          </cell>
          <cell r="CI54">
            <v>0</v>
          </cell>
          <cell r="CJ54">
            <v>0</v>
          </cell>
          <cell r="CK54">
            <v>0</v>
          </cell>
          <cell r="CL54">
            <v>0</v>
          </cell>
          <cell r="CM54">
            <v>970.49000000000501</v>
          </cell>
          <cell r="CN54">
            <v>51506.52</v>
          </cell>
          <cell r="CO54">
            <v>608594.85</v>
          </cell>
          <cell r="CP54">
            <v>714428.95</v>
          </cell>
          <cell r="CQ54">
            <v>5722.9466666666704</v>
          </cell>
          <cell r="CR54">
            <v>323.49666666666798</v>
          </cell>
          <cell r="CS54">
            <v>22805.663333333301</v>
          </cell>
          <cell r="CT54">
            <v>0</v>
          </cell>
          <cell r="CU54">
            <v>0</v>
          </cell>
          <cell r="CV54">
            <v>0</v>
          </cell>
          <cell r="CW54">
            <v>0</v>
          </cell>
          <cell r="CX54">
            <v>0</v>
          </cell>
          <cell r="CY54">
            <v>51506.52</v>
          </cell>
          <cell r="CZ54">
            <v>608594.85</v>
          </cell>
          <cell r="DA54">
            <v>714428.95</v>
          </cell>
          <cell r="DB54">
            <v>5150.652</v>
          </cell>
          <cell r="DC54">
            <v>27150.973333333299</v>
          </cell>
          <cell r="DD54">
            <v>20921.3533333333</v>
          </cell>
          <cell r="DE54">
            <v>0</v>
          </cell>
          <cell r="DF54">
            <v>0</v>
          </cell>
          <cell r="DG54">
            <v>0</v>
          </cell>
          <cell r="DH54">
            <v>0</v>
          </cell>
          <cell r="DI54">
            <v>0</v>
          </cell>
          <cell r="DJ54">
            <v>0</v>
          </cell>
          <cell r="DK54">
            <v>608594.85</v>
          </cell>
          <cell r="DL54">
            <v>714428.95</v>
          </cell>
          <cell r="DM54">
            <v>0</v>
          </cell>
          <cell r="DN54">
            <v>0</v>
          </cell>
          <cell r="DO54">
            <v>19221.710833333302</v>
          </cell>
          <cell r="DP54">
            <v>0</v>
          </cell>
          <cell r="DQ54">
            <v>0</v>
          </cell>
          <cell r="DR54">
            <v>0</v>
          </cell>
          <cell r="DS54">
            <v>0</v>
          </cell>
          <cell r="DT54">
            <v>0</v>
          </cell>
          <cell r="DU54">
            <v>0</v>
          </cell>
          <cell r="DV54">
            <v>608594.85</v>
          </cell>
          <cell r="DW54">
            <v>714428.95</v>
          </cell>
          <cell r="DX54">
            <v>0</v>
          </cell>
          <cell r="DY54">
            <v>0</v>
          </cell>
          <cell r="DZ54">
            <v>4292.21</v>
          </cell>
          <cell r="EA54">
            <v>0</v>
          </cell>
          <cell r="EB54">
            <v>0</v>
          </cell>
          <cell r="EC54">
            <v>0</v>
          </cell>
        </row>
        <row r="55">
          <cell r="A55" t="str">
            <v xml:space="preserve"> FID DOC</v>
          </cell>
          <cell r="B55">
            <v>0</v>
          </cell>
          <cell r="C55">
            <v>0</v>
          </cell>
          <cell r="D55">
            <v>0</v>
          </cell>
          <cell r="E55">
            <v>0</v>
          </cell>
          <cell r="F55">
            <v>1.24</v>
          </cell>
          <cell r="G55">
            <v>0</v>
          </cell>
          <cell r="H55">
            <v>0</v>
          </cell>
          <cell r="I55">
            <v>0</v>
          </cell>
          <cell r="J55">
            <v>0</v>
          </cell>
          <cell r="K55">
            <v>0</v>
          </cell>
          <cell r="L55">
            <v>0</v>
          </cell>
          <cell r="M55">
            <v>0</v>
          </cell>
          <cell r="N55">
            <v>0</v>
          </cell>
          <cell r="O55">
            <v>0</v>
          </cell>
          <cell r="P55">
            <v>0</v>
          </cell>
          <cell r="Q55">
            <v>1.24</v>
          </cell>
          <cell r="R55">
            <v>0</v>
          </cell>
          <cell r="S55">
            <v>0</v>
          </cell>
          <cell r="T55">
            <v>0</v>
          </cell>
          <cell r="U55">
            <v>0</v>
          </cell>
          <cell r="V55">
            <v>0</v>
          </cell>
          <cell r="W55">
            <v>0</v>
          </cell>
          <cell r="X55">
            <v>0</v>
          </cell>
          <cell r="Y55">
            <v>0</v>
          </cell>
          <cell r="Z55">
            <v>0</v>
          </cell>
          <cell r="AA55">
            <v>0</v>
          </cell>
          <cell r="AB55">
            <v>1.24</v>
          </cell>
          <cell r="AC55">
            <v>0</v>
          </cell>
          <cell r="AD55">
            <v>0</v>
          </cell>
          <cell r="AE55">
            <v>-8.4166666666666695E-2</v>
          </cell>
          <cell r="AF55">
            <v>0</v>
          </cell>
          <cell r="AG55">
            <v>0</v>
          </cell>
          <cell r="AH55">
            <v>0</v>
          </cell>
          <cell r="AI55">
            <v>0</v>
          </cell>
          <cell r="AJ55">
            <v>0</v>
          </cell>
          <cell r="AK55">
            <v>0</v>
          </cell>
          <cell r="AL55">
            <v>0</v>
          </cell>
          <cell r="AM55">
            <v>1.24</v>
          </cell>
          <cell r="AN55">
            <v>0</v>
          </cell>
          <cell r="AO55">
            <v>0</v>
          </cell>
          <cell r="AP55">
            <v>-8.4166666666666695E-2</v>
          </cell>
          <cell r="AQ55">
            <v>0</v>
          </cell>
          <cell r="AR55">
            <v>0</v>
          </cell>
          <cell r="AS55">
            <v>0</v>
          </cell>
          <cell r="AT55">
            <v>0</v>
          </cell>
          <cell r="AU55">
            <v>0</v>
          </cell>
          <cell r="AV55">
            <v>0</v>
          </cell>
          <cell r="AW55">
            <v>0</v>
          </cell>
          <cell r="AX55">
            <v>1.24</v>
          </cell>
          <cell r="AY55">
            <v>0</v>
          </cell>
          <cell r="AZ55">
            <v>0</v>
          </cell>
          <cell r="BA55">
            <v>-8.4166666666666695E-2</v>
          </cell>
          <cell r="BB55">
            <v>0</v>
          </cell>
          <cell r="BC55">
            <v>0</v>
          </cell>
          <cell r="BD55">
            <v>0</v>
          </cell>
          <cell r="BE55">
            <v>0</v>
          </cell>
          <cell r="BF55">
            <v>0</v>
          </cell>
          <cell r="BG55">
            <v>0</v>
          </cell>
          <cell r="BH55">
            <v>0</v>
          </cell>
          <cell r="BI55">
            <v>1.24</v>
          </cell>
          <cell r="BJ55">
            <v>0</v>
          </cell>
          <cell r="BK55">
            <v>0</v>
          </cell>
          <cell r="BL55">
            <v>0</v>
          </cell>
          <cell r="BM55">
            <v>0</v>
          </cell>
          <cell r="BN55">
            <v>0</v>
          </cell>
          <cell r="BO55">
            <v>0</v>
          </cell>
          <cell r="BP55">
            <v>0</v>
          </cell>
          <cell r="BQ55">
            <v>0</v>
          </cell>
          <cell r="BR55">
            <v>0</v>
          </cell>
          <cell r="BS55">
            <v>0</v>
          </cell>
          <cell r="BT55">
            <v>1.24</v>
          </cell>
          <cell r="BU55">
            <v>0</v>
          </cell>
          <cell r="BV55">
            <v>0</v>
          </cell>
          <cell r="BW55">
            <v>0</v>
          </cell>
          <cell r="BX55">
            <v>0</v>
          </cell>
          <cell r="BY55">
            <v>0</v>
          </cell>
          <cell r="BZ55">
            <v>0</v>
          </cell>
          <cell r="CA55">
            <v>0</v>
          </cell>
          <cell r="CB55">
            <v>0</v>
          </cell>
          <cell r="CC55">
            <v>0</v>
          </cell>
          <cell r="CD55">
            <v>0</v>
          </cell>
          <cell r="CE55">
            <v>1.24</v>
          </cell>
          <cell r="CF55">
            <v>0</v>
          </cell>
          <cell r="CG55">
            <v>0</v>
          </cell>
          <cell r="CH55">
            <v>0</v>
          </cell>
          <cell r="CI55">
            <v>0</v>
          </cell>
          <cell r="CJ55">
            <v>0</v>
          </cell>
          <cell r="CK55">
            <v>0</v>
          </cell>
          <cell r="CL55">
            <v>0</v>
          </cell>
          <cell r="CM55">
            <v>0</v>
          </cell>
          <cell r="CN55">
            <v>0</v>
          </cell>
          <cell r="CO55">
            <v>0</v>
          </cell>
          <cell r="CP55">
            <v>1.24</v>
          </cell>
          <cell r="CQ55">
            <v>0</v>
          </cell>
          <cell r="CR55">
            <v>0</v>
          </cell>
          <cell r="CS55">
            <v>0</v>
          </cell>
          <cell r="CT55">
            <v>0</v>
          </cell>
          <cell r="CU55">
            <v>0</v>
          </cell>
          <cell r="CV55">
            <v>0</v>
          </cell>
          <cell r="CW55">
            <v>0</v>
          </cell>
          <cell r="CX55">
            <v>0</v>
          </cell>
          <cell r="CY55">
            <v>0</v>
          </cell>
          <cell r="CZ55">
            <v>0</v>
          </cell>
          <cell r="DA55">
            <v>1.24</v>
          </cell>
          <cell r="DB55">
            <v>0</v>
          </cell>
          <cell r="DC55">
            <v>0</v>
          </cell>
          <cell r="DD55">
            <v>0</v>
          </cell>
          <cell r="DE55">
            <v>0</v>
          </cell>
          <cell r="DF55">
            <v>0</v>
          </cell>
          <cell r="DG55">
            <v>0</v>
          </cell>
          <cell r="DH55">
            <v>0</v>
          </cell>
          <cell r="DI55">
            <v>0</v>
          </cell>
          <cell r="DJ55">
            <v>0</v>
          </cell>
          <cell r="DK55">
            <v>0</v>
          </cell>
          <cell r="DL55">
            <v>1.24</v>
          </cell>
          <cell r="DM55">
            <v>0</v>
          </cell>
          <cell r="DN55">
            <v>0</v>
          </cell>
          <cell r="DO55">
            <v>0</v>
          </cell>
          <cell r="DP55">
            <v>0</v>
          </cell>
          <cell r="DQ55">
            <v>0</v>
          </cell>
          <cell r="DR55">
            <v>0</v>
          </cell>
          <cell r="DS55">
            <v>0</v>
          </cell>
          <cell r="DT55">
            <v>0</v>
          </cell>
          <cell r="DU55">
            <v>0</v>
          </cell>
          <cell r="DV55">
            <v>0</v>
          </cell>
          <cell r="DW55">
            <v>1.24</v>
          </cell>
          <cell r="DX55">
            <v>0</v>
          </cell>
          <cell r="DY55">
            <v>0</v>
          </cell>
          <cell r="DZ55">
            <v>0</v>
          </cell>
          <cell r="EA55">
            <v>0</v>
          </cell>
          <cell r="EB55">
            <v>0</v>
          </cell>
          <cell r="EC55">
            <v>0</v>
          </cell>
        </row>
        <row r="56">
          <cell r="A56" t="str">
            <v xml:space="preserve"> FID RESEARCH</v>
          </cell>
          <cell r="B56">
            <v>0</v>
          </cell>
          <cell r="C56">
            <v>0</v>
          </cell>
          <cell r="D56">
            <v>0</v>
          </cell>
          <cell r="E56">
            <v>2.15</v>
          </cell>
          <cell r="F56">
            <v>-602.17999999999995</v>
          </cell>
          <cell r="G56">
            <v>0</v>
          </cell>
          <cell r="H56">
            <v>0</v>
          </cell>
          <cell r="I56">
            <v>0.179166666666667</v>
          </cell>
          <cell r="J56">
            <v>0</v>
          </cell>
          <cell r="K56">
            <v>0</v>
          </cell>
          <cell r="L56">
            <v>0</v>
          </cell>
          <cell r="M56">
            <v>0</v>
          </cell>
          <cell r="N56">
            <v>0</v>
          </cell>
          <cell r="O56">
            <v>0</v>
          </cell>
          <cell r="P56">
            <v>2.15</v>
          </cell>
          <cell r="Q56">
            <v>-602.17999999999995</v>
          </cell>
          <cell r="R56">
            <v>0</v>
          </cell>
          <cell r="S56">
            <v>0</v>
          </cell>
          <cell r="T56">
            <v>0.179166666666667</v>
          </cell>
          <cell r="U56">
            <v>0</v>
          </cell>
          <cell r="V56">
            <v>0</v>
          </cell>
          <cell r="W56">
            <v>0</v>
          </cell>
          <cell r="X56">
            <v>0</v>
          </cell>
          <cell r="Y56">
            <v>0</v>
          </cell>
          <cell r="Z56">
            <v>0</v>
          </cell>
          <cell r="AA56">
            <v>2.15</v>
          </cell>
          <cell r="AB56">
            <v>-602.17999999999995</v>
          </cell>
          <cell r="AC56">
            <v>0</v>
          </cell>
          <cell r="AD56">
            <v>0</v>
          </cell>
          <cell r="AE56">
            <v>-2.5</v>
          </cell>
          <cell r="AF56">
            <v>0</v>
          </cell>
          <cell r="AG56">
            <v>0</v>
          </cell>
          <cell r="AH56">
            <v>0</v>
          </cell>
          <cell r="AI56">
            <v>0</v>
          </cell>
          <cell r="AJ56">
            <v>0</v>
          </cell>
          <cell r="AK56">
            <v>0</v>
          </cell>
          <cell r="AL56">
            <v>2.15</v>
          </cell>
          <cell r="AM56">
            <v>-602.17999999999995</v>
          </cell>
          <cell r="AN56">
            <v>0</v>
          </cell>
          <cell r="AO56">
            <v>0</v>
          </cell>
          <cell r="AP56">
            <v>-2.5</v>
          </cell>
          <cell r="AQ56">
            <v>0</v>
          </cell>
          <cell r="AR56">
            <v>0</v>
          </cell>
          <cell r="AS56">
            <v>0</v>
          </cell>
          <cell r="AT56">
            <v>0</v>
          </cell>
          <cell r="AU56">
            <v>0</v>
          </cell>
          <cell r="AV56">
            <v>0</v>
          </cell>
          <cell r="AW56">
            <v>2.15</v>
          </cell>
          <cell r="AX56">
            <v>-602.17999999999995</v>
          </cell>
          <cell r="AY56">
            <v>0</v>
          </cell>
          <cell r="AZ56">
            <v>0</v>
          </cell>
          <cell r="BA56">
            <v>-2.6791666666666698</v>
          </cell>
          <cell r="BB56">
            <v>0</v>
          </cell>
          <cell r="BC56">
            <v>0</v>
          </cell>
          <cell r="BD56">
            <v>0</v>
          </cell>
          <cell r="BE56">
            <v>0</v>
          </cell>
          <cell r="BF56">
            <v>0</v>
          </cell>
          <cell r="BG56">
            <v>0</v>
          </cell>
          <cell r="BH56">
            <v>2.15</v>
          </cell>
          <cell r="BI56">
            <v>-602.17999999999995</v>
          </cell>
          <cell r="BJ56">
            <v>0</v>
          </cell>
          <cell r="BK56">
            <v>0</v>
          </cell>
          <cell r="BL56">
            <v>0</v>
          </cell>
          <cell r="BM56">
            <v>0</v>
          </cell>
          <cell r="BN56">
            <v>0</v>
          </cell>
          <cell r="BO56">
            <v>0</v>
          </cell>
          <cell r="BP56">
            <v>0</v>
          </cell>
          <cell r="BQ56">
            <v>0</v>
          </cell>
          <cell r="BR56">
            <v>0</v>
          </cell>
          <cell r="BS56">
            <v>2.15</v>
          </cell>
          <cell r="BT56">
            <v>-602.17999999999995</v>
          </cell>
          <cell r="BU56">
            <v>0</v>
          </cell>
          <cell r="BV56">
            <v>0</v>
          </cell>
          <cell r="BW56">
            <v>0</v>
          </cell>
          <cell r="BX56">
            <v>0</v>
          </cell>
          <cell r="BY56">
            <v>0</v>
          </cell>
          <cell r="BZ56">
            <v>0</v>
          </cell>
          <cell r="CA56">
            <v>0</v>
          </cell>
          <cell r="CB56">
            <v>0</v>
          </cell>
          <cell r="CC56">
            <v>0</v>
          </cell>
          <cell r="CD56">
            <v>2.15</v>
          </cell>
          <cell r="CE56">
            <v>-602.17999999999995</v>
          </cell>
          <cell r="CF56">
            <v>0</v>
          </cell>
          <cell r="CG56">
            <v>0</v>
          </cell>
          <cell r="CH56">
            <v>0</v>
          </cell>
          <cell r="CI56">
            <v>0</v>
          </cell>
          <cell r="CJ56">
            <v>0</v>
          </cell>
          <cell r="CK56">
            <v>0</v>
          </cell>
          <cell r="CL56">
            <v>0</v>
          </cell>
          <cell r="CM56">
            <v>0</v>
          </cell>
          <cell r="CN56">
            <v>0</v>
          </cell>
          <cell r="CO56">
            <v>2.15</v>
          </cell>
          <cell r="CP56">
            <v>-602.17999999999995</v>
          </cell>
          <cell r="CQ56">
            <v>0</v>
          </cell>
          <cell r="CR56">
            <v>0</v>
          </cell>
          <cell r="CS56">
            <v>0</v>
          </cell>
          <cell r="CT56">
            <v>0</v>
          </cell>
          <cell r="CU56">
            <v>0</v>
          </cell>
          <cell r="CV56">
            <v>0</v>
          </cell>
          <cell r="CW56">
            <v>0</v>
          </cell>
          <cell r="CX56">
            <v>0</v>
          </cell>
          <cell r="CY56">
            <v>0</v>
          </cell>
          <cell r="CZ56">
            <v>2.15</v>
          </cell>
          <cell r="DA56">
            <v>-602.17999999999995</v>
          </cell>
          <cell r="DB56">
            <v>0</v>
          </cell>
          <cell r="DC56">
            <v>0</v>
          </cell>
          <cell r="DD56">
            <v>0</v>
          </cell>
          <cell r="DE56">
            <v>0</v>
          </cell>
          <cell r="DF56">
            <v>0</v>
          </cell>
          <cell r="DG56">
            <v>0</v>
          </cell>
          <cell r="DH56">
            <v>0</v>
          </cell>
          <cell r="DI56">
            <v>0</v>
          </cell>
          <cell r="DJ56">
            <v>0</v>
          </cell>
          <cell r="DK56">
            <v>2.15</v>
          </cell>
          <cell r="DL56">
            <v>-602.17999999999995</v>
          </cell>
          <cell r="DM56">
            <v>0</v>
          </cell>
          <cell r="DN56">
            <v>0</v>
          </cell>
          <cell r="DO56">
            <v>0</v>
          </cell>
          <cell r="DP56">
            <v>0</v>
          </cell>
          <cell r="DQ56">
            <v>0</v>
          </cell>
          <cell r="DR56">
            <v>0</v>
          </cell>
          <cell r="DS56">
            <v>0</v>
          </cell>
          <cell r="DT56">
            <v>0</v>
          </cell>
          <cell r="DU56">
            <v>0</v>
          </cell>
          <cell r="DV56">
            <v>2.15</v>
          </cell>
          <cell r="DW56">
            <v>-602.17999999999995</v>
          </cell>
          <cell r="DX56">
            <v>0</v>
          </cell>
          <cell r="DY56">
            <v>0</v>
          </cell>
          <cell r="DZ56">
            <v>0</v>
          </cell>
          <cell r="EA56">
            <v>0</v>
          </cell>
          <cell r="EB56">
            <v>0</v>
          </cell>
          <cell r="EC56">
            <v>0</v>
          </cell>
        </row>
        <row r="57">
          <cell r="A57" t="str">
            <v xml:space="preserve"> WW FID MGT</v>
          </cell>
          <cell r="B57">
            <v>160.729999999516</v>
          </cell>
          <cell r="C57">
            <v>160.729999999516</v>
          </cell>
          <cell r="D57">
            <v>160.729999999516</v>
          </cell>
          <cell r="E57">
            <v>53883.479999999698</v>
          </cell>
          <cell r="F57">
            <v>-372468.50999999698</v>
          </cell>
          <cell r="G57">
            <v>160.729999999516</v>
          </cell>
          <cell r="H57">
            <v>53.629999999577798</v>
          </cell>
          <cell r="I57">
            <v>4504.3524999996598</v>
          </cell>
          <cell r="J57">
            <v>0</v>
          </cell>
          <cell r="K57">
            <v>0</v>
          </cell>
          <cell r="L57">
            <v>0</v>
          </cell>
          <cell r="M57">
            <v>-1245.1600000001899</v>
          </cell>
          <cell r="N57">
            <v>-1084.4300000006699</v>
          </cell>
          <cell r="O57">
            <v>-1084.43000000045</v>
          </cell>
          <cell r="P57">
            <v>53883.479999999698</v>
          </cell>
          <cell r="Q57">
            <v>-372468.50999999698</v>
          </cell>
          <cell r="R57">
            <v>-542.21500000022399</v>
          </cell>
          <cell r="S57">
            <v>-361.40333333364401</v>
          </cell>
          <cell r="T57">
            <v>4400.5891666663101</v>
          </cell>
          <cell r="U57">
            <v>0</v>
          </cell>
          <cell r="V57">
            <v>0</v>
          </cell>
          <cell r="W57">
            <v>0</v>
          </cell>
          <cell r="X57">
            <v>16716.869999999701</v>
          </cell>
          <cell r="Y57">
            <v>15632.439999999</v>
          </cell>
          <cell r="Z57">
            <v>15632.439999996301</v>
          </cell>
          <cell r="AA57">
            <v>53883.479999999698</v>
          </cell>
          <cell r="AB57">
            <v>-372468.50999999698</v>
          </cell>
          <cell r="AC57">
            <v>5210.8133333320902</v>
          </cell>
          <cell r="AD57">
            <v>5210.8133333330097</v>
          </cell>
          <cell r="AE57">
            <v>5790.9716666662898</v>
          </cell>
          <cell r="AF57">
            <v>0</v>
          </cell>
          <cell r="AG57">
            <v>0</v>
          </cell>
          <cell r="AH57">
            <v>0</v>
          </cell>
          <cell r="AI57">
            <v>-0.25999999955296499</v>
          </cell>
          <cell r="AJ57">
            <v>-0.25999999955296499</v>
          </cell>
          <cell r="AK57">
            <v>15632.1800000042</v>
          </cell>
          <cell r="AL57">
            <v>53883.479999999698</v>
          </cell>
          <cell r="AM57">
            <v>-372468.50999999698</v>
          </cell>
          <cell r="AN57">
            <v>3908.0450000010401</v>
          </cell>
          <cell r="AO57">
            <v>5157.1499999999896</v>
          </cell>
          <cell r="AP57">
            <v>5786.5874999996504</v>
          </cell>
          <cell r="AQ57">
            <v>0</v>
          </cell>
          <cell r="AR57">
            <v>0</v>
          </cell>
          <cell r="AS57">
            <v>0</v>
          </cell>
          <cell r="AT57">
            <v>979.23000000022398</v>
          </cell>
          <cell r="AU57">
            <v>978.97000000067101</v>
          </cell>
          <cell r="AV57">
            <v>16611.409999997599</v>
          </cell>
          <cell r="AW57">
            <v>53883.479999999698</v>
          </cell>
          <cell r="AX57">
            <v>-372468.50999999698</v>
          </cell>
          <cell r="AY57">
            <v>3322.2819999995199</v>
          </cell>
          <cell r="AZ57">
            <v>5898.6133333334601</v>
          </cell>
          <cell r="BA57">
            <v>5866.0549999996701</v>
          </cell>
          <cell r="BB57">
            <v>0</v>
          </cell>
          <cell r="BC57">
            <v>0</v>
          </cell>
          <cell r="BD57">
            <v>0</v>
          </cell>
          <cell r="BE57">
            <v>-0.55999999865889505</v>
          </cell>
          <cell r="BF57">
            <v>978.410000002012</v>
          </cell>
          <cell r="BG57">
            <v>16610.850000011302</v>
          </cell>
          <cell r="BH57">
            <v>53883.479999999698</v>
          </cell>
          <cell r="BI57">
            <v>-372468.50999999698</v>
          </cell>
          <cell r="BJ57">
            <v>2768.4750000018898</v>
          </cell>
          <cell r="BK57">
            <v>326.13666666733701</v>
          </cell>
          <cell r="BL57">
            <v>1402.3849999998199</v>
          </cell>
          <cell r="BM57">
            <v>0</v>
          </cell>
          <cell r="BN57">
            <v>0</v>
          </cell>
          <cell r="BO57">
            <v>0</v>
          </cell>
          <cell r="BP57">
            <v>-71.669999995529693</v>
          </cell>
          <cell r="BQ57">
            <v>-71.669999995529693</v>
          </cell>
          <cell r="BR57">
            <v>16539.179999992299</v>
          </cell>
          <cell r="BS57">
            <v>53883.479999999698</v>
          </cell>
          <cell r="BT57">
            <v>-372468.50999999698</v>
          </cell>
          <cell r="BU57">
            <v>2362.7399999988902</v>
          </cell>
          <cell r="BV57">
            <v>302.333333335345</v>
          </cell>
          <cell r="BW57">
            <v>1396.4041666668199</v>
          </cell>
          <cell r="BX57">
            <v>0</v>
          </cell>
          <cell r="BY57">
            <v>0</v>
          </cell>
          <cell r="BZ57">
            <v>0</v>
          </cell>
          <cell r="CA57">
            <v>290.06000000119201</v>
          </cell>
          <cell r="CB57">
            <v>218.39000000566199</v>
          </cell>
          <cell r="CC57">
            <v>16829.239999994599</v>
          </cell>
          <cell r="CD57">
            <v>53883.479999999698</v>
          </cell>
          <cell r="CE57">
            <v>-372468.50999999698</v>
          </cell>
          <cell r="CF57">
            <v>2103.6549999993299</v>
          </cell>
          <cell r="CG57">
            <v>72.610000002334502</v>
          </cell>
          <cell r="CH57">
            <v>1420.57000000025</v>
          </cell>
          <cell r="CI57">
            <v>0</v>
          </cell>
          <cell r="CJ57">
            <v>0</v>
          </cell>
          <cell r="CK57">
            <v>0</v>
          </cell>
          <cell r="CL57">
            <v>-57.799999998360903</v>
          </cell>
          <cell r="CM57">
            <v>160.590000007302</v>
          </cell>
          <cell r="CN57">
            <v>16771.440000013699</v>
          </cell>
          <cell r="CO57">
            <v>53883.479999999698</v>
          </cell>
          <cell r="CP57">
            <v>-372468.50999999698</v>
          </cell>
          <cell r="CQ57">
            <v>1863.4933333348599</v>
          </cell>
          <cell r="CR57">
            <v>53.530000002433802</v>
          </cell>
          <cell r="CS57">
            <v>1397.6125000004699</v>
          </cell>
          <cell r="CT57">
            <v>0</v>
          </cell>
          <cell r="CU57">
            <v>0</v>
          </cell>
          <cell r="CV57">
            <v>0</v>
          </cell>
          <cell r="CW57">
            <v>250.46999999880799</v>
          </cell>
          <cell r="CX57">
            <v>250.46999999880799</v>
          </cell>
          <cell r="CY57">
            <v>17021.909999998799</v>
          </cell>
          <cell r="CZ57">
            <v>53883.479999999698</v>
          </cell>
          <cell r="DA57">
            <v>-372468.50999999698</v>
          </cell>
          <cell r="DB57">
            <v>1702.19099999988</v>
          </cell>
          <cell r="DC57">
            <v>160.91000000054601</v>
          </cell>
          <cell r="DD57">
            <v>1418.50583333386</v>
          </cell>
          <cell r="DE57">
            <v>0</v>
          </cell>
          <cell r="DF57">
            <v>0</v>
          </cell>
          <cell r="DG57">
            <v>0</v>
          </cell>
          <cell r="DH57">
            <v>0</v>
          </cell>
          <cell r="DI57">
            <v>250.46999999880799</v>
          </cell>
          <cell r="DJ57">
            <v>0</v>
          </cell>
          <cell r="DK57">
            <v>53883.479999999698</v>
          </cell>
          <cell r="DL57">
            <v>-372468.50999999698</v>
          </cell>
          <cell r="DM57">
            <v>0</v>
          </cell>
          <cell r="DN57">
            <v>64.223333333482302</v>
          </cell>
          <cell r="DO57">
            <v>1418.5108333339101</v>
          </cell>
          <cell r="DP57">
            <v>0</v>
          </cell>
          <cell r="DQ57">
            <v>0</v>
          </cell>
          <cell r="DR57">
            <v>0</v>
          </cell>
          <cell r="DS57">
            <v>0</v>
          </cell>
          <cell r="DT57">
            <v>250.46999999880799</v>
          </cell>
          <cell r="DU57">
            <v>0</v>
          </cell>
          <cell r="DV57">
            <v>53883.479999999698</v>
          </cell>
          <cell r="DW57">
            <v>-372468.50999999698</v>
          </cell>
          <cell r="DX57">
            <v>0</v>
          </cell>
          <cell r="DY57">
            <v>83.489999999602603</v>
          </cell>
          <cell r="DZ57">
            <v>1418.4925000006001</v>
          </cell>
          <cell r="EA57">
            <v>0</v>
          </cell>
          <cell r="EB57">
            <v>0</v>
          </cell>
          <cell r="EC57">
            <v>0</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S Prp"/>
      <sheetName val="HRH Prp"/>
      <sheetName val="MTD Act Jan 03"/>
      <sheetName val="HRH Act YTD Feb 03"/>
      <sheetName val="COMP"/>
      <sheetName val="FMS Act YTD Feb 03"/>
      <sheetName val="TOTAL Act YTD Feb 03"/>
      <sheetName val="YTD Dec 02 by month"/>
      <sheetName val="FMS_Prp"/>
      <sheetName val="HRH_Prp"/>
      <sheetName val="MTD_Act_Jan_03"/>
      <sheetName val="HRH_Act_YTD_Feb_03"/>
      <sheetName val="FMS_Act_YTD_Feb_03"/>
      <sheetName val="TOTAL_Act_YTD_Feb_03"/>
      <sheetName val="YTD_Dec_02_by_month"/>
      <sheetName val="GIB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 02 thru Feb 03 ODC's "/>
      <sheetName val="Mar Billing"/>
      <sheetName val="Mar 02 thru Feb 03  payroll"/>
      <sheetName val="TOtal Cost (3)"/>
      <sheetName val="Master-MLA"/>
      <sheetName val="MLA"/>
      <sheetName val="Total Cost YTD"/>
      <sheetName val="PAC by Proj"/>
      <sheetName val="Mar_02_thru_Feb_03_ODC's_"/>
      <sheetName val="Mar_Billing"/>
      <sheetName val="Mar_02_thru_Feb_03__payroll"/>
      <sheetName val="TOtal_Cost_(3)"/>
      <sheetName val="Total_Cost_YTD"/>
      <sheetName val="PAC_by_Proj"/>
      <sheetName val="Mar_02_thru_Feb_03_ODC's_1"/>
      <sheetName val="Mar_Billing1"/>
      <sheetName val="Mar_02_thru_Feb_03__payroll1"/>
      <sheetName val="TOtal_Cost_(3)1"/>
      <sheetName val="Total_Cost_YTD1"/>
      <sheetName val="PAC_by_Proj1"/>
      <sheetName val="P&amp;L"/>
    </sheetNames>
    <sheetDataSet>
      <sheetData sheetId="0">
        <row r="6">
          <cell r="A6" t="str">
            <v>Cost Acct</v>
          </cell>
          <cell r="B6" t="str">
            <v>Description</v>
          </cell>
          <cell r="C6" t="str">
            <v>Category</v>
          </cell>
          <cell r="D6" t="str">
            <v>Jan-02</v>
          </cell>
          <cell r="E6" t="str">
            <v>Feb-02</v>
          </cell>
          <cell r="F6">
            <v>37316</v>
          </cell>
        </row>
        <row r="7">
          <cell r="A7">
            <v>18600</v>
          </cell>
          <cell r="B7" t="str">
            <v>Plant Equipment</v>
          </cell>
          <cell r="C7" t="str">
            <v>015</v>
          </cell>
          <cell r="D7">
            <v>335.2</v>
          </cell>
          <cell r="E7">
            <v>9544.27</v>
          </cell>
          <cell r="F7">
            <v>4000</v>
          </cell>
        </row>
        <row r="8">
          <cell r="A8">
            <v>21400</v>
          </cell>
          <cell r="B8" t="str">
            <v>Forklifts &amp; Plant Vehicles</v>
          </cell>
          <cell r="C8" t="str">
            <v>015</v>
          </cell>
        </row>
        <row r="9">
          <cell r="A9">
            <v>29500</v>
          </cell>
          <cell r="B9" t="str">
            <v>Purchased Automobiles</v>
          </cell>
          <cell r="C9" t="str">
            <v>015</v>
          </cell>
        </row>
        <row r="10">
          <cell r="A10">
            <v>28000</v>
          </cell>
          <cell r="B10" t="str">
            <v>Office Furniture</v>
          </cell>
          <cell r="C10" t="str">
            <v>020</v>
          </cell>
          <cell r="D10">
            <v>0</v>
          </cell>
          <cell r="E10">
            <v>144.07</v>
          </cell>
          <cell r="F10">
            <v>1000</v>
          </cell>
        </row>
        <row r="11">
          <cell r="A11">
            <v>28100</v>
          </cell>
          <cell r="B11" t="str">
            <v>Office Equipment</v>
          </cell>
          <cell r="C11" t="str">
            <v>020</v>
          </cell>
          <cell r="D11">
            <v>0</v>
          </cell>
          <cell r="E11">
            <v>0</v>
          </cell>
          <cell r="F11">
            <v>1000</v>
          </cell>
        </row>
        <row r="12">
          <cell r="A12">
            <v>30600</v>
          </cell>
          <cell r="B12" t="str">
            <v>Telecommunications Equipment</v>
          </cell>
          <cell r="C12" t="str">
            <v>020</v>
          </cell>
          <cell r="D12">
            <v>397.33</v>
          </cell>
          <cell r="E12">
            <v>0</v>
          </cell>
        </row>
        <row r="13">
          <cell r="A13">
            <v>24600</v>
          </cell>
          <cell r="B13" t="str">
            <v>Computer Hardware</v>
          </cell>
          <cell r="C13" t="str">
            <v>025</v>
          </cell>
          <cell r="D13">
            <v>3799.68</v>
          </cell>
          <cell r="E13">
            <v>128</v>
          </cell>
          <cell r="F13">
            <v>10000</v>
          </cell>
        </row>
        <row r="14">
          <cell r="A14">
            <v>24700</v>
          </cell>
          <cell r="B14" t="str">
            <v>Computer Software</v>
          </cell>
          <cell r="C14" t="str">
            <v>025</v>
          </cell>
          <cell r="D14">
            <v>0</v>
          </cell>
          <cell r="E14">
            <v>0</v>
          </cell>
          <cell r="F14">
            <v>1333.3333333333333</v>
          </cell>
        </row>
        <row r="15">
          <cell r="A15">
            <v>26900</v>
          </cell>
          <cell r="B15" t="str">
            <v>Other Construction Costs</v>
          </cell>
          <cell r="C15" t="str">
            <v>030</v>
          </cell>
          <cell r="D15">
            <v>0</v>
          </cell>
          <cell r="E15">
            <v>33787.730000000003</v>
          </cell>
          <cell r="F15">
            <v>5000</v>
          </cell>
        </row>
        <row r="16">
          <cell r="A16">
            <v>27000</v>
          </cell>
          <cell r="B16" t="str">
            <v>Subcontract:  A &amp; E / Construction Management Services</v>
          </cell>
          <cell r="C16" t="str">
            <v>030</v>
          </cell>
        </row>
        <row r="17">
          <cell r="A17">
            <v>27100</v>
          </cell>
          <cell r="B17" t="str">
            <v>Subcontract:  Construction</v>
          </cell>
          <cell r="C17" t="str">
            <v>030</v>
          </cell>
        </row>
        <row r="18">
          <cell r="A18">
            <v>51100</v>
          </cell>
          <cell r="B18" t="str">
            <v>Termination Cost - Construction</v>
          </cell>
          <cell r="C18" t="str">
            <v>030</v>
          </cell>
        </row>
        <row r="19">
          <cell r="A19">
            <v>51300</v>
          </cell>
          <cell r="B19" t="str">
            <v>Termination Cost - A&amp;E / Construction Management</v>
          </cell>
          <cell r="C19" t="str">
            <v>030</v>
          </cell>
        </row>
        <row r="20">
          <cell r="A20">
            <v>27200</v>
          </cell>
          <cell r="B20" t="str">
            <v>Subcontract:  Training</v>
          </cell>
          <cell r="C20" t="str">
            <v>035</v>
          </cell>
        </row>
        <row r="21">
          <cell r="A21">
            <v>35200</v>
          </cell>
          <cell r="B21" t="str">
            <v>Subcontract: Saudi Strategic Services</v>
          </cell>
          <cell r="C21" t="str">
            <v>036</v>
          </cell>
        </row>
        <row r="22">
          <cell r="A22">
            <v>51000</v>
          </cell>
          <cell r="B22" t="str">
            <v>Termination Cost - Subcontract - SAILS</v>
          </cell>
          <cell r="C22" t="str">
            <v>040</v>
          </cell>
          <cell r="D22">
            <v>0</v>
          </cell>
          <cell r="E22">
            <v>0</v>
          </cell>
          <cell r="F22">
            <v>0</v>
          </cell>
        </row>
        <row r="23">
          <cell r="A23">
            <v>27500</v>
          </cell>
          <cell r="B23" t="str">
            <v>Subcontract:  Site Support Services</v>
          </cell>
          <cell r="C23" t="str">
            <v>040</v>
          </cell>
          <cell r="D23">
            <v>78920.639999999999</v>
          </cell>
          <cell r="E23">
            <v>65983.13</v>
          </cell>
          <cell r="F23">
            <v>72406.399999999994</v>
          </cell>
        </row>
        <row r="24">
          <cell r="A24">
            <v>25500</v>
          </cell>
          <cell r="B24" t="str">
            <v>Material:  Engines</v>
          </cell>
          <cell r="C24" t="str">
            <v>045</v>
          </cell>
        </row>
        <row r="25">
          <cell r="A25">
            <v>25600</v>
          </cell>
          <cell r="B25" t="str">
            <v>Material:  Transmissions</v>
          </cell>
          <cell r="C25" t="str">
            <v>045</v>
          </cell>
        </row>
        <row r="26">
          <cell r="A26">
            <v>25700</v>
          </cell>
          <cell r="B26" t="str">
            <v>Material:  Other Direct Material</v>
          </cell>
          <cell r="C26" t="str">
            <v>045</v>
          </cell>
        </row>
        <row r="27">
          <cell r="A27">
            <v>25900</v>
          </cell>
          <cell r="B27" t="str">
            <v>Vendor Special Charges</v>
          </cell>
          <cell r="C27" t="str">
            <v>045</v>
          </cell>
        </row>
        <row r="28">
          <cell r="A28">
            <v>32700</v>
          </cell>
          <cell r="B28" t="str">
            <v>Inventory Cycle Count Gain / Loss</v>
          </cell>
          <cell r="C28" t="str">
            <v>045</v>
          </cell>
        </row>
        <row r="29">
          <cell r="A29">
            <v>50000</v>
          </cell>
          <cell r="B29" t="str">
            <v>Termination Cost - Materials</v>
          </cell>
          <cell r="C29" t="str">
            <v>045</v>
          </cell>
        </row>
        <row r="30">
          <cell r="A30">
            <v>25100</v>
          </cell>
          <cell r="B30" t="str">
            <v>Shelving</v>
          </cell>
          <cell r="C30" t="str">
            <v>047</v>
          </cell>
        </row>
        <row r="31">
          <cell r="A31">
            <v>25400</v>
          </cell>
          <cell r="B31" t="str">
            <v>Freight Forwarding</v>
          </cell>
          <cell r="C31" t="str">
            <v>047</v>
          </cell>
          <cell r="D31">
            <v>0</v>
          </cell>
          <cell r="E31">
            <v>0</v>
          </cell>
          <cell r="F31">
            <v>0</v>
          </cell>
        </row>
        <row r="32">
          <cell r="A32">
            <v>26000</v>
          </cell>
          <cell r="B32" t="str">
            <v>Freight to Forwarder</v>
          </cell>
          <cell r="C32" t="str">
            <v>047</v>
          </cell>
          <cell r="D32">
            <v>1013.8</v>
          </cell>
          <cell r="E32">
            <v>144.12</v>
          </cell>
        </row>
        <row r="33">
          <cell r="A33">
            <v>31900</v>
          </cell>
          <cell r="B33" t="str">
            <v>Demurrage</v>
          </cell>
          <cell r="C33" t="str">
            <v>047</v>
          </cell>
          <cell r="D33">
            <v>0</v>
          </cell>
          <cell r="E33">
            <v>0</v>
          </cell>
          <cell r="F33">
            <v>0</v>
          </cell>
        </row>
        <row r="34">
          <cell r="A34">
            <v>36000</v>
          </cell>
          <cell r="B34" t="str">
            <v>Air Freight</v>
          </cell>
          <cell r="C34" t="str">
            <v>047</v>
          </cell>
          <cell r="D34">
            <v>16563.87</v>
          </cell>
          <cell r="E34">
            <v>1757.14</v>
          </cell>
          <cell r="F34">
            <v>5000</v>
          </cell>
        </row>
        <row r="35">
          <cell r="A35">
            <v>36100</v>
          </cell>
          <cell r="B35" t="str">
            <v>Ocean Freight</v>
          </cell>
          <cell r="C35" t="str">
            <v>047</v>
          </cell>
          <cell r="D35">
            <v>0</v>
          </cell>
          <cell r="E35">
            <v>0</v>
          </cell>
          <cell r="F35">
            <v>0</v>
          </cell>
        </row>
        <row r="36">
          <cell r="A36">
            <v>36300</v>
          </cell>
          <cell r="B36" t="str">
            <v>Other Freight Charges</v>
          </cell>
          <cell r="C36" t="str">
            <v>047</v>
          </cell>
          <cell r="D36">
            <v>3003.18</v>
          </cell>
          <cell r="E36">
            <v>3770.39</v>
          </cell>
          <cell r="F36">
            <v>2500</v>
          </cell>
        </row>
        <row r="37">
          <cell r="A37">
            <v>36600</v>
          </cell>
          <cell r="B37" t="str">
            <v>Inland Freight</v>
          </cell>
          <cell r="C37" t="str">
            <v>047</v>
          </cell>
          <cell r="D37">
            <v>0</v>
          </cell>
          <cell r="E37">
            <v>0</v>
          </cell>
          <cell r="F37">
            <v>0</v>
          </cell>
        </row>
        <row r="38">
          <cell r="A38">
            <v>15000</v>
          </cell>
          <cell r="B38" t="str">
            <v>Government Relations</v>
          </cell>
          <cell r="C38" t="str">
            <v>245</v>
          </cell>
          <cell r="D38">
            <v>2301.27</v>
          </cell>
          <cell r="E38">
            <v>6931.07</v>
          </cell>
        </row>
        <row r="39">
          <cell r="A39">
            <v>50600</v>
          </cell>
          <cell r="B39" t="str">
            <v>Termination Cost - DSI Special Payments / RIF</v>
          </cell>
          <cell r="C39" t="str">
            <v>250</v>
          </cell>
          <cell r="D39">
            <v>0</v>
          </cell>
          <cell r="E39">
            <v>0</v>
          </cell>
          <cell r="F39">
            <v>0</v>
          </cell>
        </row>
        <row r="40">
          <cell r="A40">
            <v>23700</v>
          </cell>
          <cell r="B40" t="str">
            <v>Business Travel (All Costs)</v>
          </cell>
          <cell r="C40" t="str">
            <v>300</v>
          </cell>
          <cell r="D40">
            <v>1372.58</v>
          </cell>
          <cell r="E40">
            <v>7295.31</v>
          </cell>
          <cell r="F40">
            <v>9000</v>
          </cell>
        </row>
        <row r="41">
          <cell r="A41">
            <v>22700</v>
          </cell>
          <cell r="B41" t="str">
            <v>Vehicle Rental (Non-Travel)</v>
          </cell>
          <cell r="C41" t="str">
            <v>310</v>
          </cell>
        </row>
        <row r="42">
          <cell r="A42">
            <v>18700</v>
          </cell>
          <cell r="B42" t="str">
            <v>Professional Development:  Conference &amp; Seminar Fees</v>
          </cell>
          <cell r="C42" t="str">
            <v>360</v>
          </cell>
          <cell r="D42">
            <v>0</v>
          </cell>
          <cell r="E42">
            <v>0</v>
          </cell>
          <cell r="F42">
            <v>4000</v>
          </cell>
        </row>
        <row r="43">
          <cell r="A43">
            <v>28600</v>
          </cell>
          <cell r="B43" t="str">
            <v>Business/Conference Meals:  Non-Travel</v>
          </cell>
          <cell r="C43" t="str">
            <v>360</v>
          </cell>
          <cell r="D43">
            <v>0</v>
          </cell>
          <cell r="E43">
            <v>66.67</v>
          </cell>
        </row>
        <row r="44">
          <cell r="A44">
            <v>28700</v>
          </cell>
          <cell r="B44" t="str">
            <v>Other Conference Expense:  Non-Travel</v>
          </cell>
          <cell r="C44" t="str">
            <v>360</v>
          </cell>
          <cell r="D44">
            <v>0</v>
          </cell>
          <cell r="E44">
            <v>0</v>
          </cell>
          <cell r="F44">
            <v>0</v>
          </cell>
        </row>
        <row r="45">
          <cell r="A45">
            <v>18900</v>
          </cell>
          <cell r="B45" t="str">
            <v>Dues &amp; Memberships</v>
          </cell>
          <cell r="C45" t="str">
            <v>390</v>
          </cell>
          <cell r="D45">
            <v>0</v>
          </cell>
          <cell r="E45">
            <v>445.33</v>
          </cell>
          <cell r="F45">
            <v>250</v>
          </cell>
        </row>
        <row r="46">
          <cell r="A46">
            <v>24300</v>
          </cell>
          <cell r="B46" t="str">
            <v>Telephone, Fax &amp; E-Mail</v>
          </cell>
          <cell r="C46" t="str">
            <v>420</v>
          </cell>
          <cell r="D46">
            <v>7542.22</v>
          </cell>
          <cell r="E46">
            <v>4123.97</v>
          </cell>
          <cell r="F46">
            <v>22959</v>
          </cell>
        </row>
        <row r="47">
          <cell r="A47">
            <v>24400</v>
          </cell>
          <cell r="B47" t="str">
            <v>Postage, DHL &amp; Federal Express</v>
          </cell>
          <cell r="C47" t="str">
            <v>420</v>
          </cell>
          <cell r="D47">
            <v>2125.1999999999998</v>
          </cell>
          <cell r="E47">
            <v>0</v>
          </cell>
          <cell r="F47">
            <v>2000</v>
          </cell>
        </row>
        <row r="48">
          <cell r="A48">
            <v>18800</v>
          </cell>
          <cell r="B48" t="str">
            <v>Packaging Material</v>
          </cell>
          <cell r="C48" t="str">
            <v>450</v>
          </cell>
          <cell r="D48">
            <v>0</v>
          </cell>
          <cell r="E48">
            <v>0</v>
          </cell>
          <cell r="F48">
            <v>500</v>
          </cell>
        </row>
        <row r="49">
          <cell r="A49">
            <v>19000</v>
          </cell>
          <cell r="B49" t="str">
            <v>Lube, Solvents, Gasoline, Etc.</v>
          </cell>
          <cell r="C49" t="str">
            <v>450</v>
          </cell>
          <cell r="D49">
            <v>0</v>
          </cell>
          <cell r="E49">
            <v>816</v>
          </cell>
          <cell r="F49">
            <v>500</v>
          </cell>
        </row>
        <row r="50">
          <cell r="A50">
            <v>19100</v>
          </cell>
          <cell r="B50" t="str">
            <v>Gages</v>
          </cell>
          <cell r="C50" t="str">
            <v>450</v>
          </cell>
          <cell r="D50">
            <v>0</v>
          </cell>
          <cell r="E50">
            <v>0</v>
          </cell>
          <cell r="F50">
            <v>0</v>
          </cell>
        </row>
        <row r="51">
          <cell r="A51">
            <v>19200</v>
          </cell>
          <cell r="B51" t="str">
            <v>Welding Supplies &amp; Gases</v>
          </cell>
          <cell r="C51" t="str">
            <v>450</v>
          </cell>
          <cell r="D51">
            <v>5781.82</v>
          </cell>
          <cell r="E51">
            <v>0</v>
          </cell>
          <cell r="F51">
            <v>3828.5</v>
          </cell>
        </row>
        <row r="52">
          <cell r="A52">
            <v>19300</v>
          </cell>
          <cell r="B52" t="str">
            <v>Tool Stores</v>
          </cell>
          <cell r="C52" t="str">
            <v>450</v>
          </cell>
          <cell r="D52">
            <v>220.27</v>
          </cell>
          <cell r="E52">
            <v>1409.84</v>
          </cell>
          <cell r="F52">
            <v>1000</v>
          </cell>
        </row>
        <row r="53">
          <cell r="A53">
            <v>19400</v>
          </cell>
          <cell r="B53" t="str">
            <v>Hand Tools</v>
          </cell>
          <cell r="C53" t="str">
            <v>450</v>
          </cell>
          <cell r="D53">
            <v>0</v>
          </cell>
          <cell r="E53">
            <v>42.67</v>
          </cell>
          <cell r="F53">
            <v>200</v>
          </cell>
        </row>
        <row r="54">
          <cell r="A54">
            <v>19500</v>
          </cell>
          <cell r="B54" t="str">
            <v>Abrasives</v>
          </cell>
          <cell r="C54" t="str">
            <v>450</v>
          </cell>
          <cell r="D54">
            <v>0</v>
          </cell>
          <cell r="E54">
            <v>0</v>
          </cell>
          <cell r="F54">
            <v>0</v>
          </cell>
        </row>
        <row r="55">
          <cell r="A55">
            <v>19600</v>
          </cell>
          <cell r="B55" t="str">
            <v>Paint &amp; Painting Supplies</v>
          </cell>
          <cell r="C55" t="str">
            <v>450</v>
          </cell>
          <cell r="D55">
            <v>0</v>
          </cell>
          <cell r="E55">
            <v>720</v>
          </cell>
          <cell r="F55">
            <v>0</v>
          </cell>
        </row>
        <row r="56">
          <cell r="A56">
            <v>19700</v>
          </cell>
          <cell r="B56" t="str">
            <v>Cutting Tools, Attachments &amp; Tooling</v>
          </cell>
          <cell r="C56" t="str">
            <v>450</v>
          </cell>
          <cell r="D56">
            <v>0</v>
          </cell>
          <cell r="E56">
            <v>0</v>
          </cell>
          <cell r="F56">
            <v>0</v>
          </cell>
        </row>
        <row r="57">
          <cell r="A57">
            <v>19800</v>
          </cell>
          <cell r="B57" t="str">
            <v>Low Value Material &amp; Supplies</v>
          </cell>
          <cell r="C57" t="str">
            <v>450</v>
          </cell>
          <cell r="D57">
            <v>1348.85</v>
          </cell>
          <cell r="E57">
            <v>175.07</v>
          </cell>
          <cell r="F57">
            <v>807.66666666666663</v>
          </cell>
        </row>
        <row r="58">
          <cell r="A58">
            <v>19900</v>
          </cell>
          <cell r="B58" t="str">
            <v>Power Tools</v>
          </cell>
          <cell r="C58" t="str">
            <v>450</v>
          </cell>
          <cell r="D58">
            <v>0</v>
          </cell>
          <cell r="E58">
            <v>0</v>
          </cell>
          <cell r="F58">
            <v>650</v>
          </cell>
        </row>
        <row r="59">
          <cell r="A59">
            <v>20000</v>
          </cell>
          <cell r="B59" t="str">
            <v>Container Expense</v>
          </cell>
          <cell r="C59" t="str">
            <v>450</v>
          </cell>
          <cell r="D59">
            <v>0</v>
          </cell>
          <cell r="E59">
            <v>0</v>
          </cell>
          <cell r="F59">
            <v>0</v>
          </cell>
        </row>
        <row r="60">
          <cell r="A60">
            <v>20100</v>
          </cell>
          <cell r="B60" t="str">
            <v>Medical Supplies</v>
          </cell>
          <cell r="C60" t="str">
            <v>450</v>
          </cell>
          <cell r="D60">
            <v>0</v>
          </cell>
          <cell r="E60">
            <v>0</v>
          </cell>
          <cell r="F60">
            <v>0</v>
          </cell>
        </row>
        <row r="61">
          <cell r="A61">
            <v>21500</v>
          </cell>
          <cell r="B61" t="str">
            <v>Security Equipment</v>
          </cell>
          <cell r="C61" t="str">
            <v>450</v>
          </cell>
          <cell r="D61">
            <v>0</v>
          </cell>
          <cell r="E61">
            <v>3951.73</v>
          </cell>
          <cell r="F61">
            <v>500</v>
          </cell>
        </row>
        <row r="62">
          <cell r="A62">
            <v>21600</v>
          </cell>
          <cell r="B62" t="str">
            <v>Safety Equipment</v>
          </cell>
          <cell r="C62" t="str">
            <v>450</v>
          </cell>
          <cell r="D62">
            <v>2492.9299999999998</v>
          </cell>
          <cell r="E62">
            <v>193.6</v>
          </cell>
          <cell r="F62">
            <v>1500</v>
          </cell>
        </row>
        <row r="63">
          <cell r="A63">
            <v>21800</v>
          </cell>
          <cell r="B63" t="str">
            <v>Chemical Processing Equipment</v>
          </cell>
          <cell r="C63" t="str">
            <v>450</v>
          </cell>
          <cell r="D63">
            <v>0</v>
          </cell>
          <cell r="E63">
            <v>0</v>
          </cell>
          <cell r="F63">
            <v>0</v>
          </cell>
        </row>
        <row r="64">
          <cell r="A64">
            <v>22000</v>
          </cell>
          <cell r="B64" t="str">
            <v>Propane, Diesel &amp; Natural Gas</v>
          </cell>
          <cell r="C64" t="str">
            <v>450</v>
          </cell>
          <cell r="D64">
            <v>23602.82</v>
          </cell>
          <cell r="E64">
            <v>13918.25</v>
          </cell>
          <cell r="F64">
            <v>26086.666666666668</v>
          </cell>
        </row>
        <row r="65">
          <cell r="A65">
            <v>30100</v>
          </cell>
          <cell r="B65" t="str">
            <v>Precision Instruments</v>
          </cell>
          <cell r="C65" t="str">
            <v>450</v>
          </cell>
          <cell r="D65">
            <v>0</v>
          </cell>
          <cell r="E65">
            <v>0</v>
          </cell>
          <cell r="F65">
            <v>500</v>
          </cell>
        </row>
        <row r="66">
          <cell r="A66">
            <v>30200</v>
          </cell>
          <cell r="B66" t="str">
            <v>Special Test Equipment</v>
          </cell>
          <cell r="C66" t="str">
            <v>450</v>
          </cell>
        </row>
        <row r="67">
          <cell r="A67">
            <v>30300</v>
          </cell>
          <cell r="B67" t="str">
            <v>Electronic Equipment</v>
          </cell>
          <cell r="C67" t="str">
            <v>450</v>
          </cell>
        </row>
        <row r="68">
          <cell r="A68">
            <v>30400</v>
          </cell>
          <cell r="B68" t="str">
            <v>Mechanical Inspection Equipment</v>
          </cell>
          <cell r="C68" t="str">
            <v>450</v>
          </cell>
        </row>
        <row r="69">
          <cell r="A69">
            <v>30500</v>
          </cell>
          <cell r="B69" t="str">
            <v>Metallurgy Equipment</v>
          </cell>
          <cell r="C69" t="str">
            <v>450</v>
          </cell>
          <cell r="D69">
            <v>0</v>
          </cell>
          <cell r="E69">
            <v>0</v>
          </cell>
          <cell r="F69">
            <v>0</v>
          </cell>
        </row>
        <row r="70">
          <cell r="A70">
            <v>30700</v>
          </cell>
          <cell r="B70" t="str">
            <v>Material Handling Supplies</v>
          </cell>
          <cell r="C70" t="str">
            <v>450</v>
          </cell>
          <cell r="D70">
            <v>0</v>
          </cell>
          <cell r="E70">
            <v>800</v>
          </cell>
          <cell r="F70">
            <v>2000</v>
          </cell>
        </row>
        <row r="71">
          <cell r="A71">
            <v>30800</v>
          </cell>
          <cell r="B71" t="str">
            <v>Paint &amp; Process Bldg. Startup</v>
          </cell>
          <cell r="C71" t="str">
            <v>450</v>
          </cell>
          <cell r="D71">
            <v>0</v>
          </cell>
          <cell r="E71">
            <v>0</v>
          </cell>
          <cell r="F71">
            <v>0</v>
          </cell>
        </row>
        <row r="72">
          <cell r="A72">
            <v>32500</v>
          </cell>
          <cell r="B72" t="str">
            <v>Sand Blasting</v>
          </cell>
          <cell r="C72" t="str">
            <v>450</v>
          </cell>
          <cell r="D72">
            <v>0</v>
          </cell>
          <cell r="E72">
            <v>0</v>
          </cell>
          <cell r="F72">
            <v>0</v>
          </cell>
        </row>
        <row r="73">
          <cell r="A73">
            <v>20300</v>
          </cell>
          <cell r="B73" t="str">
            <v>Office Supplies &amp; Expenses</v>
          </cell>
          <cell r="C73" t="str">
            <v>455</v>
          </cell>
          <cell r="D73">
            <v>131.34</v>
          </cell>
          <cell r="E73">
            <v>2906.8</v>
          </cell>
          <cell r="F73">
            <v>2000</v>
          </cell>
        </row>
        <row r="74">
          <cell r="A74">
            <v>21700</v>
          </cell>
          <cell r="B74" t="str">
            <v>Kitchen Supplies</v>
          </cell>
          <cell r="C74" t="str">
            <v>455</v>
          </cell>
          <cell r="D74">
            <v>1122.4000000000001</v>
          </cell>
          <cell r="E74">
            <v>615.47</v>
          </cell>
          <cell r="F74">
            <v>2500</v>
          </cell>
        </row>
        <row r="75">
          <cell r="A75">
            <v>24500</v>
          </cell>
          <cell r="B75" t="str">
            <v>Books, Publications &amp; Subscriptions</v>
          </cell>
          <cell r="C75" t="str">
            <v>460</v>
          </cell>
          <cell r="D75">
            <v>135</v>
          </cell>
          <cell r="E75">
            <v>8</v>
          </cell>
          <cell r="F75">
            <v>220.83333333333334</v>
          </cell>
        </row>
        <row r="76">
          <cell r="A76">
            <v>32800</v>
          </cell>
          <cell r="B76" t="str">
            <v>Trash Collection / Waste Removal</v>
          </cell>
          <cell r="C76" t="str">
            <v>490</v>
          </cell>
          <cell r="D76">
            <v>0</v>
          </cell>
          <cell r="E76">
            <v>0</v>
          </cell>
          <cell r="F76">
            <v>1266.6666666666667</v>
          </cell>
        </row>
        <row r="77">
          <cell r="A77">
            <v>20200</v>
          </cell>
          <cell r="B77" t="str">
            <v>Purchased Services:  Printing &amp; Reproduction</v>
          </cell>
          <cell r="C77" t="str">
            <v>500</v>
          </cell>
          <cell r="D77">
            <v>136.94999999999999</v>
          </cell>
          <cell r="E77">
            <v>560</v>
          </cell>
          <cell r="F77">
            <v>375</v>
          </cell>
        </row>
        <row r="78">
          <cell r="A78">
            <v>20400</v>
          </cell>
          <cell r="B78" t="str">
            <v>Purchased Services:  Maintenance &amp; Repair (General)</v>
          </cell>
          <cell r="C78" t="str">
            <v>500</v>
          </cell>
          <cell r="D78">
            <v>3760</v>
          </cell>
          <cell r="E78">
            <v>2600</v>
          </cell>
          <cell r="F78">
            <v>3000</v>
          </cell>
        </row>
        <row r="79">
          <cell r="A79">
            <v>20500</v>
          </cell>
          <cell r="B79" t="str">
            <v>Purchased Services:  Grounds, Building &amp; Lighting</v>
          </cell>
          <cell r="C79" t="str">
            <v>500</v>
          </cell>
          <cell r="D79">
            <v>0</v>
          </cell>
          <cell r="E79">
            <v>0</v>
          </cell>
          <cell r="F79">
            <v>0</v>
          </cell>
        </row>
        <row r="80">
          <cell r="A80">
            <v>20600</v>
          </cell>
          <cell r="B80" t="str">
            <v>Purchased Services:  Heating, Ventilation &amp; Air Conditioning</v>
          </cell>
          <cell r="C80" t="str">
            <v>500</v>
          </cell>
          <cell r="D80">
            <v>0</v>
          </cell>
          <cell r="E80">
            <v>0</v>
          </cell>
          <cell r="F80">
            <v>0</v>
          </cell>
        </row>
        <row r="81">
          <cell r="A81">
            <v>20700</v>
          </cell>
          <cell r="B81" t="str">
            <v>Purchased Services:  Environmental</v>
          </cell>
          <cell r="C81" t="str">
            <v>500</v>
          </cell>
          <cell r="D81">
            <v>0</v>
          </cell>
          <cell r="E81">
            <v>0</v>
          </cell>
          <cell r="F81">
            <v>0</v>
          </cell>
        </row>
        <row r="82">
          <cell r="A82">
            <v>20800</v>
          </cell>
          <cell r="B82" t="str">
            <v>Purchased Services:  Chemical Processing Equipment</v>
          </cell>
          <cell r="C82" t="str">
            <v>500</v>
          </cell>
          <cell r="D82">
            <v>0</v>
          </cell>
          <cell r="E82">
            <v>0</v>
          </cell>
          <cell r="F82">
            <v>0</v>
          </cell>
        </row>
        <row r="83">
          <cell r="A83">
            <v>20900</v>
          </cell>
          <cell r="B83" t="str">
            <v>Purchased Services:  Metalworking Equipment</v>
          </cell>
          <cell r="C83" t="str">
            <v>500</v>
          </cell>
          <cell r="D83">
            <v>0</v>
          </cell>
          <cell r="E83">
            <v>0</v>
          </cell>
          <cell r="F83">
            <v>0</v>
          </cell>
        </row>
        <row r="84">
          <cell r="A84">
            <v>21000</v>
          </cell>
          <cell r="B84" t="str">
            <v>Purchased Services:  Plant Equipment</v>
          </cell>
          <cell r="C84" t="str">
            <v>500</v>
          </cell>
          <cell r="D84">
            <v>0</v>
          </cell>
          <cell r="E84">
            <v>0</v>
          </cell>
          <cell r="F84">
            <v>0</v>
          </cell>
        </row>
        <row r="85">
          <cell r="A85">
            <v>21100</v>
          </cell>
          <cell r="B85" t="str">
            <v>Purchased Services:  Power Distribution Equipment</v>
          </cell>
          <cell r="C85" t="str">
            <v>500</v>
          </cell>
          <cell r="D85">
            <v>0</v>
          </cell>
          <cell r="E85">
            <v>0</v>
          </cell>
          <cell r="F85">
            <v>0</v>
          </cell>
        </row>
        <row r="86">
          <cell r="A86">
            <v>21200</v>
          </cell>
          <cell r="B86" t="str">
            <v>Purchased Services:  Welding Equipment</v>
          </cell>
          <cell r="C86" t="str">
            <v>500</v>
          </cell>
          <cell r="D86">
            <v>0</v>
          </cell>
          <cell r="E86">
            <v>0</v>
          </cell>
          <cell r="F86">
            <v>0</v>
          </cell>
        </row>
        <row r="87">
          <cell r="A87">
            <v>21300</v>
          </cell>
          <cell r="B87" t="str">
            <v>Purchased Services:  Forklifts &amp; Mobile Equipment</v>
          </cell>
          <cell r="C87" t="str">
            <v>500</v>
          </cell>
          <cell r="D87">
            <v>0</v>
          </cell>
          <cell r="E87">
            <v>0</v>
          </cell>
          <cell r="F87">
            <v>0</v>
          </cell>
        </row>
        <row r="88">
          <cell r="A88">
            <v>24800</v>
          </cell>
          <cell r="B88" t="str">
            <v>Computer Maintenance</v>
          </cell>
          <cell r="C88" t="str">
            <v>500</v>
          </cell>
          <cell r="D88">
            <v>0</v>
          </cell>
          <cell r="E88">
            <v>0</v>
          </cell>
          <cell r="F88">
            <v>2000</v>
          </cell>
        </row>
        <row r="89">
          <cell r="A89">
            <v>26100</v>
          </cell>
          <cell r="B89" t="str">
            <v>Maintenance:  Grounds, Building &amp; Lighting</v>
          </cell>
          <cell r="C89" t="str">
            <v>500</v>
          </cell>
          <cell r="D89">
            <v>7412.67</v>
          </cell>
          <cell r="E89">
            <v>7432.73</v>
          </cell>
          <cell r="F89">
            <v>15000</v>
          </cell>
        </row>
        <row r="90">
          <cell r="A90">
            <v>26200</v>
          </cell>
          <cell r="B90" t="str">
            <v>Maintenance:  Heating, Ventilation &amp; Air Conditioning</v>
          </cell>
          <cell r="C90" t="str">
            <v>500</v>
          </cell>
          <cell r="D90">
            <v>0</v>
          </cell>
          <cell r="E90">
            <v>207.73</v>
          </cell>
          <cell r="F90">
            <v>0</v>
          </cell>
        </row>
        <row r="91">
          <cell r="A91">
            <v>26300</v>
          </cell>
          <cell r="B91" t="str">
            <v>Maintenance:  Chemical Processing Equipment</v>
          </cell>
          <cell r="C91" t="str">
            <v>500</v>
          </cell>
          <cell r="D91">
            <v>0</v>
          </cell>
          <cell r="E91">
            <v>0</v>
          </cell>
          <cell r="F91">
            <v>0</v>
          </cell>
        </row>
        <row r="92">
          <cell r="A92">
            <v>26400</v>
          </cell>
          <cell r="B92" t="str">
            <v>Maintenance:  Metalworking Equipment</v>
          </cell>
          <cell r="C92" t="str">
            <v>500</v>
          </cell>
          <cell r="D92">
            <v>0</v>
          </cell>
          <cell r="E92">
            <v>0</v>
          </cell>
          <cell r="F92">
            <v>0</v>
          </cell>
        </row>
        <row r="93">
          <cell r="A93">
            <v>26500</v>
          </cell>
          <cell r="B93" t="str">
            <v>Maintenance:  Plant Equipment</v>
          </cell>
          <cell r="C93" t="str">
            <v>500</v>
          </cell>
          <cell r="D93">
            <v>0</v>
          </cell>
          <cell r="E93">
            <v>91.12</v>
          </cell>
          <cell r="F93">
            <v>0</v>
          </cell>
        </row>
        <row r="94">
          <cell r="A94">
            <v>26600</v>
          </cell>
          <cell r="B94" t="str">
            <v>Maintenance:  Power Distribution Equipment</v>
          </cell>
          <cell r="C94" t="str">
            <v>500</v>
          </cell>
          <cell r="D94">
            <v>37829.85</v>
          </cell>
          <cell r="E94">
            <v>0</v>
          </cell>
          <cell r="F94">
            <v>15000</v>
          </cell>
        </row>
        <row r="95">
          <cell r="A95">
            <v>26700</v>
          </cell>
          <cell r="B95" t="str">
            <v>Maintenance:  Welding Equipment</v>
          </cell>
          <cell r="C95" t="str">
            <v>500</v>
          </cell>
          <cell r="D95">
            <v>0</v>
          </cell>
          <cell r="E95">
            <v>0</v>
          </cell>
          <cell r="F95">
            <v>0</v>
          </cell>
        </row>
        <row r="96">
          <cell r="A96">
            <v>26800</v>
          </cell>
          <cell r="B96" t="str">
            <v>Maintenance:  Forklifts &amp; Mobile Equipment</v>
          </cell>
          <cell r="C96" t="str">
            <v>500</v>
          </cell>
          <cell r="D96">
            <v>0</v>
          </cell>
          <cell r="E96">
            <v>0</v>
          </cell>
          <cell r="F96">
            <v>0</v>
          </cell>
        </row>
        <row r="97">
          <cell r="A97">
            <v>30900</v>
          </cell>
          <cell r="B97" t="str">
            <v>Calibration</v>
          </cell>
          <cell r="C97" t="str">
            <v>500</v>
          </cell>
          <cell r="D97">
            <v>0</v>
          </cell>
          <cell r="E97">
            <v>0</v>
          </cell>
          <cell r="F97">
            <v>1313</v>
          </cell>
        </row>
        <row r="98">
          <cell r="A98">
            <v>32600</v>
          </cell>
          <cell r="B98" t="str">
            <v>Maintenance:  Vehicles</v>
          </cell>
          <cell r="C98" t="str">
            <v>500</v>
          </cell>
          <cell r="D98">
            <v>1784.8</v>
          </cell>
          <cell r="E98">
            <v>415.73</v>
          </cell>
          <cell r="F98">
            <v>2000</v>
          </cell>
        </row>
        <row r="99">
          <cell r="A99">
            <v>33600</v>
          </cell>
          <cell r="B99" t="str">
            <v>Purchased Services:  Al Hejailan Projects Engineering</v>
          </cell>
          <cell r="C99" t="str">
            <v>500</v>
          </cell>
          <cell r="D99">
            <v>0</v>
          </cell>
          <cell r="E99">
            <v>0</v>
          </cell>
          <cell r="F99">
            <v>0</v>
          </cell>
        </row>
        <row r="100">
          <cell r="A100">
            <v>35400</v>
          </cell>
          <cell r="B100" t="str">
            <v>CLS Component Repair &amp; Return</v>
          </cell>
          <cell r="C100" t="str">
            <v>500</v>
          </cell>
          <cell r="D100">
            <v>0</v>
          </cell>
          <cell r="E100">
            <v>0</v>
          </cell>
          <cell r="F100">
            <v>0</v>
          </cell>
        </row>
        <row r="101">
          <cell r="A101">
            <v>35500</v>
          </cell>
          <cell r="B101" t="str">
            <v>Maintenance: Office Equipment</v>
          </cell>
          <cell r="C101" t="str">
            <v>500</v>
          </cell>
          <cell r="D101">
            <v>0</v>
          </cell>
          <cell r="E101">
            <v>0</v>
          </cell>
          <cell r="F101">
            <v>1000</v>
          </cell>
        </row>
        <row r="102">
          <cell r="A102">
            <v>35600</v>
          </cell>
          <cell r="B102" t="str">
            <v>Subcontract: Adhwa Al-Nama Al-Arabiyya Trading Services</v>
          </cell>
          <cell r="C102" t="str">
            <v>500</v>
          </cell>
          <cell r="D102">
            <v>0</v>
          </cell>
          <cell r="E102">
            <v>0</v>
          </cell>
          <cell r="F102">
            <v>0</v>
          </cell>
        </row>
        <row r="103">
          <cell r="A103">
            <v>23800</v>
          </cell>
          <cell r="B103" t="str">
            <v>Legal Services</v>
          </cell>
          <cell r="C103" t="str">
            <v>510</v>
          </cell>
        </row>
        <row r="104">
          <cell r="A104">
            <v>24000</v>
          </cell>
          <cell r="B104" t="str">
            <v>Accounting Services</v>
          </cell>
          <cell r="C104" t="str">
            <v>520</v>
          </cell>
        </row>
        <row r="105">
          <cell r="A105">
            <v>23900</v>
          </cell>
          <cell r="B105" t="str">
            <v>Engineering Services (Consultant)</v>
          </cell>
          <cell r="C105" t="str">
            <v>530</v>
          </cell>
          <cell r="D105">
            <v>0</v>
          </cell>
          <cell r="E105">
            <v>0</v>
          </cell>
          <cell r="F105">
            <v>0</v>
          </cell>
        </row>
        <row r="106">
          <cell r="A106">
            <v>24100</v>
          </cell>
          <cell r="B106" t="str">
            <v>Other Consultant Services</v>
          </cell>
          <cell r="C106" t="str">
            <v>530</v>
          </cell>
          <cell r="D106">
            <v>14700</v>
          </cell>
          <cell r="E106">
            <v>-800</v>
          </cell>
          <cell r="F106">
            <v>0</v>
          </cell>
        </row>
        <row r="107">
          <cell r="A107">
            <v>35000</v>
          </cell>
          <cell r="B107" t="str">
            <v>Gerald T. Bartlett</v>
          </cell>
          <cell r="C107" t="str">
            <v>530</v>
          </cell>
          <cell r="D107">
            <v>0</v>
          </cell>
          <cell r="E107">
            <v>0</v>
          </cell>
          <cell r="F107">
            <v>0</v>
          </cell>
        </row>
        <row r="108">
          <cell r="A108">
            <v>27800</v>
          </cell>
          <cell r="B108" t="str">
            <v>Outside Translation Services</v>
          </cell>
          <cell r="C108" t="str">
            <v>550</v>
          </cell>
          <cell r="D108">
            <v>0</v>
          </cell>
          <cell r="E108">
            <v>0</v>
          </cell>
          <cell r="F108">
            <v>0</v>
          </cell>
        </row>
        <row r="109">
          <cell r="A109">
            <v>27900</v>
          </cell>
          <cell r="B109" t="str">
            <v>Local Moves &amp; Deliveries</v>
          </cell>
          <cell r="C109" t="str">
            <v>550</v>
          </cell>
          <cell r="D109">
            <v>0</v>
          </cell>
          <cell r="E109">
            <v>240</v>
          </cell>
          <cell r="F109">
            <v>125</v>
          </cell>
        </row>
        <row r="110">
          <cell r="A110">
            <v>28200</v>
          </cell>
          <cell r="B110" t="str">
            <v>Purchased Technical Services</v>
          </cell>
          <cell r="C110" t="str">
            <v>550</v>
          </cell>
          <cell r="D110">
            <v>0</v>
          </cell>
          <cell r="E110">
            <v>0</v>
          </cell>
          <cell r="F110">
            <v>250</v>
          </cell>
        </row>
        <row r="111">
          <cell r="A111">
            <v>28300</v>
          </cell>
          <cell r="B111" t="str">
            <v>Purchased Administrative Services</v>
          </cell>
          <cell r="C111" t="str">
            <v>550</v>
          </cell>
          <cell r="D111">
            <v>0</v>
          </cell>
          <cell r="E111">
            <v>0</v>
          </cell>
          <cell r="F111">
            <v>1000</v>
          </cell>
        </row>
        <row r="112">
          <cell r="A112">
            <v>28400</v>
          </cell>
          <cell r="B112" t="str">
            <v>Training and Training Material</v>
          </cell>
          <cell r="C112" t="str">
            <v>550</v>
          </cell>
          <cell r="D112">
            <v>-71.08</v>
          </cell>
          <cell r="E112">
            <v>178.61</v>
          </cell>
          <cell r="F112">
            <v>500</v>
          </cell>
        </row>
        <row r="113">
          <cell r="A113">
            <v>35100</v>
          </cell>
          <cell r="B113" t="str">
            <v>Saudi Venture Development Corp.</v>
          </cell>
          <cell r="C113" t="str">
            <v>550</v>
          </cell>
          <cell r="D113">
            <v>0</v>
          </cell>
          <cell r="E113">
            <v>0</v>
          </cell>
          <cell r="F113">
            <v>0</v>
          </cell>
        </row>
        <row r="114">
          <cell r="A114">
            <v>35300</v>
          </cell>
          <cell r="B114" t="str">
            <v>Freflo</v>
          </cell>
          <cell r="C114" t="str">
            <v>550</v>
          </cell>
          <cell r="D114">
            <v>0</v>
          </cell>
          <cell r="E114">
            <v>0</v>
          </cell>
          <cell r="F114">
            <v>0</v>
          </cell>
        </row>
        <row r="115">
          <cell r="A115">
            <v>36500</v>
          </cell>
          <cell r="B115" t="str">
            <v>Freight Tracking</v>
          </cell>
          <cell r="C115" t="str">
            <v>550</v>
          </cell>
          <cell r="D115">
            <v>3222.16</v>
          </cell>
          <cell r="E115">
            <v>0</v>
          </cell>
          <cell r="F115">
            <v>1600</v>
          </cell>
        </row>
        <row r="116">
          <cell r="A116">
            <v>22100</v>
          </cell>
          <cell r="B116" t="str">
            <v>Electricity</v>
          </cell>
          <cell r="C116" t="str">
            <v>560</v>
          </cell>
        </row>
        <row r="117">
          <cell r="A117">
            <v>22200</v>
          </cell>
          <cell r="B117" t="str">
            <v>Water &amp; Sewage</v>
          </cell>
          <cell r="C117" t="str">
            <v>560</v>
          </cell>
        </row>
        <row r="118">
          <cell r="A118">
            <v>22300</v>
          </cell>
          <cell r="B118" t="str">
            <v>Insurance</v>
          </cell>
          <cell r="C118" t="str">
            <v>610</v>
          </cell>
          <cell r="D118">
            <v>0</v>
          </cell>
          <cell r="E118">
            <v>0</v>
          </cell>
          <cell r="F118">
            <v>0</v>
          </cell>
        </row>
        <row r="119">
          <cell r="A119">
            <v>36200</v>
          </cell>
          <cell r="B119" t="str">
            <v>Insurance (Freight Forwarder)</v>
          </cell>
          <cell r="C119" t="str">
            <v>610</v>
          </cell>
          <cell r="D119">
            <v>0</v>
          </cell>
          <cell r="E119">
            <v>0</v>
          </cell>
          <cell r="F119">
            <v>0</v>
          </cell>
        </row>
        <row r="120">
          <cell r="A120">
            <v>22400</v>
          </cell>
          <cell r="B120" t="str">
            <v>Office Rent</v>
          </cell>
          <cell r="C120" t="str">
            <v>670</v>
          </cell>
        </row>
        <row r="121">
          <cell r="A121">
            <v>22500</v>
          </cell>
          <cell r="B121" t="str">
            <v>Personal Property Rent</v>
          </cell>
          <cell r="C121" t="str">
            <v>670</v>
          </cell>
        </row>
        <row r="122">
          <cell r="A122">
            <v>24900</v>
          </cell>
          <cell r="B122" t="str">
            <v>Computer / Office Equipment Rental</v>
          </cell>
          <cell r="C122" t="str">
            <v>670</v>
          </cell>
        </row>
        <row r="123">
          <cell r="A123">
            <v>25000</v>
          </cell>
          <cell r="B123" t="str">
            <v>Plant Facilities Rental</v>
          </cell>
          <cell r="C123" t="str">
            <v>670</v>
          </cell>
        </row>
        <row r="124">
          <cell r="A124">
            <v>21900</v>
          </cell>
          <cell r="B124" t="str">
            <v>Sales &amp; Use Tax</v>
          </cell>
          <cell r="C124" t="str">
            <v>700</v>
          </cell>
        </row>
        <row r="125">
          <cell r="A125">
            <v>29100</v>
          </cell>
          <cell r="B125" t="str">
            <v>Business Fees &amp; Licenses</v>
          </cell>
          <cell r="C125" t="str">
            <v>700</v>
          </cell>
        </row>
        <row r="126">
          <cell r="A126">
            <v>32000</v>
          </cell>
          <cell r="B126" t="str">
            <v>Bank Charges</v>
          </cell>
          <cell r="C126" t="str">
            <v>700</v>
          </cell>
        </row>
        <row r="127">
          <cell r="A127">
            <v>32100</v>
          </cell>
          <cell r="B127" t="str">
            <v>Exchange Gain / Loss</v>
          </cell>
          <cell r="C127" t="str">
            <v>700</v>
          </cell>
        </row>
        <row r="128">
          <cell r="A128">
            <v>32200</v>
          </cell>
          <cell r="B128" t="str">
            <v>Customs Clearance &amp; Duty</v>
          </cell>
          <cell r="C128" t="str">
            <v>700</v>
          </cell>
          <cell r="D128">
            <v>0</v>
          </cell>
          <cell r="E128">
            <v>0</v>
          </cell>
          <cell r="F128">
            <v>150</v>
          </cell>
        </row>
        <row r="129">
          <cell r="A129">
            <v>36400</v>
          </cell>
          <cell r="B129" t="str">
            <v>Customs Duty: Materials</v>
          </cell>
          <cell r="C129" t="str">
            <v>700</v>
          </cell>
          <cell r="D129">
            <v>45.29</v>
          </cell>
          <cell r="E129">
            <v>0</v>
          </cell>
        </row>
        <row r="130">
          <cell r="A130">
            <v>36700</v>
          </cell>
          <cell r="B130" t="str">
            <v>Interest Expense Bank Loan-S/T</v>
          </cell>
          <cell r="C130" t="str">
            <v>700</v>
          </cell>
        </row>
        <row r="131">
          <cell r="A131">
            <v>24200</v>
          </cell>
          <cell r="B131" t="str">
            <v>Business Development &amp; Support</v>
          </cell>
          <cell r="C131" t="str">
            <v>780</v>
          </cell>
          <cell r="D131">
            <v>749.5</v>
          </cell>
          <cell r="E131">
            <v>0</v>
          </cell>
        </row>
        <row r="132">
          <cell r="A132">
            <v>28900</v>
          </cell>
          <cell r="B132" t="str">
            <v>Cancellation / No-Show Fees</v>
          </cell>
          <cell r="C132" t="str">
            <v>840</v>
          </cell>
          <cell r="D132">
            <v>0</v>
          </cell>
          <cell r="E132">
            <v>0</v>
          </cell>
          <cell r="F132">
            <v>0</v>
          </cell>
        </row>
        <row r="133">
          <cell r="A133">
            <v>29900</v>
          </cell>
          <cell r="B133" t="str">
            <v>Other Expense</v>
          </cell>
          <cell r="C133" t="str">
            <v>840</v>
          </cell>
          <cell r="D133">
            <v>3378.29</v>
          </cell>
          <cell r="E133">
            <v>1929.33</v>
          </cell>
          <cell r="F133">
            <v>6500</v>
          </cell>
        </row>
        <row r="134">
          <cell r="A134">
            <v>27300</v>
          </cell>
          <cell r="B134" t="str">
            <v>Subcontract:  Defense Systems International (San Jose)</v>
          </cell>
          <cell r="C134" t="str">
            <v>850</v>
          </cell>
          <cell r="D134">
            <v>-3</v>
          </cell>
          <cell r="E134">
            <v>0</v>
          </cell>
          <cell r="F134">
            <v>7000</v>
          </cell>
        </row>
        <row r="135">
          <cell r="A135">
            <v>27400</v>
          </cell>
          <cell r="B135" t="str">
            <v>Subcontract:  Ground Systems Division (San Jose)</v>
          </cell>
          <cell r="C135" t="str">
            <v>850</v>
          </cell>
          <cell r="D135">
            <v>5863.7</v>
          </cell>
          <cell r="E135">
            <v>0</v>
          </cell>
          <cell r="F135">
            <v>4000</v>
          </cell>
        </row>
        <row r="136">
          <cell r="A136">
            <v>27600</v>
          </cell>
          <cell r="B136" t="str">
            <v>Subcontract:  Steel Products Division (Anniston)</v>
          </cell>
          <cell r="C136" t="str">
            <v>850</v>
          </cell>
          <cell r="D136">
            <v>0</v>
          </cell>
          <cell r="E136">
            <v>0</v>
          </cell>
          <cell r="F136">
            <v>0</v>
          </cell>
        </row>
        <row r="137">
          <cell r="A137">
            <v>27700</v>
          </cell>
          <cell r="B137" t="str">
            <v>Subcontract:  Ground Systems Division (York)</v>
          </cell>
          <cell r="C137" t="str">
            <v>850</v>
          </cell>
          <cell r="D137">
            <v>0</v>
          </cell>
          <cell r="E137">
            <v>0</v>
          </cell>
          <cell r="F137">
            <v>0</v>
          </cell>
        </row>
        <row r="138">
          <cell r="A138">
            <v>36800</v>
          </cell>
          <cell r="B138" t="str">
            <v>Labor Charges HO</v>
          </cell>
          <cell r="C138" t="str">
            <v>850</v>
          </cell>
          <cell r="D138">
            <v>25722.51</v>
          </cell>
          <cell r="E138">
            <v>19624.72</v>
          </cell>
        </row>
      </sheetData>
      <sheetData sheetId="1"/>
      <sheetData sheetId="2"/>
      <sheetData sheetId="3"/>
      <sheetData sheetId="4"/>
      <sheetData sheetId="5"/>
      <sheetData sheetId="6"/>
      <sheetData sheetId="7"/>
      <sheetData sheetId="8">
        <row r="6">
          <cell r="A6" t="str">
            <v>Cost Acct</v>
          </cell>
        </row>
      </sheetData>
      <sheetData sheetId="9"/>
      <sheetData sheetId="10"/>
      <sheetData sheetId="11"/>
      <sheetData sheetId="12"/>
      <sheetData sheetId="13"/>
      <sheetData sheetId="14">
        <row r="6">
          <cell r="A6" t="str">
            <v>Cost Acct</v>
          </cell>
        </row>
      </sheetData>
      <sheetData sheetId="15"/>
      <sheetData sheetId="16"/>
      <sheetData sheetId="17"/>
      <sheetData sheetId="18"/>
      <sheetData sheetId="19"/>
      <sheetData sheetId="2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A Calcn"/>
      <sheetName val="Codes"/>
      <sheetName val="Sheet1"/>
      <sheetName val="Data"/>
      <sheetName val="Pivot"/>
      <sheetName val="Journal"/>
      <sheetName val="GIBP"/>
      <sheetName val="TPA_Calcn"/>
      <sheetName val="TPA_Calcn1"/>
      <sheetName val="IA - REVS"/>
      <sheetName val="Mar 02 thru Feb 03 ODC's "/>
    </sheetNames>
    <sheetDataSet>
      <sheetData sheetId="0">
        <row r="1">
          <cell r="E1" t="str">
            <v>1011</v>
          </cell>
        </row>
      </sheetData>
      <sheetData sheetId="1">
        <row r="1">
          <cell r="E1" t="str">
            <v>1011</v>
          </cell>
          <cell r="F1" t="str">
            <v>Gencard Revenue</v>
          </cell>
        </row>
      </sheetData>
      <sheetData sheetId="2"/>
      <sheetData sheetId="3"/>
      <sheetData sheetId="4"/>
      <sheetData sheetId="5"/>
      <sheetData sheetId="6" refreshError="1"/>
      <sheetData sheetId="7"/>
      <sheetData sheetId="8">
        <row r="1">
          <cell r="E1" t="str">
            <v>1011</v>
          </cell>
        </row>
      </sheetData>
      <sheetData sheetId="9" refreshError="1"/>
      <sheetData sheetId="1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S Act YTD 07"/>
      <sheetName val="FMS 07 YTD"/>
      <sheetName val="FMS Prpl"/>
      <sheetName val="MLA"/>
      <sheetName val="FMS(ODCs)"/>
      <sheetName val="FMS(ODCs) for DAN"/>
      <sheetName val="FMS_Act_YTD_07"/>
      <sheetName val="FMS_07_YTD"/>
      <sheetName val="FMS_Prpl"/>
      <sheetName val="FMS(ODCs)_for_DAN"/>
      <sheetName val="FMS_Act_YTD_071"/>
      <sheetName val="FMS_07_YTD1"/>
      <sheetName val="FMS_Prpl1"/>
      <sheetName val="FMS(ODCs)_for_DAN1"/>
      <sheetName val="FMS Prp"/>
    </sheetNames>
    <sheetDataSet>
      <sheetData sheetId="0"/>
      <sheetData sheetId="1"/>
      <sheetData sheetId="2">
        <row r="1">
          <cell r="A1" t="str">
            <v>Cost Acct</v>
          </cell>
          <cell r="B1" t="str">
            <v>Description</v>
          </cell>
          <cell r="C1" t="str">
            <v>Category</v>
          </cell>
          <cell r="D1" t="str">
            <v>Jan 02</v>
          </cell>
          <cell r="E1" t="str">
            <v>Feb 02</v>
          </cell>
          <cell r="F1" t="str">
            <v>Mar 02</v>
          </cell>
          <cell r="G1" t="str">
            <v>Apr 02</v>
          </cell>
          <cell r="H1" t="str">
            <v>May 02</v>
          </cell>
          <cell r="I1" t="str">
            <v>Jun 02</v>
          </cell>
          <cell r="J1" t="str">
            <v>Jul 02</v>
          </cell>
          <cell r="K1" t="str">
            <v>YTD July 02</v>
          </cell>
          <cell r="L1" t="str">
            <v>Aug 02</v>
          </cell>
          <cell r="M1" t="str">
            <v>Sep 02</v>
          </cell>
          <cell r="N1" t="str">
            <v>Oct 02</v>
          </cell>
          <cell r="O1" t="str">
            <v>Nov 02</v>
          </cell>
          <cell r="P1" t="str">
            <v>Dec 02</v>
          </cell>
          <cell r="Q1" t="str">
            <v>Jan 03</v>
          </cell>
          <cell r="R1" t="str">
            <v>Feb 03</v>
          </cell>
          <cell r="S1" t="str">
            <v>Mar 03</v>
          </cell>
          <cell r="T1" t="str">
            <v>Apr 03</v>
          </cell>
          <cell r="U1" t="str">
            <v>Grand Total</v>
          </cell>
        </row>
        <row r="2">
          <cell r="A2">
            <v>15000</v>
          </cell>
          <cell r="B2" t="str">
            <v>Government Relations</v>
          </cell>
          <cell r="C2" t="str">
            <v>245</v>
          </cell>
          <cell r="D2">
            <v>2301.27</v>
          </cell>
          <cell r="E2">
            <v>6931.07</v>
          </cell>
          <cell r="F2">
            <v>0</v>
          </cell>
          <cell r="G2">
            <v>0</v>
          </cell>
          <cell r="H2">
            <v>0</v>
          </cell>
          <cell r="I2">
            <v>0</v>
          </cell>
          <cell r="J2">
            <v>0</v>
          </cell>
          <cell r="K2">
            <v>9232.34</v>
          </cell>
          <cell r="L2">
            <v>0</v>
          </cell>
          <cell r="M2">
            <v>0</v>
          </cell>
          <cell r="N2">
            <v>0</v>
          </cell>
          <cell r="O2">
            <v>0</v>
          </cell>
          <cell r="P2">
            <v>0</v>
          </cell>
          <cell r="Q2">
            <v>0</v>
          </cell>
          <cell r="R2">
            <v>0</v>
          </cell>
          <cell r="S2">
            <v>0</v>
          </cell>
          <cell r="T2">
            <v>0</v>
          </cell>
          <cell r="U2">
            <v>9232.34</v>
          </cell>
        </row>
        <row r="3">
          <cell r="A3">
            <v>18600</v>
          </cell>
          <cell r="B3" t="str">
            <v>Plant Equipment</v>
          </cell>
          <cell r="C3" t="str">
            <v>015</v>
          </cell>
          <cell r="D3">
            <v>335.2</v>
          </cell>
          <cell r="E3">
            <v>9544.27</v>
          </cell>
          <cell r="F3">
            <v>4000</v>
          </cell>
          <cell r="G3">
            <v>4000</v>
          </cell>
          <cell r="H3">
            <v>4000</v>
          </cell>
          <cell r="I3">
            <v>0</v>
          </cell>
          <cell r="J3">
            <v>0</v>
          </cell>
          <cell r="K3">
            <v>21879.47</v>
          </cell>
          <cell r="L3">
            <v>0</v>
          </cell>
          <cell r="M3">
            <v>0</v>
          </cell>
          <cell r="N3">
            <v>0</v>
          </cell>
          <cell r="O3">
            <v>0</v>
          </cell>
          <cell r="P3">
            <v>0</v>
          </cell>
          <cell r="Q3">
            <v>0</v>
          </cell>
          <cell r="R3">
            <v>0</v>
          </cell>
          <cell r="S3">
            <v>10000</v>
          </cell>
          <cell r="T3">
            <v>10000</v>
          </cell>
          <cell r="U3">
            <v>41879.47</v>
          </cell>
        </row>
        <row r="4">
          <cell r="A4">
            <v>18700</v>
          </cell>
          <cell r="B4" t="str">
            <v>Professional Development:  Conference &amp; Seminar Fees</v>
          </cell>
          <cell r="C4" t="str">
            <v>360</v>
          </cell>
          <cell r="D4">
            <v>0</v>
          </cell>
          <cell r="E4">
            <v>0</v>
          </cell>
          <cell r="F4">
            <v>4000</v>
          </cell>
          <cell r="G4">
            <v>4000</v>
          </cell>
          <cell r="H4">
            <v>0</v>
          </cell>
          <cell r="I4">
            <v>0</v>
          </cell>
          <cell r="J4">
            <v>0</v>
          </cell>
          <cell r="K4">
            <v>8000</v>
          </cell>
          <cell r="L4">
            <v>0</v>
          </cell>
          <cell r="M4">
            <v>0</v>
          </cell>
          <cell r="N4">
            <v>0</v>
          </cell>
          <cell r="O4">
            <v>0</v>
          </cell>
          <cell r="P4">
            <v>0</v>
          </cell>
          <cell r="Q4">
            <v>0</v>
          </cell>
          <cell r="R4">
            <v>0</v>
          </cell>
          <cell r="S4">
            <v>0</v>
          </cell>
          <cell r="T4">
            <v>0</v>
          </cell>
          <cell r="U4">
            <v>8000</v>
          </cell>
        </row>
        <row r="5">
          <cell r="A5">
            <v>18800</v>
          </cell>
          <cell r="B5" t="str">
            <v>Packaging Material</v>
          </cell>
          <cell r="C5" t="str">
            <v>450</v>
          </cell>
          <cell r="D5">
            <v>0</v>
          </cell>
          <cell r="E5">
            <v>0</v>
          </cell>
          <cell r="F5">
            <v>500</v>
          </cell>
          <cell r="G5">
            <v>500</v>
          </cell>
          <cell r="H5">
            <v>500</v>
          </cell>
          <cell r="I5">
            <v>500</v>
          </cell>
          <cell r="J5">
            <v>500</v>
          </cell>
          <cell r="K5">
            <v>2500</v>
          </cell>
          <cell r="L5">
            <v>500</v>
          </cell>
          <cell r="M5">
            <v>500</v>
          </cell>
          <cell r="N5">
            <v>500</v>
          </cell>
          <cell r="O5">
            <v>500</v>
          </cell>
          <cell r="P5">
            <v>500</v>
          </cell>
          <cell r="Q5">
            <v>500</v>
          </cell>
          <cell r="R5">
            <v>500</v>
          </cell>
          <cell r="S5">
            <v>500</v>
          </cell>
          <cell r="T5">
            <v>500</v>
          </cell>
          <cell r="U5">
            <v>7000</v>
          </cell>
        </row>
        <row r="6">
          <cell r="A6">
            <v>18900</v>
          </cell>
          <cell r="B6" t="str">
            <v>Dues &amp; Memberships</v>
          </cell>
          <cell r="C6" t="str">
            <v>390</v>
          </cell>
          <cell r="D6">
            <v>0</v>
          </cell>
          <cell r="E6">
            <v>445.33</v>
          </cell>
          <cell r="F6">
            <v>250</v>
          </cell>
          <cell r="G6">
            <v>250</v>
          </cell>
          <cell r="H6">
            <v>250</v>
          </cell>
          <cell r="I6">
            <v>250</v>
          </cell>
          <cell r="J6">
            <v>250</v>
          </cell>
          <cell r="K6">
            <v>1695.33</v>
          </cell>
          <cell r="L6">
            <v>250</v>
          </cell>
          <cell r="M6">
            <v>250</v>
          </cell>
          <cell r="N6">
            <v>250</v>
          </cell>
          <cell r="O6">
            <v>250</v>
          </cell>
          <cell r="P6">
            <v>250</v>
          </cell>
          <cell r="Q6">
            <v>250</v>
          </cell>
          <cell r="R6">
            <v>250</v>
          </cell>
          <cell r="S6">
            <v>250</v>
          </cell>
          <cell r="T6">
            <v>250</v>
          </cell>
          <cell r="U6">
            <v>3945.33</v>
          </cell>
        </row>
        <row r="7">
          <cell r="A7">
            <v>19000</v>
          </cell>
          <cell r="B7" t="str">
            <v>Lube, Solvents, Gasoline, Etc.</v>
          </cell>
          <cell r="C7" t="str">
            <v>450</v>
          </cell>
          <cell r="D7">
            <v>0</v>
          </cell>
          <cell r="E7">
            <v>816</v>
          </cell>
          <cell r="F7">
            <v>500</v>
          </cell>
          <cell r="G7">
            <v>500</v>
          </cell>
          <cell r="H7">
            <v>500</v>
          </cell>
          <cell r="I7">
            <v>500</v>
          </cell>
          <cell r="J7">
            <v>500</v>
          </cell>
          <cell r="K7">
            <v>3316</v>
          </cell>
          <cell r="L7">
            <v>500</v>
          </cell>
          <cell r="M7">
            <v>500</v>
          </cell>
          <cell r="N7">
            <v>500</v>
          </cell>
          <cell r="O7">
            <v>500</v>
          </cell>
          <cell r="P7">
            <v>500</v>
          </cell>
          <cell r="Q7">
            <v>500</v>
          </cell>
          <cell r="R7">
            <v>500</v>
          </cell>
          <cell r="S7">
            <v>500</v>
          </cell>
          <cell r="T7">
            <v>500</v>
          </cell>
          <cell r="U7">
            <v>7816</v>
          </cell>
        </row>
        <row r="8">
          <cell r="A8">
            <v>19200</v>
          </cell>
          <cell r="B8" t="str">
            <v>Welding Supplies &amp; Gases</v>
          </cell>
          <cell r="C8" t="str">
            <v>450</v>
          </cell>
          <cell r="D8">
            <v>5781.82</v>
          </cell>
          <cell r="E8">
            <v>0</v>
          </cell>
          <cell r="F8">
            <v>3828.5</v>
          </cell>
          <cell r="G8">
            <v>3828.5</v>
          </cell>
          <cell r="H8">
            <v>3828.5</v>
          </cell>
          <cell r="I8">
            <v>3828.5</v>
          </cell>
          <cell r="J8">
            <v>3828.5</v>
          </cell>
          <cell r="K8">
            <v>24924.32</v>
          </cell>
          <cell r="L8">
            <v>3828.5</v>
          </cell>
          <cell r="M8">
            <v>3828.5</v>
          </cell>
          <cell r="N8">
            <v>3828.5</v>
          </cell>
          <cell r="O8">
            <v>3828.5</v>
          </cell>
          <cell r="P8">
            <v>3828.5</v>
          </cell>
          <cell r="Q8">
            <v>3828.5</v>
          </cell>
          <cell r="R8">
            <v>3828.5</v>
          </cell>
          <cell r="S8">
            <v>3828.5</v>
          </cell>
          <cell r="T8">
            <v>3828.5</v>
          </cell>
          <cell r="U8">
            <v>59380.82</v>
          </cell>
        </row>
        <row r="9">
          <cell r="A9">
            <v>19300</v>
          </cell>
          <cell r="B9" t="str">
            <v>Tool Stores</v>
          </cell>
          <cell r="C9" t="str">
            <v>450</v>
          </cell>
          <cell r="D9">
            <v>220.27</v>
          </cell>
          <cell r="E9">
            <v>1409.84</v>
          </cell>
          <cell r="F9">
            <v>1000</v>
          </cell>
          <cell r="G9">
            <v>1000</v>
          </cell>
          <cell r="H9">
            <v>1000</v>
          </cell>
          <cell r="I9">
            <v>1000</v>
          </cell>
          <cell r="J9">
            <v>1000</v>
          </cell>
          <cell r="K9">
            <v>6630.11</v>
          </cell>
          <cell r="L9">
            <v>1000</v>
          </cell>
          <cell r="M9">
            <v>1000</v>
          </cell>
          <cell r="N9">
            <v>1000</v>
          </cell>
          <cell r="O9">
            <v>1000</v>
          </cell>
          <cell r="P9">
            <v>1000</v>
          </cell>
          <cell r="Q9">
            <v>1000</v>
          </cell>
          <cell r="R9">
            <v>1000</v>
          </cell>
          <cell r="S9">
            <v>1000</v>
          </cell>
          <cell r="T9">
            <v>1000</v>
          </cell>
          <cell r="U9">
            <v>15630.11</v>
          </cell>
        </row>
        <row r="10">
          <cell r="A10">
            <v>19400</v>
          </cell>
          <cell r="B10" t="str">
            <v>Hand Tools</v>
          </cell>
          <cell r="C10" t="str">
            <v>450</v>
          </cell>
          <cell r="D10">
            <v>0</v>
          </cell>
          <cell r="E10">
            <v>42.67</v>
          </cell>
          <cell r="F10">
            <v>200</v>
          </cell>
          <cell r="G10">
            <v>200</v>
          </cell>
          <cell r="H10">
            <v>200</v>
          </cell>
          <cell r="I10">
            <v>200</v>
          </cell>
          <cell r="J10">
            <v>200</v>
          </cell>
          <cell r="K10">
            <v>1042.67</v>
          </cell>
          <cell r="L10">
            <v>200</v>
          </cell>
          <cell r="M10">
            <v>200</v>
          </cell>
          <cell r="N10">
            <v>200</v>
          </cell>
          <cell r="O10">
            <v>200</v>
          </cell>
          <cell r="P10">
            <v>200</v>
          </cell>
          <cell r="Q10">
            <v>200</v>
          </cell>
          <cell r="R10">
            <v>200</v>
          </cell>
          <cell r="S10">
            <v>200</v>
          </cell>
          <cell r="T10">
            <v>200</v>
          </cell>
          <cell r="U10">
            <v>2842.67</v>
          </cell>
        </row>
        <row r="11">
          <cell r="A11">
            <v>19600</v>
          </cell>
          <cell r="B11" t="str">
            <v>Paint &amp; Painting Supplies</v>
          </cell>
          <cell r="C11" t="str">
            <v>450</v>
          </cell>
          <cell r="D11">
            <v>0</v>
          </cell>
          <cell r="E11">
            <v>720</v>
          </cell>
          <cell r="F11">
            <v>0</v>
          </cell>
          <cell r="G11">
            <v>0</v>
          </cell>
          <cell r="H11">
            <v>0</v>
          </cell>
          <cell r="I11">
            <v>0</v>
          </cell>
          <cell r="J11">
            <v>0</v>
          </cell>
          <cell r="K11">
            <v>720</v>
          </cell>
          <cell r="L11">
            <v>0</v>
          </cell>
          <cell r="M11">
            <v>0</v>
          </cell>
          <cell r="N11">
            <v>0</v>
          </cell>
          <cell r="O11">
            <v>0</v>
          </cell>
          <cell r="P11">
            <v>0</v>
          </cell>
          <cell r="Q11">
            <v>0</v>
          </cell>
          <cell r="R11">
            <v>0</v>
          </cell>
          <cell r="S11">
            <v>0</v>
          </cell>
          <cell r="T11">
            <v>0</v>
          </cell>
          <cell r="U11">
            <v>720</v>
          </cell>
        </row>
        <row r="12">
          <cell r="A12">
            <v>19800</v>
          </cell>
          <cell r="B12" t="str">
            <v>Low Value Material &amp; Supplies</v>
          </cell>
          <cell r="C12" t="str">
            <v>450</v>
          </cell>
          <cell r="D12">
            <v>1348.85</v>
          </cell>
          <cell r="E12">
            <v>175.07</v>
          </cell>
          <cell r="F12">
            <v>807.66666666666663</v>
          </cell>
          <cell r="G12">
            <v>807.66666666666663</v>
          </cell>
          <cell r="H12">
            <v>807.66666666666663</v>
          </cell>
          <cell r="I12">
            <v>807.66666666666663</v>
          </cell>
          <cell r="J12">
            <v>807.66666666666663</v>
          </cell>
          <cell r="K12">
            <v>5562.2533333333331</v>
          </cell>
          <cell r="L12">
            <v>807.66666666666663</v>
          </cell>
          <cell r="M12">
            <v>807.66666666666663</v>
          </cell>
          <cell r="N12">
            <v>807.66666666666663</v>
          </cell>
          <cell r="O12">
            <v>807.66666666666663</v>
          </cell>
          <cell r="P12">
            <v>807.66666666666663</v>
          </cell>
          <cell r="Q12">
            <v>807.66666666666663</v>
          </cell>
          <cell r="R12">
            <v>807.66666666666663</v>
          </cell>
          <cell r="S12">
            <v>807.66666666666663</v>
          </cell>
          <cell r="T12">
            <v>807.66666666666663</v>
          </cell>
          <cell r="U12">
            <v>12831.25333333333</v>
          </cell>
        </row>
        <row r="13">
          <cell r="A13">
            <v>19900</v>
          </cell>
          <cell r="B13" t="str">
            <v>Power Tools</v>
          </cell>
          <cell r="C13" t="str">
            <v>450</v>
          </cell>
          <cell r="D13">
            <v>0</v>
          </cell>
          <cell r="E13">
            <v>0</v>
          </cell>
          <cell r="F13">
            <v>650</v>
          </cell>
          <cell r="G13">
            <v>250</v>
          </cell>
          <cell r="H13">
            <v>250</v>
          </cell>
          <cell r="I13">
            <v>250</v>
          </cell>
          <cell r="J13">
            <v>250</v>
          </cell>
          <cell r="K13">
            <v>1650</v>
          </cell>
          <cell r="L13">
            <v>250</v>
          </cell>
          <cell r="M13">
            <v>250</v>
          </cell>
          <cell r="N13">
            <v>250</v>
          </cell>
          <cell r="O13">
            <v>250</v>
          </cell>
          <cell r="P13">
            <v>250</v>
          </cell>
          <cell r="Q13">
            <v>250</v>
          </cell>
          <cell r="R13">
            <v>250</v>
          </cell>
          <cell r="S13">
            <v>250</v>
          </cell>
          <cell r="T13">
            <v>250</v>
          </cell>
          <cell r="U13">
            <v>3900</v>
          </cell>
        </row>
        <row r="14">
          <cell r="A14">
            <v>20200</v>
          </cell>
          <cell r="B14" t="str">
            <v>Purchased Services:  Printing &amp; Reproduction</v>
          </cell>
          <cell r="C14" t="str">
            <v>500</v>
          </cell>
          <cell r="D14">
            <v>136.94999999999999</v>
          </cell>
          <cell r="E14">
            <v>560</v>
          </cell>
          <cell r="F14">
            <v>375</v>
          </cell>
          <cell r="G14">
            <v>375</v>
          </cell>
          <cell r="H14">
            <v>5375</v>
          </cell>
          <cell r="I14">
            <v>375</v>
          </cell>
          <cell r="J14">
            <v>375</v>
          </cell>
          <cell r="K14">
            <v>7571.95</v>
          </cell>
          <cell r="L14">
            <v>375</v>
          </cell>
          <cell r="M14">
            <v>375</v>
          </cell>
          <cell r="N14">
            <v>375</v>
          </cell>
          <cell r="O14">
            <v>375</v>
          </cell>
          <cell r="P14">
            <v>375</v>
          </cell>
          <cell r="Q14">
            <v>375</v>
          </cell>
          <cell r="R14">
            <v>375</v>
          </cell>
          <cell r="S14">
            <v>375</v>
          </cell>
          <cell r="T14">
            <v>375</v>
          </cell>
          <cell r="U14">
            <v>10946.95</v>
          </cell>
        </row>
        <row r="15">
          <cell r="A15">
            <v>20300</v>
          </cell>
          <cell r="B15" t="str">
            <v>Office Supplies &amp; Expenses</v>
          </cell>
          <cell r="C15" t="str">
            <v>455</v>
          </cell>
          <cell r="D15">
            <v>131.34</v>
          </cell>
          <cell r="E15">
            <v>2906.8</v>
          </cell>
          <cell r="F15">
            <v>2000</v>
          </cell>
          <cell r="G15">
            <v>2000</v>
          </cell>
          <cell r="H15">
            <v>2000</v>
          </cell>
          <cell r="I15">
            <v>2000</v>
          </cell>
          <cell r="J15">
            <v>2000</v>
          </cell>
          <cell r="K15">
            <v>13038.14</v>
          </cell>
          <cell r="L15">
            <v>2000</v>
          </cell>
          <cell r="M15">
            <v>2000</v>
          </cell>
          <cell r="N15">
            <v>2000</v>
          </cell>
          <cell r="O15">
            <v>2000</v>
          </cell>
          <cell r="P15">
            <v>2000</v>
          </cell>
          <cell r="Q15">
            <v>2000</v>
          </cell>
          <cell r="R15">
            <v>2000</v>
          </cell>
          <cell r="S15">
            <v>2000</v>
          </cell>
          <cell r="T15">
            <v>2000</v>
          </cell>
          <cell r="U15">
            <v>31038.14</v>
          </cell>
        </row>
        <row r="16">
          <cell r="A16">
            <v>20400</v>
          </cell>
          <cell r="B16" t="str">
            <v>Purchased Services:  Maintenance &amp; Repair (General)</v>
          </cell>
          <cell r="C16" t="str">
            <v>500</v>
          </cell>
          <cell r="D16">
            <v>3760</v>
          </cell>
          <cell r="E16">
            <v>2600</v>
          </cell>
          <cell r="F16">
            <v>3000</v>
          </cell>
          <cell r="G16">
            <v>3000</v>
          </cell>
          <cell r="H16">
            <v>3000</v>
          </cell>
          <cell r="I16">
            <v>3000</v>
          </cell>
          <cell r="J16">
            <v>3000</v>
          </cell>
          <cell r="K16">
            <v>21360</v>
          </cell>
          <cell r="L16">
            <v>3000</v>
          </cell>
          <cell r="M16">
            <v>3000</v>
          </cell>
          <cell r="N16">
            <v>3000</v>
          </cell>
          <cell r="O16">
            <v>3000</v>
          </cell>
          <cell r="P16">
            <v>3000</v>
          </cell>
          <cell r="Q16">
            <v>3000</v>
          </cell>
          <cell r="R16">
            <v>3000</v>
          </cell>
          <cell r="S16">
            <v>3000</v>
          </cell>
          <cell r="T16">
            <v>3000</v>
          </cell>
          <cell r="U16">
            <v>48360</v>
          </cell>
        </row>
        <row r="17">
          <cell r="A17">
            <v>21500</v>
          </cell>
          <cell r="B17" t="str">
            <v>Security Equipment</v>
          </cell>
          <cell r="C17" t="str">
            <v>450</v>
          </cell>
          <cell r="D17">
            <v>0</v>
          </cell>
          <cell r="E17">
            <v>3951.73</v>
          </cell>
          <cell r="F17">
            <v>500</v>
          </cell>
          <cell r="G17">
            <v>0</v>
          </cell>
          <cell r="H17">
            <v>500</v>
          </cell>
          <cell r="I17">
            <v>0</v>
          </cell>
          <cell r="J17">
            <v>500</v>
          </cell>
          <cell r="K17">
            <v>5451.73</v>
          </cell>
          <cell r="L17">
            <v>0</v>
          </cell>
          <cell r="M17">
            <v>500</v>
          </cell>
          <cell r="N17">
            <v>0</v>
          </cell>
          <cell r="O17">
            <v>500</v>
          </cell>
          <cell r="P17">
            <v>0</v>
          </cell>
          <cell r="Q17">
            <v>500</v>
          </cell>
          <cell r="R17">
            <v>0</v>
          </cell>
          <cell r="S17">
            <v>0</v>
          </cell>
          <cell r="T17">
            <v>0</v>
          </cell>
          <cell r="U17">
            <v>6951.73</v>
          </cell>
        </row>
        <row r="18">
          <cell r="A18">
            <v>21600</v>
          </cell>
          <cell r="B18" t="str">
            <v>Safety Equipment</v>
          </cell>
          <cell r="C18" t="str">
            <v>450</v>
          </cell>
          <cell r="D18">
            <v>2492.9299999999998</v>
          </cell>
          <cell r="E18">
            <v>193.6</v>
          </cell>
          <cell r="F18">
            <v>1500</v>
          </cell>
          <cell r="G18">
            <v>1500</v>
          </cell>
          <cell r="H18">
            <v>1500</v>
          </cell>
          <cell r="I18">
            <v>1500</v>
          </cell>
          <cell r="J18">
            <v>1500</v>
          </cell>
          <cell r="K18">
            <v>10186.529999999999</v>
          </cell>
          <cell r="L18">
            <v>1500</v>
          </cell>
          <cell r="M18">
            <v>1500</v>
          </cell>
          <cell r="N18">
            <v>1500</v>
          </cell>
          <cell r="O18">
            <v>1500</v>
          </cell>
          <cell r="P18">
            <v>1500</v>
          </cell>
          <cell r="Q18">
            <v>1500</v>
          </cell>
          <cell r="R18">
            <v>1500</v>
          </cell>
          <cell r="S18">
            <v>1500</v>
          </cell>
          <cell r="T18">
            <v>1500</v>
          </cell>
          <cell r="U18">
            <v>23686.53</v>
          </cell>
        </row>
        <row r="19">
          <cell r="A19">
            <v>21700</v>
          </cell>
          <cell r="B19" t="str">
            <v>Kitchen Supplies</v>
          </cell>
          <cell r="C19" t="str">
            <v>455</v>
          </cell>
          <cell r="D19">
            <v>1122.4000000000001</v>
          </cell>
          <cell r="E19">
            <v>615.47</v>
          </cell>
          <cell r="F19">
            <v>2500</v>
          </cell>
          <cell r="G19">
            <v>1000</v>
          </cell>
          <cell r="H19">
            <v>1000</v>
          </cell>
          <cell r="I19">
            <v>1000</v>
          </cell>
          <cell r="J19">
            <v>1000</v>
          </cell>
          <cell r="K19">
            <v>8237.869999999999</v>
          </cell>
          <cell r="L19">
            <v>1000</v>
          </cell>
          <cell r="M19">
            <v>1000</v>
          </cell>
          <cell r="N19">
            <v>1000</v>
          </cell>
          <cell r="O19">
            <v>1000</v>
          </cell>
          <cell r="P19">
            <v>1000</v>
          </cell>
          <cell r="Q19">
            <v>1000</v>
          </cell>
          <cell r="R19">
            <v>1000</v>
          </cell>
          <cell r="S19">
            <v>1000</v>
          </cell>
          <cell r="T19">
            <v>1000</v>
          </cell>
          <cell r="U19">
            <v>17237.87</v>
          </cell>
        </row>
        <row r="20">
          <cell r="A20">
            <v>22000</v>
          </cell>
          <cell r="B20" t="str">
            <v>Propane, Diesel &amp; Natural Gas</v>
          </cell>
          <cell r="C20" t="str">
            <v>450</v>
          </cell>
          <cell r="D20">
            <v>23602.82</v>
          </cell>
          <cell r="E20">
            <v>13918.25</v>
          </cell>
          <cell r="F20">
            <v>26086.666666666668</v>
          </cell>
          <cell r="G20">
            <v>26086.666666666668</v>
          </cell>
          <cell r="H20">
            <v>26086.666666666668</v>
          </cell>
          <cell r="I20">
            <v>26086.666666666668</v>
          </cell>
          <cell r="J20">
            <v>26086.666666666668</v>
          </cell>
          <cell r="K20">
            <v>167954.40333333332</v>
          </cell>
          <cell r="L20">
            <v>26086.666666666668</v>
          </cell>
          <cell r="M20">
            <v>26086.666666666668</v>
          </cell>
          <cell r="N20">
            <v>26086.666666666668</v>
          </cell>
          <cell r="O20">
            <v>26086.666666666668</v>
          </cell>
          <cell r="P20">
            <v>26086.666666666668</v>
          </cell>
          <cell r="Q20">
            <v>26086.666666666668</v>
          </cell>
          <cell r="R20">
            <v>26086.666666666668</v>
          </cell>
          <cell r="S20">
            <v>26086.666666666668</v>
          </cell>
          <cell r="T20">
            <v>26086.666666666668</v>
          </cell>
          <cell r="U20">
            <v>402734.40333333338</v>
          </cell>
        </row>
        <row r="21">
          <cell r="A21">
            <v>22300</v>
          </cell>
          <cell r="B21" t="str">
            <v>Insurance</v>
          </cell>
          <cell r="C21" t="str">
            <v>610</v>
          </cell>
          <cell r="D21">
            <v>0</v>
          </cell>
          <cell r="E21">
            <v>0</v>
          </cell>
          <cell r="F21">
            <v>0</v>
          </cell>
          <cell r="G21">
            <v>0</v>
          </cell>
          <cell r="H21">
            <v>0</v>
          </cell>
          <cell r="I21">
            <v>0</v>
          </cell>
          <cell r="J21">
            <v>0</v>
          </cell>
          <cell r="K21">
            <v>0</v>
          </cell>
          <cell r="L21">
            <v>0</v>
          </cell>
          <cell r="M21">
            <v>0</v>
          </cell>
          <cell r="N21">
            <v>0</v>
          </cell>
          <cell r="O21">
            <v>0</v>
          </cell>
          <cell r="P21">
            <v>0</v>
          </cell>
          <cell r="Q21">
            <v>25000</v>
          </cell>
          <cell r="R21">
            <v>0</v>
          </cell>
          <cell r="S21">
            <v>5000</v>
          </cell>
          <cell r="T21">
            <v>5000</v>
          </cell>
          <cell r="U21">
            <v>35000</v>
          </cell>
        </row>
        <row r="22">
          <cell r="A22">
            <v>23700</v>
          </cell>
          <cell r="B22" t="str">
            <v>Business Travel (All Costs)</v>
          </cell>
          <cell r="C22" t="str">
            <v>300</v>
          </cell>
          <cell r="D22">
            <v>1372.58</v>
          </cell>
          <cell r="E22">
            <v>7295.31</v>
          </cell>
          <cell r="F22">
            <v>9000</v>
          </cell>
          <cell r="G22">
            <v>9000</v>
          </cell>
          <cell r="H22">
            <v>5500</v>
          </cell>
          <cell r="I22">
            <v>5500</v>
          </cell>
          <cell r="J22">
            <v>5500</v>
          </cell>
          <cell r="K22">
            <v>43167.89</v>
          </cell>
          <cell r="L22">
            <v>5500</v>
          </cell>
          <cell r="M22">
            <v>5500</v>
          </cell>
          <cell r="N22">
            <v>5500</v>
          </cell>
          <cell r="O22">
            <v>5500</v>
          </cell>
          <cell r="P22">
            <v>5500</v>
          </cell>
          <cell r="Q22">
            <v>5500</v>
          </cell>
          <cell r="R22">
            <v>5500</v>
          </cell>
          <cell r="S22">
            <v>5500</v>
          </cell>
          <cell r="T22">
            <v>5500</v>
          </cell>
          <cell r="U22">
            <v>92667.89</v>
          </cell>
        </row>
        <row r="23">
          <cell r="A23">
            <v>24100</v>
          </cell>
          <cell r="B23" t="str">
            <v>Other Consultant Services</v>
          </cell>
          <cell r="C23" t="str">
            <v>530</v>
          </cell>
          <cell r="D23">
            <v>14700</v>
          </cell>
          <cell r="E23">
            <v>-800</v>
          </cell>
          <cell r="F23">
            <v>0</v>
          </cell>
          <cell r="G23">
            <v>16000</v>
          </cell>
          <cell r="H23">
            <v>0</v>
          </cell>
          <cell r="I23">
            <v>0</v>
          </cell>
          <cell r="J23">
            <v>0</v>
          </cell>
          <cell r="K23">
            <v>29900</v>
          </cell>
          <cell r="L23">
            <v>0</v>
          </cell>
          <cell r="M23">
            <v>0</v>
          </cell>
          <cell r="N23">
            <v>0</v>
          </cell>
          <cell r="O23">
            <v>0</v>
          </cell>
          <cell r="P23">
            <v>0</v>
          </cell>
          <cell r="Q23">
            <v>0</v>
          </cell>
          <cell r="R23">
            <v>0</v>
          </cell>
          <cell r="S23">
            <v>0</v>
          </cell>
          <cell r="T23">
            <v>0</v>
          </cell>
          <cell r="U23">
            <v>29900</v>
          </cell>
        </row>
        <row r="24">
          <cell r="A24">
            <v>24200</v>
          </cell>
          <cell r="B24" t="str">
            <v>Business Development &amp; Support</v>
          </cell>
          <cell r="C24" t="str">
            <v>780</v>
          </cell>
          <cell r="D24">
            <v>749.5</v>
          </cell>
          <cell r="E24">
            <v>0</v>
          </cell>
          <cell r="F24">
            <v>0</v>
          </cell>
          <cell r="G24">
            <v>0</v>
          </cell>
          <cell r="H24">
            <v>0</v>
          </cell>
          <cell r="I24">
            <v>0</v>
          </cell>
          <cell r="J24">
            <v>0</v>
          </cell>
          <cell r="K24">
            <v>749.5</v>
          </cell>
          <cell r="L24">
            <v>0</v>
          </cell>
          <cell r="M24">
            <v>10000</v>
          </cell>
          <cell r="N24">
            <v>0</v>
          </cell>
          <cell r="O24">
            <v>0</v>
          </cell>
          <cell r="P24">
            <v>10000</v>
          </cell>
          <cell r="Q24">
            <v>0</v>
          </cell>
          <cell r="R24">
            <v>0</v>
          </cell>
          <cell r="S24">
            <v>0</v>
          </cell>
          <cell r="T24">
            <v>0</v>
          </cell>
          <cell r="U24">
            <v>20749.5</v>
          </cell>
        </row>
        <row r="25">
          <cell r="A25">
            <v>24300</v>
          </cell>
          <cell r="B25" t="str">
            <v>Telephone, Fax &amp; EMail</v>
          </cell>
          <cell r="C25" t="str">
            <v>420</v>
          </cell>
          <cell r="D25">
            <v>7542.22</v>
          </cell>
          <cell r="E25">
            <v>4123.97</v>
          </cell>
          <cell r="F25">
            <v>22959</v>
          </cell>
          <cell r="G25">
            <v>9000</v>
          </cell>
          <cell r="H25">
            <v>9000</v>
          </cell>
          <cell r="I25">
            <v>22959</v>
          </cell>
          <cell r="J25">
            <v>9000</v>
          </cell>
          <cell r="K25">
            <v>84584.19</v>
          </cell>
          <cell r="L25">
            <v>22959</v>
          </cell>
          <cell r="M25">
            <v>9000</v>
          </cell>
          <cell r="N25">
            <v>9000</v>
          </cell>
          <cell r="O25">
            <v>22959</v>
          </cell>
          <cell r="P25">
            <v>9000</v>
          </cell>
          <cell r="Q25">
            <v>9000</v>
          </cell>
          <cell r="R25">
            <v>9000</v>
          </cell>
          <cell r="S25">
            <v>22959</v>
          </cell>
          <cell r="T25">
            <v>9000</v>
          </cell>
          <cell r="U25">
            <v>207461.19</v>
          </cell>
        </row>
        <row r="26">
          <cell r="A26">
            <v>24400</v>
          </cell>
          <cell r="B26" t="str">
            <v>Postage, DHL &amp; Federal Express</v>
          </cell>
          <cell r="C26" t="str">
            <v>420</v>
          </cell>
          <cell r="D26">
            <v>2125.1999999999998</v>
          </cell>
          <cell r="E26">
            <v>0</v>
          </cell>
          <cell r="F26">
            <v>2000</v>
          </cell>
          <cell r="G26">
            <v>2000</v>
          </cell>
          <cell r="H26">
            <v>2000</v>
          </cell>
          <cell r="I26">
            <v>2000</v>
          </cell>
          <cell r="J26">
            <v>2000</v>
          </cell>
          <cell r="K26">
            <v>12125.2</v>
          </cell>
          <cell r="L26">
            <v>2000</v>
          </cell>
          <cell r="M26">
            <v>2000</v>
          </cell>
          <cell r="N26">
            <v>2000</v>
          </cell>
          <cell r="O26">
            <v>2000</v>
          </cell>
          <cell r="P26">
            <v>2000</v>
          </cell>
          <cell r="Q26">
            <v>2000</v>
          </cell>
          <cell r="R26">
            <v>2000</v>
          </cell>
          <cell r="S26">
            <v>2000</v>
          </cell>
          <cell r="T26">
            <v>2000</v>
          </cell>
          <cell r="U26">
            <v>30125.200000000001</v>
          </cell>
        </row>
        <row r="27">
          <cell r="A27">
            <v>24500</v>
          </cell>
          <cell r="B27" t="str">
            <v>Books, Publications &amp; Subscriptions</v>
          </cell>
          <cell r="C27" t="str">
            <v>460</v>
          </cell>
          <cell r="D27">
            <v>135</v>
          </cell>
          <cell r="E27">
            <v>8</v>
          </cell>
          <cell r="F27">
            <v>220.83333333333334</v>
          </cell>
          <cell r="G27">
            <v>220.83333333333334</v>
          </cell>
          <cell r="H27">
            <v>3600.833333333333</v>
          </cell>
          <cell r="I27">
            <v>220.83333333333334</v>
          </cell>
          <cell r="J27">
            <v>221</v>
          </cell>
          <cell r="K27">
            <v>4627.333333333333</v>
          </cell>
          <cell r="L27">
            <v>221</v>
          </cell>
          <cell r="M27">
            <v>221</v>
          </cell>
          <cell r="N27">
            <v>221</v>
          </cell>
          <cell r="O27">
            <v>221</v>
          </cell>
          <cell r="P27">
            <v>221</v>
          </cell>
          <cell r="Q27">
            <v>221</v>
          </cell>
          <cell r="R27">
            <v>221</v>
          </cell>
          <cell r="S27">
            <v>221</v>
          </cell>
          <cell r="T27">
            <v>221</v>
          </cell>
          <cell r="U27">
            <v>6616.333333333333</v>
          </cell>
        </row>
        <row r="28">
          <cell r="A28">
            <v>24600</v>
          </cell>
          <cell r="B28" t="str">
            <v>Computer Hardware</v>
          </cell>
          <cell r="C28" t="str">
            <v>025</v>
          </cell>
          <cell r="D28">
            <v>3799.68</v>
          </cell>
          <cell r="E28">
            <v>128</v>
          </cell>
          <cell r="F28">
            <v>10000</v>
          </cell>
          <cell r="G28">
            <v>0</v>
          </cell>
          <cell r="H28">
            <v>0</v>
          </cell>
          <cell r="I28">
            <v>0</v>
          </cell>
          <cell r="J28">
            <v>4250</v>
          </cell>
          <cell r="K28">
            <v>18177.68</v>
          </cell>
          <cell r="L28">
            <v>0</v>
          </cell>
          <cell r="M28">
            <v>0</v>
          </cell>
          <cell r="N28">
            <v>0</v>
          </cell>
          <cell r="O28">
            <v>0</v>
          </cell>
          <cell r="P28">
            <v>0</v>
          </cell>
          <cell r="Q28">
            <v>0</v>
          </cell>
          <cell r="R28">
            <v>0</v>
          </cell>
          <cell r="S28">
            <v>5000</v>
          </cell>
          <cell r="T28">
            <v>5000</v>
          </cell>
          <cell r="U28">
            <v>28177.68</v>
          </cell>
        </row>
        <row r="29">
          <cell r="A29">
            <v>24700</v>
          </cell>
          <cell r="B29" t="str">
            <v>Computer Software</v>
          </cell>
          <cell r="C29" t="str">
            <v>025</v>
          </cell>
          <cell r="D29">
            <v>0</v>
          </cell>
          <cell r="E29">
            <v>0</v>
          </cell>
          <cell r="F29">
            <v>1333.3333333333333</v>
          </cell>
          <cell r="G29">
            <v>0</v>
          </cell>
          <cell r="H29">
            <v>1333.3333333333333</v>
          </cell>
          <cell r="I29">
            <v>0</v>
          </cell>
          <cell r="J29">
            <v>14506.666666666668</v>
          </cell>
          <cell r="K29">
            <v>17173.333333333336</v>
          </cell>
          <cell r="L29">
            <v>1133.3333333333333</v>
          </cell>
          <cell r="M29">
            <v>2890</v>
          </cell>
          <cell r="N29">
            <v>0</v>
          </cell>
          <cell r="O29">
            <v>1133.3333333333333</v>
          </cell>
          <cell r="P29">
            <v>0</v>
          </cell>
          <cell r="Q29">
            <v>11050</v>
          </cell>
          <cell r="R29">
            <v>1133.3333333333333</v>
          </cell>
          <cell r="S29">
            <v>0</v>
          </cell>
          <cell r="T29">
            <v>0</v>
          </cell>
          <cell r="U29">
            <v>34513.333333333336</v>
          </cell>
        </row>
        <row r="30">
          <cell r="A30">
            <v>24800</v>
          </cell>
          <cell r="B30" t="str">
            <v>Computer Maintenance</v>
          </cell>
          <cell r="C30" t="str">
            <v>500</v>
          </cell>
          <cell r="D30">
            <v>0</v>
          </cell>
          <cell r="E30">
            <v>0</v>
          </cell>
          <cell r="F30">
            <v>2000</v>
          </cell>
          <cell r="G30">
            <v>2000</v>
          </cell>
          <cell r="H30">
            <v>2000</v>
          </cell>
          <cell r="I30">
            <v>2000</v>
          </cell>
          <cell r="J30">
            <v>2000</v>
          </cell>
          <cell r="K30">
            <v>10000</v>
          </cell>
          <cell r="L30">
            <v>2000</v>
          </cell>
          <cell r="M30">
            <v>2000</v>
          </cell>
          <cell r="N30">
            <v>2000</v>
          </cell>
          <cell r="O30">
            <v>2000</v>
          </cell>
          <cell r="P30">
            <v>2000</v>
          </cell>
          <cell r="Q30">
            <v>2000</v>
          </cell>
          <cell r="R30">
            <v>2000</v>
          </cell>
          <cell r="S30">
            <v>2000</v>
          </cell>
          <cell r="T30">
            <v>2000</v>
          </cell>
          <cell r="U30">
            <v>28000</v>
          </cell>
        </row>
        <row r="31">
          <cell r="A31">
            <v>25100</v>
          </cell>
          <cell r="B31" t="str">
            <v>Shelving</v>
          </cell>
          <cell r="C31" t="str">
            <v>047</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25000</v>
          </cell>
          <cell r="T31">
            <v>0</v>
          </cell>
          <cell r="U31">
            <v>25000</v>
          </cell>
        </row>
        <row r="32">
          <cell r="A32">
            <v>26000</v>
          </cell>
          <cell r="B32" t="str">
            <v>Freight to Forwarder</v>
          </cell>
          <cell r="C32" t="str">
            <v>047</v>
          </cell>
          <cell r="D32">
            <v>1013.8</v>
          </cell>
          <cell r="E32">
            <v>144.12</v>
          </cell>
          <cell r="F32">
            <v>0</v>
          </cell>
          <cell r="G32">
            <v>0</v>
          </cell>
          <cell r="H32">
            <v>0</v>
          </cell>
          <cell r="I32">
            <v>0</v>
          </cell>
          <cell r="J32">
            <v>0</v>
          </cell>
          <cell r="K32">
            <v>1157.92</v>
          </cell>
          <cell r="L32">
            <v>0</v>
          </cell>
          <cell r="M32">
            <v>0</v>
          </cell>
          <cell r="N32">
            <v>0</v>
          </cell>
          <cell r="O32">
            <v>0</v>
          </cell>
          <cell r="P32">
            <v>0</v>
          </cell>
          <cell r="Q32">
            <v>0</v>
          </cell>
          <cell r="R32">
            <v>0</v>
          </cell>
          <cell r="S32">
            <v>0</v>
          </cell>
          <cell r="T32">
            <v>0</v>
          </cell>
          <cell r="U32">
            <v>1157.92</v>
          </cell>
        </row>
        <row r="33">
          <cell r="A33">
            <v>26100</v>
          </cell>
          <cell r="B33" t="str">
            <v>Maintenance:  Grounds, Building &amp; Lighting</v>
          </cell>
          <cell r="C33" t="str">
            <v>500</v>
          </cell>
          <cell r="D33">
            <v>7412.67</v>
          </cell>
          <cell r="E33">
            <v>7432.73</v>
          </cell>
          <cell r="F33">
            <v>15000</v>
          </cell>
          <cell r="G33">
            <v>15000</v>
          </cell>
          <cell r="H33">
            <v>15000</v>
          </cell>
          <cell r="I33">
            <v>15000</v>
          </cell>
          <cell r="J33">
            <v>15000</v>
          </cell>
          <cell r="K33">
            <v>89845.4</v>
          </cell>
          <cell r="L33">
            <v>15000</v>
          </cell>
          <cell r="M33">
            <v>15000</v>
          </cell>
          <cell r="N33">
            <v>15000</v>
          </cell>
          <cell r="O33">
            <v>15000</v>
          </cell>
          <cell r="P33">
            <v>15000</v>
          </cell>
          <cell r="Q33">
            <v>15000</v>
          </cell>
          <cell r="R33">
            <v>15000</v>
          </cell>
          <cell r="S33">
            <v>15000</v>
          </cell>
          <cell r="T33">
            <v>15000</v>
          </cell>
          <cell r="U33">
            <v>224845.4</v>
          </cell>
        </row>
        <row r="34">
          <cell r="A34">
            <v>26200</v>
          </cell>
          <cell r="B34" t="str">
            <v>Maintenance:  Heating, Ventilation &amp; Air Conditioning</v>
          </cell>
          <cell r="C34" t="str">
            <v>500</v>
          </cell>
          <cell r="D34">
            <v>0</v>
          </cell>
          <cell r="E34">
            <v>207.73</v>
          </cell>
          <cell r="F34">
            <v>0</v>
          </cell>
          <cell r="G34">
            <v>0</v>
          </cell>
          <cell r="H34">
            <v>0</v>
          </cell>
          <cell r="I34">
            <v>0</v>
          </cell>
          <cell r="J34">
            <v>0</v>
          </cell>
          <cell r="K34">
            <v>207.73</v>
          </cell>
          <cell r="L34">
            <v>0</v>
          </cell>
          <cell r="M34">
            <v>0</v>
          </cell>
          <cell r="N34">
            <v>0</v>
          </cell>
          <cell r="O34">
            <v>0</v>
          </cell>
          <cell r="P34">
            <v>0</v>
          </cell>
          <cell r="Q34">
            <v>0</v>
          </cell>
          <cell r="R34">
            <v>0</v>
          </cell>
          <cell r="S34">
            <v>0</v>
          </cell>
          <cell r="T34">
            <v>0</v>
          </cell>
          <cell r="U34">
            <v>207.73</v>
          </cell>
        </row>
        <row r="35">
          <cell r="A35">
            <v>26500</v>
          </cell>
          <cell r="B35" t="str">
            <v>Maintenance:  Plant Equipment</v>
          </cell>
          <cell r="C35" t="str">
            <v>500</v>
          </cell>
          <cell r="D35">
            <v>0</v>
          </cell>
          <cell r="E35">
            <v>91.12</v>
          </cell>
          <cell r="F35">
            <v>0</v>
          </cell>
          <cell r="G35">
            <v>0</v>
          </cell>
          <cell r="H35">
            <v>0</v>
          </cell>
          <cell r="I35">
            <v>0</v>
          </cell>
          <cell r="J35">
            <v>0</v>
          </cell>
          <cell r="K35">
            <v>91.12</v>
          </cell>
          <cell r="L35">
            <v>0</v>
          </cell>
          <cell r="M35">
            <v>0</v>
          </cell>
          <cell r="N35">
            <v>0</v>
          </cell>
          <cell r="O35">
            <v>0</v>
          </cell>
          <cell r="P35">
            <v>0</v>
          </cell>
          <cell r="Q35">
            <v>0</v>
          </cell>
          <cell r="R35">
            <v>0</v>
          </cell>
          <cell r="S35">
            <v>0</v>
          </cell>
          <cell r="T35">
            <v>0</v>
          </cell>
          <cell r="U35">
            <v>91.12</v>
          </cell>
        </row>
        <row r="36">
          <cell r="A36">
            <v>26600</v>
          </cell>
          <cell r="B36" t="str">
            <v>Maintenance:  Power Distribution Equipment</v>
          </cell>
          <cell r="C36" t="str">
            <v>500</v>
          </cell>
          <cell r="D36">
            <v>37829.85</v>
          </cell>
          <cell r="E36">
            <v>0</v>
          </cell>
          <cell r="F36">
            <v>15000</v>
          </cell>
          <cell r="G36">
            <v>15000</v>
          </cell>
          <cell r="H36">
            <v>15000</v>
          </cell>
          <cell r="I36">
            <v>15000</v>
          </cell>
          <cell r="J36">
            <v>15000</v>
          </cell>
          <cell r="K36">
            <v>112829.85</v>
          </cell>
          <cell r="L36">
            <v>15000</v>
          </cell>
          <cell r="M36">
            <v>15000</v>
          </cell>
          <cell r="N36">
            <v>15000</v>
          </cell>
          <cell r="O36">
            <v>15000</v>
          </cell>
          <cell r="P36">
            <v>15000</v>
          </cell>
          <cell r="Q36">
            <v>15000</v>
          </cell>
          <cell r="R36">
            <v>15000</v>
          </cell>
          <cell r="S36">
            <v>15000</v>
          </cell>
          <cell r="T36">
            <v>15000</v>
          </cell>
          <cell r="U36">
            <v>247829.85</v>
          </cell>
        </row>
        <row r="37">
          <cell r="A37">
            <v>26900</v>
          </cell>
          <cell r="B37" t="str">
            <v>Other Construction Costs</v>
          </cell>
          <cell r="C37" t="str">
            <v>030</v>
          </cell>
          <cell r="D37">
            <v>0</v>
          </cell>
          <cell r="E37">
            <v>33787.730000000003</v>
          </cell>
          <cell r="F37">
            <v>5000</v>
          </cell>
          <cell r="G37">
            <v>2500</v>
          </cell>
          <cell r="H37">
            <v>2500</v>
          </cell>
          <cell r="I37">
            <v>0</v>
          </cell>
          <cell r="J37">
            <v>0</v>
          </cell>
          <cell r="K37">
            <v>43787.73</v>
          </cell>
          <cell r="L37">
            <v>0</v>
          </cell>
          <cell r="M37">
            <v>0</v>
          </cell>
          <cell r="N37">
            <v>0</v>
          </cell>
          <cell r="O37">
            <v>0</v>
          </cell>
          <cell r="P37">
            <v>0</v>
          </cell>
          <cell r="Q37">
            <v>0</v>
          </cell>
          <cell r="R37">
            <v>0</v>
          </cell>
          <cell r="S37">
            <v>0</v>
          </cell>
          <cell r="T37">
            <v>0</v>
          </cell>
          <cell r="U37">
            <v>43787.73</v>
          </cell>
        </row>
        <row r="38">
          <cell r="A38">
            <v>27200</v>
          </cell>
          <cell r="B38" t="str">
            <v>Subcontract:  Training</v>
          </cell>
          <cell r="C38" t="str">
            <v>035</v>
          </cell>
          <cell r="D38">
            <v>0</v>
          </cell>
          <cell r="E38">
            <v>0</v>
          </cell>
          <cell r="F38">
            <v>0</v>
          </cell>
          <cell r="G38">
            <v>2330</v>
          </cell>
          <cell r="H38">
            <v>0</v>
          </cell>
          <cell r="I38">
            <v>0</v>
          </cell>
          <cell r="J38">
            <v>0</v>
          </cell>
          <cell r="K38">
            <v>2330</v>
          </cell>
          <cell r="L38">
            <v>0</v>
          </cell>
          <cell r="M38">
            <v>0</v>
          </cell>
          <cell r="N38">
            <v>0</v>
          </cell>
          <cell r="O38">
            <v>0</v>
          </cell>
          <cell r="P38">
            <v>0</v>
          </cell>
          <cell r="Q38">
            <v>0</v>
          </cell>
          <cell r="R38">
            <v>0</v>
          </cell>
          <cell r="S38">
            <v>0</v>
          </cell>
          <cell r="T38">
            <v>0</v>
          </cell>
          <cell r="U38">
            <v>2330</v>
          </cell>
        </row>
        <row r="39">
          <cell r="A39">
            <v>27300</v>
          </cell>
          <cell r="B39" t="str">
            <v>Subcontract:  Defense Systems International (San Jose)</v>
          </cell>
          <cell r="C39" t="str">
            <v>850</v>
          </cell>
          <cell r="D39">
            <v>-3</v>
          </cell>
          <cell r="E39">
            <v>0</v>
          </cell>
          <cell r="F39">
            <v>7000</v>
          </cell>
          <cell r="G39">
            <v>7000</v>
          </cell>
          <cell r="H39">
            <v>7000</v>
          </cell>
          <cell r="I39">
            <v>5000</v>
          </cell>
          <cell r="J39">
            <v>0</v>
          </cell>
          <cell r="K39">
            <v>25997</v>
          </cell>
          <cell r="L39">
            <v>0</v>
          </cell>
          <cell r="M39">
            <v>0</v>
          </cell>
          <cell r="N39">
            <v>0</v>
          </cell>
          <cell r="O39">
            <v>0</v>
          </cell>
          <cell r="P39">
            <v>0</v>
          </cell>
          <cell r="Q39">
            <v>0</v>
          </cell>
          <cell r="R39">
            <v>0</v>
          </cell>
          <cell r="S39">
            <v>0</v>
          </cell>
          <cell r="T39">
            <v>0</v>
          </cell>
          <cell r="U39">
            <v>25997</v>
          </cell>
        </row>
        <row r="40">
          <cell r="A40">
            <v>27400</v>
          </cell>
          <cell r="B40" t="str">
            <v>Subcontract:  Ground Systems Division (San Jose)</v>
          </cell>
          <cell r="C40" t="str">
            <v>850</v>
          </cell>
          <cell r="D40">
            <v>5863.7</v>
          </cell>
          <cell r="E40">
            <v>0</v>
          </cell>
          <cell r="F40">
            <v>4000</v>
          </cell>
          <cell r="G40">
            <v>4000</v>
          </cell>
          <cell r="H40">
            <v>1000</v>
          </cell>
          <cell r="I40">
            <v>1000</v>
          </cell>
          <cell r="J40">
            <v>1000</v>
          </cell>
          <cell r="K40">
            <v>16863.7</v>
          </cell>
          <cell r="L40">
            <v>1000</v>
          </cell>
          <cell r="M40">
            <v>1000</v>
          </cell>
          <cell r="N40">
            <v>1000</v>
          </cell>
          <cell r="O40">
            <v>1000</v>
          </cell>
          <cell r="P40">
            <v>1000</v>
          </cell>
          <cell r="Q40">
            <v>1000</v>
          </cell>
          <cell r="R40">
            <v>1000</v>
          </cell>
          <cell r="S40">
            <v>1000</v>
          </cell>
          <cell r="T40">
            <v>1000</v>
          </cell>
          <cell r="U40">
            <v>25863.7</v>
          </cell>
        </row>
        <row r="41">
          <cell r="A41">
            <v>27500</v>
          </cell>
          <cell r="B41" t="str">
            <v>Subcontract:  Site Support Services</v>
          </cell>
          <cell r="C41" t="str">
            <v>040</v>
          </cell>
          <cell r="D41">
            <v>78920.639999999999</v>
          </cell>
          <cell r="E41">
            <v>65983.13</v>
          </cell>
          <cell r="F41">
            <v>72406.399999999994</v>
          </cell>
          <cell r="G41">
            <v>46471.60533333334</v>
          </cell>
          <cell r="H41">
            <v>70072.261333333328</v>
          </cell>
          <cell r="I41">
            <v>68573.333333333328</v>
          </cell>
          <cell r="J41">
            <v>68573.333333333328</v>
          </cell>
          <cell r="K41">
            <v>471000.70333333331</v>
          </cell>
          <cell r="L41">
            <v>68573.333333333328</v>
          </cell>
          <cell r="M41">
            <v>68573.333333333328</v>
          </cell>
          <cell r="N41">
            <v>68573.333333333328</v>
          </cell>
          <cell r="O41">
            <v>68573.333333333328</v>
          </cell>
          <cell r="P41">
            <v>68573.333333333328</v>
          </cell>
          <cell r="Q41">
            <v>68573.333333333328</v>
          </cell>
          <cell r="R41">
            <v>68573.333333333328</v>
          </cell>
          <cell r="S41">
            <v>68573.333333333328</v>
          </cell>
          <cell r="T41">
            <v>68573.333333333328</v>
          </cell>
          <cell r="U41">
            <v>1088160.7033333336</v>
          </cell>
        </row>
        <row r="42">
          <cell r="A42">
            <v>27900</v>
          </cell>
          <cell r="B42" t="str">
            <v>Local Moves &amp; Deliveries</v>
          </cell>
          <cell r="C42" t="str">
            <v>550</v>
          </cell>
          <cell r="D42">
            <v>0</v>
          </cell>
          <cell r="E42">
            <v>240</v>
          </cell>
          <cell r="F42">
            <v>125</v>
          </cell>
          <cell r="G42">
            <v>5000</v>
          </cell>
          <cell r="H42">
            <v>125</v>
          </cell>
          <cell r="I42">
            <v>125</v>
          </cell>
          <cell r="J42">
            <v>100</v>
          </cell>
          <cell r="K42">
            <v>5715</v>
          </cell>
          <cell r="L42">
            <v>100</v>
          </cell>
          <cell r="M42">
            <v>100</v>
          </cell>
          <cell r="N42">
            <v>100</v>
          </cell>
          <cell r="O42">
            <v>100</v>
          </cell>
          <cell r="P42">
            <v>100</v>
          </cell>
          <cell r="Q42">
            <v>100</v>
          </cell>
          <cell r="R42">
            <v>100</v>
          </cell>
          <cell r="S42">
            <v>100</v>
          </cell>
          <cell r="T42">
            <v>100</v>
          </cell>
          <cell r="U42">
            <v>6615</v>
          </cell>
        </row>
        <row r="43">
          <cell r="A43">
            <v>28000</v>
          </cell>
          <cell r="B43" t="str">
            <v>Office Furniture</v>
          </cell>
          <cell r="C43" t="str">
            <v>020</v>
          </cell>
          <cell r="D43">
            <v>0</v>
          </cell>
          <cell r="E43">
            <v>144.07</v>
          </cell>
          <cell r="F43">
            <v>1000</v>
          </cell>
          <cell r="G43">
            <v>1000</v>
          </cell>
          <cell r="H43">
            <v>0</v>
          </cell>
          <cell r="I43">
            <v>0</v>
          </cell>
          <cell r="J43">
            <v>0</v>
          </cell>
          <cell r="K43">
            <v>2144.0699999999997</v>
          </cell>
          <cell r="L43">
            <v>0</v>
          </cell>
          <cell r="M43">
            <v>0</v>
          </cell>
          <cell r="N43">
            <v>0</v>
          </cell>
          <cell r="O43">
            <v>0</v>
          </cell>
          <cell r="P43">
            <v>0</v>
          </cell>
          <cell r="Q43">
            <v>0</v>
          </cell>
          <cell r="R43">
            <v>0</v>
          </cell>
          <cell r="S43">
            <v>0</v>
          </cell>
          <cell r="T43">
            <v>0</v>
          </cell>
          <cell r="U43">
            <v>2144.0700000000002</v>
          </cell>
        </row>
        <row r="44">
          <cell r="A44">
            <v>28100</v>
          </cell>
          <cell r="B44" t="str">
            <v>Office Equipment</v>
          </cell>
          <cell r="C44" t="str">
            <v>020</v>
          </cell>
          <cell r="D44">
            <v>0</v>
          </cell>
          <cell r="E44">
            <v>0</v>
          </cell>
          <cell r="F44">
            <v>1000</v>
          </cell>
          <cell r="G44">
            <v>1000</v>
          </cell>
          <cell r="H44">
            <v>0</v>
          </cell>
          <cell r="I44">
            <v>0</v>
          </cell>
          <cell r="J44">
            <v>0</v>
          </cell>
          <cell r="K44">
            <v>2000</v>
          </cell>
          <cell r="L44">
            <v>0</v>
          </cell>
          <cell r="M44">
            <v>0</v>
          </cell>
          <cell r="N44">
            <v>0</v>
          </cell>
          <cell r="O44">
            <v>0</v>
          </cell>
          <cell r="P44">
            <v>0</v>
          </cell>
          <cell r="Q44">
            <v>0</v>
          </cell>
          <cell r="R44">
            <v>0</v>
          </cell>
          <cell r="S44">
            <v>10666.666666666666</v>
          </cell>
          <cell r="T44">
            <v>0</v>
          </cell>
          <cell r="U44">
            <v>12666.666666666666</v>
          </cell>
        </row>
        <row r="45">
          <cell r="A45">
            <v>28200</v>
          </cell>
          <cell r="B45" t="str">
            <v>Purchased Technical Services</v>
          </cell>
          <cell r="C45" t="str">
            <v>550</v>
          </cell>
          <cell r="D45">
            <v>0</v>
          </cell>
          <cell r="E45">
            <v>0</v>
          </cell>
          <cell r="F45">
            <v>250</v>
          </cell>
          <cell r="G45">
            <v>250</v>
          </cell>
          <cell r="H45">
            <v>250</v>
          </cell>
          <cell r="I45">
            <v>250</v>
          </cell>
          <cell r="J45">
            <v>721</v>
          </cell>
          <cell r="K45">
            <v>1721</v>
          </cell>
          <cell r="L45">
            <v>721</v>
          </cell>
          <cell r="M45">
            <v>721</v>
          </cell>
          <cell r="N45">
            <v>721</v>
          </cell>
          <cell r="O45">
            <v>721</v>
          </cell>
          <cell r="P45">
            <v>721</v>
          </cell>
          <cell r="Q45">
            <v>721</v>
          </cell>
          <cell r="R45">
            <v>721</v>
          </cell>
          <cell r="S45">
            <v>721</v>
          </cell>
          <cell r="T45">
            <v>721</v>
          </cell>
          <cell r="U45">
            <v>8210</v>
          </cell>
        </row>
        <row r="46">
          <cell r="A46">
            <v>28300</v>
          </cell>
          <cell r="B46" t="str">
            <v>Purchased Administrative Services</v>
          </cell>
          <cell r="C46" t="str">
            <v>550</v>
          </cell>
          <cell r="D46">
            <v>0</v>
          </cell>
          <cell r="E46">
            <v>0</v>
          </cell>
          <cell r="F46">
            <v>1000</v>
          </cell>
          <cell r="G46">
            <v>1000</v>
          </cell>
          <cell r="H46">
            <v>1000</v>
          </cell>
          <cell r="I46">
            <v>1000</v>
          </cell>
          <cell r="J46">
            <v>1000</v>
          </cell>
          <cell r="K46">
            <v>5000</v>
          </cell>
          <cell r="L46">
            <v>1000</v>
          </cell>
          <cell r="M46">
            <v>1000</v>
          </cell>
          <cell r="N46">
            <v>1000</v>
          </cell>
          <cell r="O46">
            <v>1000</v>
          </cell>
          <cell r="P46">
            <v>1000</v>
          </cell>
          <cell r="Q46">
            <v>1000</v>
          </cell>
          <cell r="R46">
            <v>1000</v>
          </cell>
          <cell r="S46">
            <v>1000</v>
          </cell>
          <cell r="T46">
            <v>1000</v>
          </cell>
          <cell r="U46">
            <v>14000</v>
          </cell>
        </row>
        <row r="47">
          <cell r="A47">
            <v>28400</v>
          </cell>
          <cell r="B47" t="str">
            <v>Training and Training Material</v>
          </cell>
          <cell r="C47" t="str">
            <v>550</v>
          </cell>
          <cell r="D47">
            <v>-71.08</v>
          </cell>
          <cell r="E47">
            <v>178.61</v>
          </cell>
          <cell r="F47">
            <v>500</v>
          </cell>
          <cell r="G47">
            <v>500</v>
          </cell>
          <cell r="H47">
            <v>500</v>
          </cell>
          <cell r="I47">
            <v>500</v>
          </cell>
          <cell r="J47">
            <v>500</v>
          </cell>
          <cell r="K47">
            <v>2607.5299999999997</v>
          </cell>
          <cell r="L47">
            <v>500</v>
          </cell>
          <cell r="M47">
            <v>500</v>
          </cell>
          <cell r="N47">
            <v>500</v>
          </cell>
          <cell r="O47">
            <v>500</v>
          </cell>
          <cell r="P47">
            <v>500</v>
          </cell>
          <cell r="Q47">
            <v>500</v>
          </cell>
          <cell r="R47">
            <v>500</v>
          </cell>
          <cell r="S47">
            <v>500</v>
          </cell>
          <cell r="T47">
            <v>500</v>
          </cell>
          <cell r="U47">
            <v>7107.53</v>
          </cell>
        </row>
        <row r="48">
          <cell r="A48">
            <v>28600</v>
          </cell>
          <cell r="B48" t="str">
            <v>BusinessConference Meals:  NonTravel</v>
          </cell>
          <cell r="C48" t="str">
            <v>360</v>
          </cell>
          <cell r="D48">
            <v>0</v>
          </cell>
          <cell r="E48">
            <v>66.67</v>
          </cell>
          <cell r="F48">
            <v>0</v>
          </cell>
          <cell r="G48">
            <v>0</v>
          </cell>
          <cell r="H48">
            <v>0</v>
          </cell>
          <cell r="I48">
            <v>0</v>
          </cell>
          <cell r="J48">
            <v>0</v>
          </cell>
          <cell r="K48">
            <v>66.67</v>
          </cell>
          <cell r="L48">
            <v>0</v>
          </cell>
          <cell r="M48">
            <v>0</v>
          </cell>
          <cell r="N48">
            <v>0</v>
          </cell>
          <cell r="O48">
            <v>0</v>
          </cell>
          <cell r="P48">
            <v>0</v>
          </cell>
          <cell r="Q48">
            <v>0</v>
          </cell>
          <cell r="R48">
            <v>0</v>
          </cell>
          <cell r="S48">
            <v>0</v>
          </cell>
          <cell r="T48">
            <v>0</v>
          </cell>
          <cell r="U48">
            <v>66.67</v>
          </cell>
        </row>
        <row r="49">
          <cell r="A49">
            <v>29900</v>
          </cell>
          <cell r="B49" t="str">
            <v>Other Expense</v>
          </cell>
          <cell r="C49" t="str">
            <v>840</v>
          </cell>
          <cell r="D49">
            <v>3378.29</v>
          </cell>
          <cell r="E49">
            <v>1929.33</v>
          </cell>
          <cell r="F49">
            <v>6500</v>
          </cell>
          <cell r="G49">
            <v>6500</v>
          </cell>
          <cell r="H49">
            <v>5000</v>
          </cell>
          <cell r="I49">
            <v>5000</v>
          </cell>
          <cell r="J49">
            <v>5000</v>
          </cell>
          <cell r="K49">
            <v>33307.619999999995</v>
          </cell>
          <cell r="L49">
            <v>5000</v>
          </cell>
          <cell r="M49">
            <v>4000</v>
          </cell>
          <cell r="N49">
            <v>4000</v>
          </cell>
          <cell r="O49">
            <v>4000</v>
          </cell>
          <cell r="P49">
            <v>4000</v>
          </cell>
          <cell r="Q49">
            <v>4000</v>
          </cell>
          <cell r="R49">
            <v>4000</v>
          </cell>
          <cell r="S49">
            <v>4000</v>
          </cell>
          <cell r="T49">
            <v>4000</v>
          </cell>
          <cell r="U49">
            <v>70307.62</v>
          </cell>
        </row>
        <row r="50">
          <cell r="A50">
            <v>30100</v>
          </cell>
          <cell r="B50" t="str">
            <v>Precision Instruments</v>
          </cell>
          <cell r="C50" t="str">
            <v>450</v>
          </cell>
          <cell r="D50">
            <v>0</v>
          </cell>
          <cell r="E50">
            <v>0</v>
          </cell>
          <cell r="F50">
            <v>500</v>
          </cell>
          <cell r="G50">
            <v>0</v>
          </cell>
          <cell r="H50">
            <v>500</v>
          </cell>
          <cell r="I50">
            <v>0</v>
          </cell>
          <cell r="J50">
            <v>500</v>
          </cell>
          <cell r="K50">
            <v>1500</v>
          </cell>
          <cell r="L50">
            <v>0</v>
          </cell>
          <cell r="M50">
            <v>0</v>
          </cell>
          <cell r="N50">
            <v>0</v>
          </cell>
          <cell r="O50">
            <v>0</v>
          </cell>
          <cell r="P50">
            <v>0</v>
          </cell>
          <cell r="Q50">
            <v>0</v>
          </cell>
          <cell r="R50">
            <v>0</v>
          </cell>
          <cell r="S50">
            <v>0</v>
          </cell>
          <cell r="T50">
            <v>0</v>
          </cell>
          <cell r="U50">
            <v>1500</v>
          </cell>
        </row>
        <row r="51">
          <cell r="A51">
            <v>30300</v>
          </cell>
          <cell r="B51" t="str">
            <v>Electronic Equipment</v>
          </cell>
          <cell r="C51" t="str">
            <v>450</v>
          </cell>
          <cell r="D51">
            <v>0</v>
          </cell>
          <cell r="E51">
            <v>0</v>
          </cell>
          <cell r="F51">
            <v>0</v>
          </cell>
          <cell r="G51">
            <v>500</v>
          </cell>
          <cell r="H51">
            <v>0</v>
          </cell>
          <cell r="I51">
            <v>500</v>
          </cell>
          <cell r="J51">
            <v>2000</v>
          </cell>
          <cell r="K51">
            <v>3000</v>
          </cell>
          <cell r="L51">
            <v>500</v>
          </cell>
          <cell r="M51">
            <v>0</v>
          </cell>
          <cell r="N51">
            <v>500</v>
          </cell>
          <cell r="O51">
            <v>2000</v>
          </cell>
          <cell r="P51">
            <v>500</v>
          </cell>
          <cell r="Q51">
            <v>0</v>
          </cell>
          <cell r="R51">
            <v>500</v>
          </cell>
          <cell r="S51">
            <v>500</v>
          </cell>
          <cell r="T51">
            <v>500</v>
          </cell>
          <cell r="U51">
            <v>8000</v>
          </cell>
        </row>
        <row r="52">
          <cell r="A52">
            <v>30400</v>
          </cell>
          <cell r="B52" t="str">
            <v>Mechanical Inspection Equipment</v>
          </cell>
          <cell r="C52" t="str">
            <v>450</v>
          </cell>
          <cell r="D52">
            <v>0</v>
          </cell>
          <cell r="E52">
            <v>0</v>
          </cell>
          <cell r="F52">
            <v>0</v>
          </cell>
          <cell r="G52">
            <v>0</v>
          </cell>
          <cell r="H52">
            <v>0</v>
          </cell>
          <cell r="I52">
            <v>0</v>
          </cell>
          <cell r="J52">
            <v>2000</v>
          </cell>
          <cell r="K52">
            <v>2000</v>
          </cell>
          <cell r="L52">
            <v>0</v>
          </cell>
          <cell r="M52">
            <v>0</v>
          </cell>
          <cell r="N52">
            <v>0</v>
          </cell>
          <cell r="O52">
            <v>0</v>
          </cell>
          <cell r="P52">
            <v>0</v>
          </cell>
          <cell r="Q52">
            <v>0</v>
          </cell>
          <cell r="R52">
            <v>0</v>
          </cell>
          <cell r="S52">
            <v>0</v>
          </cell>
          <cell r="T52">
            <v>0</v>
          </cell>
          <cell r="U52">
            <v>2000</v>
          </cell>
        </row>
        <row r="53">
          <cell r="A53">
            <v>30600</v>
          </cell>
          <cell r="B53" t="str">
            <v>Telecommunications Equipment</v>
          </cell>
          <cell r="C53" t="str">
            <v>020</v>
          </cell>
          <cell r="D53">
            <v>397.33</v>
          </cell>
          <cell r="E53">
            <v>0</v>
          </cell>
          <cell r="F53">
            <v>0</v>
          </cell>
          <cell r="G53">
            <v>0</v>
          </cell>
          <cell r="H53">
            <v>0</v>
          </cell>
          <cell r="I53">
            <v>0</v>
          </cell>
          <cell r="J53">
            <v>0</v>
          </cell>
          <cell r="K53">
            <v>397.33</v>
          </cell>
          <cell r="L53">
            <v>0</v>
          </cell>
          <cell r="M53">
            <v>0</v>
          </cell>
          <cell r="N53">
            <v>0</v>
          </cell>
          <cell r="O53">
            <v>0</v>
          </cell>
          <cell r="P53">
            <v>0</v>
          </cell>
          <cell r="Q53">
            <v>0</v>
          </cell>
          <cell r="R53">
            <v>0</v>
          </cell>
          <cell r="S53">
            <v>0</v>
          </cell>
          <cell r="T53">
            <v>0</v>
          </cell>
          <cell r="U53">
            <v>397.33</v>
          </cell>
        </row>
        <row r="54">
          <cell r="A54">
            <v>30700</v>
          </cell>
          <cell r="B54" t="str">
            <v>Material Handling Supplies</v>
          </cell>
          <cell r="C54" t="str">
            <v>450</v>
          </cell>
          <cell r="D54">
            <v>0</v>
          </cell>
          <cell r="E54">
            <v>800</v>
          </cell>
          <cell r="F54">
            <v>2000</v>
          </cell>
          <cell r="G54">
            <v>500</v>
          </cell>
          <cell r="H54">
            <v>500</v>
          </cell>
          <cell r="I54">
            <v>500</v>
          </cell>
          <cell r="J54">
            <v>500</v>
          </cell>
          <cell r="K54">
            <v>4800</v>
          </cell>
          <cell r="L54">
            <v>500</v>
          </cell>
          <cell r="M54">
            <v>500</v>
          </cell>
          <cell r="N54">
            <v>500</v>
          </cell>
          <cell r="O54">
            <v>500</v>
          </cell>
          <cell r="P54">
            <v>500</v>
          </cell>
          <cell r="Q54">
            <v>500</v>
          </cell>
          <cell r="R54">
            <v>500</v>
          </cell>
          <cell r="S54">
            <v>500</v>
          </cell>
          <cell r="T54">
            <v>500</v>
          </cell>
          <cell r="U54">
            <v>9300</v>
          </cell>
        </row>
        <row r="55">
          <cell r="A55">
            <v>30900</v>
          </cell>
          <cell r="B55" t="str">
            <v>Calibration</v>
          </cell>
          <cell r="C55" t="str">
            <v>500</v>
          </cell>
          <cell r="D55">
            <v>0</v>
          </cell>
          <cell r="E55">
            <v>0</v>
          </cell>
          <cell r="F55">
            <v>1313</v>
          </cell>
          <cell r="G55">
            <v>1313</v>
          </cell>
          <cell r="H55">
            <v>1313</v>
          </cell>
          <cell r="I55">
            <v>1313</v>
          </cell>
          <cell r="J55">
            <v>1313</v>
          </cell>
          <cell r="K55">
            <v>6565</v>
          </cell>
          <cell r="L55">
            <v>1313</v>
          </cell>
          <cell r="M55">
            <v>1313</v>
          </cell>
          <cell r="N55">
            <v>1313</v>
          </cell>
          <cell r="O55">
            <v>1313</v>
          </cell>
          <cell r="P55">
            <v>1313</v>
          </cell>
          <cell r="Q55">
            <v>1313</v>
          </cell>
          <cell r="R55">
            <v>1313</v>
          </cell>
          <cell r="S55">
            <v>1313</v>
          </cell>
          <cell r="T55">
            <v>1313</v>
          </cell>
          <cell r="U55">
            <v>18382</v>
          </cell>
        </row>
        <row r="56">
          <cell r="A56">
            <v>32200</v>
          </cell>
          <cell r="B56" t="str">
            <v>Customs Clearance &amp; Duty</v>
          </cell>
          <cell r="C56" t="str">
            <v>700</v>
          </cell>
          <cell r="D56">
            <v>0</v>
          </cell>
          <cell r="E56">
            <v>0</v>
          </cell>
          <cell r="F56">
            <v>150</v>
          </cell>
          <cell r="G56">
            <v>150</v>
          </cell>
          <cell r="H56">
            <v>150</v>
          </cell>
          <cell r="I56">
            <v>150</v>
          </cell>
          <cell r="J56">
            <v>150</v>
          </cell>
          <cell r="K56">
            <v>750</v>
          </cell>
          <cell r="L56">
            <v>150</v>
          </cell>
          <cell r="M56">
            <v>150</v>
          </cell>
          <cell r="N56">
            <v>150</v>
          </cell>
          <cell r="O56">
            <v>150</v>
          </cell>
          <cell r="P56">
            <v>150</v>
          </cell>
          <cell r="Q56">
            <v>150</v>
          </cell>
          <cell r="R56">
            <v>150</v>
          </cell>
          <cell r="S56">
            <v>150</v>
          </cell>
          <cell r="T56">
            <v>150</v>
          </cell>
          <cell r="U56">
            <v>2100</v>
          </cell>
        </row>
        <row r="57">
          <cell r="A57">
            <v>32500</v>
          </cell>
          <cell r="B57" t="str">
            <v>Sand Blasting</v>
          </cell>
          <cell r="C57" t="str">
            <v>450</v>
          </cell>
          <cell r="D57">
            <v>0</v>
          </cell>
          <cell r="E57">
            <v>0</v>
          </cell>
          <cell r="F57">
            <v>0</v>
          </cell>
          <cell r="G57">
            <v>0</v>
          </cell>
          <cell r="H57">
            <v>10000</v>
          </cell>
          <cell r="I57">
            <v>0</v>
          </cell>
          <cell r="J57">
            <v>0</v>
          </cell>
          <cell r="K57">
            <v>10000</v>
          </cell>
          <cell r="L57">
            <v>0</v>
          </cell>
          <cell r="M57">
            <v>0</v>
          </cell>
          <cell r="N57">
            <v>0</v>
          </cell>
          <cell r="O57">
            <v>10000</v>
          </cell>
          <cell r="P57">
            <v>0</v>
          </cell>
          <cell r="Q57">
            <v>0</v>
          </cell>
          <cell r="R57">
            <v>0</v>
          </cell>
          <cell r="S57">
            <v>0</v>
          </cell>
          <cell r="T57">
            <v>0</v>
          </cell>
          <cell r="U57">
            <v>20000</v>
          </cell>
        </row>
        <row r="58">
          <cell r="A58">
            <v>32600</v>
          </cell>
          <cell r="B58" t="str">
            <v>Maintenance:  Vehicles</v>
          </cell>
          <cell r="C58" t="str">
            <v>500</v>
          </cell>
          <cell r="D58">
            <v>1784.8</v>
          </cell>
          <cell r="E58">
            <v>415.73</v>
          </cell>
          <cell r="F58">
            <v>2000</v>
          </cell>
          <cell r="G58">
            <v>2000</v>
          </cell>
          <cell r="H58">
            <v>7000</v>
          </cell>
          <cell r="I58">
            <v>5000</v>
          </cell>
          <cell r="J58">
            <v>4000</v>
          </cell>
          <cell r="K58">
            <v>22200.53</v>
          </cell>
          <cell r="L58">
            <v>2000</v>
          </cell>
          <cell r="M58">
            <v>2000</v>
          </cell>
          <cell r="N58">
            <v>2000</v>
          </cell>
          <cell r="O58">
            <v>2000</v>
          </cell>
          <cell r="P58">
            <v>2000</v>
          </cell>
          <cell r="Q58">
            <v>2000</v>
          </cell>
          <cell r="R58">
            <v>2000</v>
          </cell>
          <cell r="S58">
            <v>2000</v>
          </cell>
          <cell r="T58">
            <v>2000</v>
          </cell>
          <cell r="U58">
            <v>40200.53</v>
          </cell>
        </row>
        <row r="59">
          <cell r="A59">
            <v>32800</v>
          </cell>
          <cell r="B59" t="str">
            <v>Trash Collection  Waste Removal</v>
          </cell>
          <cell r="C59" t="str">
            <v>490</v>
          </cell>
          <cell r="D59">
            <v>0</v>
          </cell>
          <cell r="E59">
            <v>0</v>
          </cell>
          <cell r="F59">
            <v>1266.6666666666667</v>
          </cell>
          <cell r="G59">
            <v>1266.6666666666667</v>
          </cell>
          <cell r="H59">
            <v>1266.6666666666667</v>
          </cell>
          <cell r="I59">
            <v>1266.6666666666667</v>
          </cell>
          <cell r="J59">
            <v>1267</v>
          </cell>
          <cell r="K59">
            <v>6333.666666666667</v>
          </cell>
          <cell r="L59">
            <v>1267</v>
          </cell>
          <cell r="M59">
            <v>1267</v>
          </cell>
          <cell r="N59">
            <v>1267</v>
          </cell>
          <cell r="O59">
            <v>1267</v>
          </cell>
          <cell r="P59">
            <v>1267</v>
          </cell>
          <cell r="Q59">
            <v>1267</v>
          </cell>
          <cell r="R59">
            <v>1267</v>
          </cell>
          <cell r="S59">
            <v>1267</v>
          </cell>
          <cell r="T59">
            <v>1267</v>
          </cell>
          <cell r="U59">
            <v>17736.666666666668</v>
          </cell>
        </row>
        <row r="60">
          <cell r="A60">
            <v>35500</v>
          </cell>
          <cell r="B60" t="str">
            <v>Maintenance: Office Equipment</v>
          </cell>
          <cell r="C60" t="str">
            <v>500</v>
          </cell>
          <cell r="D60">
            <v>0</v>
          </cell>
          <cell r="E60">
            <v>0</v>
          </cell>
          <cell r="F60">
            <v>1000</v>
          </cell>
          <cell r="G60">
            <v>1000</v>
          </cell>
          <cell r="H60">
            <v>1000</v>
          </cell>
          <cell r="I60">
            <v>1000</v>
          </cell>
          <cell r="J60">
            <v>1000</v>
          </cell>
          <cell r="K60">
            <v>5000</v>
          </cell>
          <cell r="L60">
            <v>1000</v>
          </cell>
          <cell r="M60">
            <v>1000</v>
          </cell>
          <cell r="N60">
            <v>1000</v>
          </cell>
          <cell r="O60">
            <v>1000</v>
          </cell>
          <cell r="P60">
            <v>1000</v>
          </cell>
          <cell r="Q60">
            <v>1000</v>
          </cell>
          <cell r="R60">
            <v>1000</v>
          </cell>
          <cell r="S60">
            <v>1000</v>
          </cell>
          <cell r="T60">
            <v>1000</v>
          </cell>
          <cell r="U60">
            <v>14000</v>
          </cell>
        </row>
        <row r="61">
          <cell r="A61">
            <v>36000</v>
          </cell>
          <cell r="B61" t="str">
            <v>Air Freight</v>
          </cell>
          <cell r="C61" t="str">
            <v>047</v>
          </cell>
          <cell r="D61">
            <v>16563.87</v>
          </cell>
          <cell r="E61">
            <v>1757.14</v>
          </cell>
          <cell r="F61">
            <v>5000</v>
          </cell>
          <cell r="G61">
            <v>5000</v>
          </cell>
          <cell r="H61">
            <v>0</v>
          </cell>
          <cell r="I61">
            <v>0</v>
          </cell>
          <cell r="J61">
            <v>0</v>
          </cell>
          <cell r="K61">
            <v>28321.01</v>
          </cell>
          <cell r="L61">
            <v>0</v>
          </cell>
          <cell r="M61">
            <v>0</v>
          </cell>
          <cell r="N61">
            <v>0</v>
          </cell>
          <cell r="O61">
            <v>0</v>
          </cell>
          <cell r="P61">
            <v>0</v>
          </cell>
          <cell r="Q61">
            <v>0</v>
          </cell>
          <cell r="R61">
            <v>0</v>
          </cell>
          <cell r="S61">
            <v>0</v>
          </cell>
          <cell r="T61">
            <v>0</v>
          </cell>
          <cell r="U61">
            <v>28321.01</v>
          </cell>
        </row>
        <row r="62">
          <cell r="A62">
            <v>36100</v>
          </cell>
          <cell r="B62" t="str">
            <v>Ocean Freight</v>
          </cell>
          <cell r="C62" t="str">
            <v>047</v>
          </cell>
          <cell r="D62">
            <v>0</v>
          </cell>
          <cell r="E62">
            <v>0</v>
          </cell>
          <cell r="F62">
            <v>0</v>
          </cell>
          <cell r="G62">
            <v>0</v>
          </cell>
          <cell r="H62">
            <v>0</v>
          </cell>
          <cell r="I62">
            <v>10000</v>
          </cell>
          <cell r="J62">
            <v>0</v>
          </cell>
          <cell r="K62">
            <v>10000</v>
          </cell>
          <cell r="L62">
            <v>0</v>
          </cell>
          <cell r="M62">
            <v>0</v>
          </cell>
          <cell r="N62">
            <v>0</v>
          </cell>
          <cell r="O62">
            <v>0</v>
          </cell>
          <cell r="P62">
            <v>0</v>
          </cell>
          <cell r="Q62">
            <v>0</v>
          </cell>
          <cell r="R62">
            <v>0</v>
          </cell>
          <cell r="S62">
            <v>0</v>
          </cell>
          <cell r="T62">
            <v>0</v>
          </cell>
          <cell r="U62">
            <v>10000</v>
          </cell>
        </row>
        <row r="63">
          <cell r="A63">
            <v>36300</v>
          </cell>
          <cell r="B63" t="str">
            <v>Other Freight Charges</v>
          </cell>
          <cell r="C63" t="str">
            <v>047</v>
          </cell>
          <cell r="D63">
            <v>3003.18</v>
          </cell>
          <cell r="E63">
            <v>3770.39</v>
          </cell>
          <cell r="F63">
            <v>2500</v>
          </cell>
          <cell r="G63">
            <v>2500</v>
          </cell>
          <cell r="H63">
            <v>2500</v>
          </cell>
          <cell r="I63">
            <v>2500</v>
          </cell>
          <cell r="J63">
            <v>2000</v>
          </cell>
          <cell r="K63">
            <v>18773.57</v>
          </cell>
          <cell r="L63">
            <v>2000</v>
          </cell>
          <cell r="M63">
            <v>2000</v>
          </cell>
          <cell r="N63">
            <v>2000</v>
          </cell>
          <cell r="O63">
            <v>2000</v>
          </cell>
          <cell r="P63">
            <v>2000</v>
          </cell>
          <cell r="Q63">
            <v>2000</v>
          </cell>
          <cell r="R63">
            <v>2000</v>
          </cell>
          <cell r="S63">
            <v>2000</v>
          </cell>
          <cell r="T63">
            <v>2000</v>
          </cell>
          <cell r="U63">
            <v>36773.57</v>
          </cell>
        </row>
        <row r="64">
          <cell r="A64">
            <v>36400</v>
          </cell>
          <cell r="B64" t="str">
            <v>Customs Duty: Materials</v>
          </cell>
          <cell r="C64" t="str">
            <v>700</v>
          </cell>
          <cell r="D64">
            <v>45.29</v>
          </cell>
          <cell r="E64">
            <v>0</v>
          </cell>
          <cell r="F64">
            <v>0</v>
          </cell>
          <cell r="G64">
            <v>0</v>
          </cell>
          <cell r="H64">
            <v>0</v>
          </cell>
          <cell r="I64">
            <v>0</v>
          </cell>
          <cell r="J64">
            <v>0</v>
          </cell>
          <cell r="K64">
            <v>45.29</v>
          </cell>
          <cell r="L64">
            <v>0</v>
          </cell>
          <cell r="M64">
            <v>0</v>
          </cell>
          <cell r="N64">
            <v>0</v>
          </cell>
          <cell r="O64">
            <v>0</v>
          </cell>
          <cell r="P64">
            <v>0</v>
          </cell>
          <cell r="Q64">
            <v>0</v>
          </cell>
          <cell r="R64">
            <v>0</v>
          </cell>
          <cell r="S64">
            <v>0</v>
          </cell>
          <cell r="T64">
            <v>0</v>
          </cell>
          <cell r="U64">
            <v>45.29</v>
          </cell>
        </row>
        <row r="65">
          <cell r="A65">
            <v>36500</v>
          </cell>
          <cell r="B65" t="str">
            <v>Freight Tracking</v>
          </cell>
          <cell r="C65" t="str">
            <v>550</v>
          </cell>
          <cell r="D65">
            <v>3222.16</v>
          </cell>
          <cell r="E65">
            <v>0</v>
          </cell>
          <cell r="F65">
            <v>1600</v>
          </cell>
          <cell r="G65">
            <v>1600</v>
          </cell>
          <cell r="H65">
            <v>1600</v>
          </cell>
          <cell r="I65">
            <v>1600</v>
          </cell>
          <cell r="J65">
            <v>1600</v>
          </cell>
          <cell r="K65">
            <v>11222.16</v>
          </cell>
          <cell r="L65">
            <v>1600</v>
          </cell>
          <cell r="M65">
            <v>1600</v>
          </cell>
          <cell r="N65">
            <v>1600</v>
          </cell>
          <cell r="O65">
            <v>1600</v>
          </cell>
          <cell r="P65">
            <v>1600</v>
          </cell>
          <cell r="Q65">
            <v>1600</v>
          </cell>
          <cell r="R65">
            <v>1600</v>
          </cell>
          <cell r="S65">
            <v>1600</v>
          </cell>
          <cell r="T65">
            <v>1600</v>
          </cell>
          <cell r="U65">
            <v>25622.16</v>
          </cell>
        </row>
      </sheetData>
      <sheetData sheetId="3" refreshError="1"/>
      <sheetData sheetId="4" refreshError="1"/>
      <sheetData sheetId="5" refreshError="1"/>
      <sheetData sheetId="6"/>
      <sheetData sheetId="7"/>
      <sheetData sheetId="8">
        <row r="1">
          <cell r="A1" t="str">
            <v>Cost Acct</v>
          </cell>
        </row>
      </sheetData>
      <sheetData sheetId="9"/>
      <sheetData sheetId="10"/>
      <sheetData sheetId="11"/>
      <sheetData sheetId="12">
        <row r="1">
          <cell r="A1" t="str">
            <v>Cost Acct</v>
          </cell>
        </row>
      </sheetData>
      <sheetData sheetId="13"/>
      <sheetData sheetId="1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 right of use"/>
      <sheetName val="ARO"/>
      <sheetName val="Chemical"/>
      <sheetName val="TAPCO-Sch Aug"/>
      <sheetName val="CAPEX SUMMARY"/>
      <sheetName val="ASSET JV"/>
      <sheetName val="Calc right of use (2)"/>
      <sheetName val="Capitalised Interest"/>
      <sheetName val="All Assets"/>
      <sheetName val="2000_ Projects Summary"/>
      <sheetName val="Calc_right_of_use1"/>
      <sheetName val="TAPCO-Sch_Aug1"/>
      <sheetName val="CAPEX_SUMMARY1"/>
      <sheetName val="ASSET_JV1"/>
      <sheetName val="Calc_right_of_use_(2)1"/>
      <sheetName val="Capitalised_Interest1"/>
      <sheetName val="All_Assets1"/>
      <sheetName val="Calc_right_of_use"/>
      <sheetName val="TAPCO-Sch_Aug"/>
      <sheetName val="CAPEX_SUMMARY"/>
      <sheetName val="ASSET_JV"/>
      <sheetName val="Calc_right_of_use_(2)"/>
      <sheetName val="Capitalised_Interest"/>
      <sheetName val="All_Assets"/>
      <sheetName val="Mar 02 thru Feb 03 ODC's "/>
    </sheetNames>
    <sheetDataSet>
      <sheetData sheetId="0" refreshError="1"/>
      <sheetData sheetId="1" refreshError="1">
        <row r="11">
          <cell r="H11">
            <v>55766.62717156663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Costs"/>
      <sheetName val="Staff costs"/>
      <sheetName val="Service"/>
      <sheetName val="SGA"/>
      <sheetName val="Other SGA"/>
      <sheetName val="Financial"/>
      <sheetName val="FAM"/>
      <sheetName val="Tax- prov"/>
      <sheetName val="Exch diff"/>
      <sheetName val="Tax- prov (Final)"/>
      <sheetName val="Staff_costs"/>
      <sheetName val="Other_SGA"/>
      <sheetName val="Tax-_prov"/>
      <sheetName val="Exch_diff"/>
      <sheetName val="Tax-_prov_(Final)"/>
      <sheetName val="Codes"/>
      <sheetName val="ARO"/>
    </sheetNames>
    <sheetDataSet>
      <sheetData sheetId="0">
        <row r="1">
          <cell r="G1">
            <v>5.5966666666666676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Intro"/>
      <sheetName val="Rejig Slide"/>
      <sheetName val="Summary"/>
      <sheetName val="Grp Inputs"/>
      <sheetName val="Reg Inputs"/>
      <sheetName val="Reg FS"/>
      <sheetName val="Grp FS"/>
      <sheetName val="Annual Data"/>
      <sheetName val="Debt&amp;Int"/>
      <sheetName val="Covts"/>
      <sheetName val="OpCostRegression"/>
      <sheetName val="Codes"/>
      <sheetName val="TB"/>
      <sheetName val="Model_Intro"/>
      <sheetName val="Rejig_Slide"/>
      <sheetName val="Grp_Inputs"/>
      <sheetName val="Reg_Inputs"/>
      <sheetName val="Reg_FS"/>
      <sheetName val="Grp_FS"/>
      <sheetName val="Annual_Data"/>
      <sheetName val="Model_Intro1"/>
      <sheetName val="Rejig_Slide1"/>
      <sheetName val="Grp_Inputs1"/>
      <sheetName val="Reg_Inputs1"/>
      <sheetName val="Reg_FS1"/>
      <sheetName val="Grp_FS1"/>
      <sheetName val="Annual_Data1"/>
      <sheetName val="Model_Intro2"/>
      <sheetName val="Rejig_Slide2"/>
      <sheetName val="Grp_Inputs2"/>
      <sheetName val="Reg_Inputs2"/>
      <sheetName val="Reg_FS2"/>
      <sheetName val="Grp_FS2"/>
      <sheetName val="Annual_Data2"/>
      <sheetName val="FMS Prpl"/>
    </sheetNames>
    <sheetDataSet>
      <sheetData sheetId="0">
        <row r="3">
          <cell r="D3" t="b">
            <v>1</v>
          </cell>
        </row>
      </sheetData>
      <sheetData sheetId="1">
        <row r="3">
          <cell r="D3" t="b">
            <v>1</v>
          </cell>
        </row>
      </sheetData>
      <sheetData sheetId="2"/>
      <sheetData sheetId="3">
        <row r="3">
          <cell r="D3" t="b">
            <v>1</v>
          </cell>
        </row>
      </sheetData>
      <sheetData sheetId="4">
        <row r="3">
          <cell r="D3" t="b">
            <v>1</v>
          </cell>
        </row>
      </sheetData>
      <sheetData sheetId="5"/>
      <sheetData sheetId="6"/>
      <sheetData sheetId="7"/>
      <sheetData sheetId="8"/>
      <sheetData sheetId="9"/>
      <sheetData sheetId="10"/>
      <sheetData sheetId="11" refreshError="1"/>
      <sheetData sheetId="12" refreshError="1"/>
      <sheetData sheetId="13"/>
      <sheetData sheetId="14"/>
      <sheetData sheetId="15"/>
      <sheetData sheetId="16">
        <row r="3">
          <cell r="D3" t="b">
            <v>1</v>
          </cell>
        </row>
      </sheetData>
      <sheetData sheetId="17"/>
      <sheetData sheetId="18"/>
      <sheetData sheetId="19"/>
      <sheetData sheetId="20">
        <row r="3">
          <cell r="D3" t="b">
            <v>1</v>
          </cell>
        </row>
      </sheetData>
      <sheetData sheetId="21">
        <row r="3">
          <cell r="D3" t="b">
            <v>1</v>
          </cell>
        </row>
      </sheetData>
      <sheetData sheetId="22">
        <row r="3">
          <cell r="D3" t="b">
            <v>1</v>
          </cell>
        </row>
      </sheetData>
      <sheetData sheetId="23">
        <row r="3">
          <cell r="D3" t="b">
            <v>1</v>
          </cell>
        </row>
      </sheetData>
      <sheetData sheetId="24"/>
      <sheetData sheetId="25"/>
      <sheetData sheetId="26"/>
      <sheetData sheetId="27">
        <row r="3">
          <cell r="D3" t="b">
            <v>1</v>
          </cell>
        </row>
      </sheetData>
      <sheetData sheetId="28">
        <row r="3">
          <cell r="D3" t="b">
            <v>1</v>
          </cell>
        </row>
      </sheetData>
      <sheetData sheetId="29">
        <row r="3">
          <cell r="D3" t="b">
            <v>1</v>
          </cell>
        </row>
      </sheetData>
      <sheetData sheetId="30">
        <row r="3">
          <cell r="D3" t="b">
            <v>1</v>
          </cell>
        </row>
      </sheetData>
      <sheetData sheetId="31"/>
      <sheetData sheetId="32"/>
      <sheetData sheetId="33"/>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etup"/>
      <sheetName val="Menu"/>
      <sheetName val="Finish Here"/>
      <sheetName val="B1000"/>
      <sheetName val="B1100"/>
      <sheetName val="B1200"/>
      <sheetName val="B1300"/>
      <sheetName val="B1400"/>
      <sheetName val="B1500"/>
      <sheetName val="B1600"/>
      <sheetName val="B2000"/>
      <sheetName val="B2001"/>
      <sheetName val="B2002"/>
      <sheetName val="B2005"/>
      <sheetName val="B2007"/>
      <sheetName val="B2100"/>
      <sheetName val="B2400"/>
      <sheetName val="B9100"/>
      <sheetName val="B9110"/>
      <sheetName val="B9200"/>
      <sheetName val="B9210"/>
      <sheetName val="Budget P&amp;L Tot"/>
      <sheetName val="Budget P&amp;L DIMP"/>
      <sheetName val="Budget P&amp;L DINS"/>
      <sheetName val="Budget P&amp;L DUNQ"/>
      <sheetName val="Budget P&amp;L CORP"/>
      <sheetName val="Budget P&amp;L RIMP"/>
      <sheetName val="Budget P&amp;L RINS"/>
      <sheetName val="Budget P&amp;L RUNQ"/>
      <sheetName val="Budget P&amp;L RCOR"/>
      <sheetName val="Budget TotOpExp"/>
      <sheetName val="Budget OpExp DIMP"/>
      <sheetName val="Budget OpExp DINS"/>
      <sheetName val="Budget OpExp DUNQ"/>
      <sheetName val="Budget OpExp CORP"/>
      <sheetName val="Budget OpExp RIMP"/>
      <sheetName val="Budget OpExp RINS"/>
      <sheetName val="Budget OpExp RCOR"/>
      <sheetName val="Budget OpExp RUNQ"/>
      <sheetName val="Budget Balance Sheet"/>
      <sheetName val="Budget Other Assets"/>
      <sheetName val="Budget Other Liabilities"/>
      <sheetName val="Budget Tot HR"/>
      <sheetName val="Budget HR DIMP"/>
      <sheetName val="Budget HR DINS"/>
      <sheetName val="Budget HR DUNQ"/>
      <sheetName val="Budget HR CORP"/>
      <sheetName val="Budget HR RIMP"/>
      <sheetName val="Budget HR RINS"/>
      <sheetName val="Budget HR RUNQ"/>
      <sheetName val="Budget HR RCOR"/>
      <sheetName val="Reg Inputs"/>
      <sheetName val="Finish_Here"/>
      <sheetName val="Budget_P&amp;L_Tot"/>
      <sheetName val="Budget_P&amp;L_DIMP"/>
      <sheetName val="Budget_P&amp;L_DINS"/>
      <sheetName val="Budget_P&amp;L_DUNQ"/>
      <sheetName val="Budget_P&amp;L_CORP"/>
      <sheetName val="Budget_P&amp;L_RIMP"/>
      <sheetName val="Budget_P&amp;L_RINS"/>
      <sheetName val="Budget_P&amp;L_RUNQ"/>
      <sheetName val="Budget_P&amp;L_RCOR"/>
      <sheetName val="Budget_TotOpExp"/>
      <sheetName val="Budget_OpExp_DIMP"/>
      <sheetName val="Budget_OpExp_DINS"/>
      <sheetName val="Budget_OpExp_DUNQ"/>
      <sheetName val="Budget_OpExp_CORP"/>
      <sheetName val="Budget_OpExp_RIMP"/>
      <sheetName val="Budget_OpExp_RINS"/>
      <sheetName val="Budget_OpExp_RCOR"/>
      <sheetName val="Budget_OpExp_RUNQ"/>
      <sheetName val="Budget_Balance_Sheet"/>
      <sheetName val="Budget_Other_Assets"/>
      <sheetName val="Budget_Other_Liabilities"/>
      <sheetName val="Budget_Tot_HR"/>
      <sheetName val="Budget_HR_DIMP"/>
      <sheetName val="Budget_HR_DINS"/>
      <sheetName val="Budget_HR_DUNQ"/>
      <sheetName val="Budget_HR_CORP"/>
      <sheetName val="Budget_HR_RIMP"/>
      <sheetName val="Budget_HR_RINS"/>
      <sheetName val="Budget_HR_RUNQ"/>
      <sheetName val="Budget_HR_RCOR"/>
      <sheetName val="Finish_Here1"/>
      <sheetName val="Budget_P&amp;L_Tot1"/>
      <sheetName val="Budget_P&amp;L_DIMP1"/>
      <sheetName val="Budget_P&amp;L_DINS1"/>
      <sheetName val="Budget_P&amp;L_DUNQ1"/>
      <sheetName val="Budget_P&amp;L_CORP1"/>
      <sheetName val="Budget_P&amp;L_RIMP1"/>
      <sheetName val="Budget_P&amp;L_RINS1"/>
      <sheetName val="Budget_P&amp;L_RUNQ1"/>
      <sheetName val="Budget_P&amp;L_RCOR1"/>
      <sheetName val="Budget_TotOpExp1"/>
      <sheetName val="Budget_OpExp_DIMP1"/>
      <sheetName val="Budget_OpExp_DINS1"/>
      <sheetName val="Budget_OpExp_DUNQ1"/>
      <sheetName val="Budget_OpExp_CORP1"/>
      <sheetName val="Budget_OpExp_RIMP1"/>
      <sheetName val="Budget_OpExp_RINS1"/>
      <sheetName val="Budget_OpExp_RCOR1"/>
      <sheetName val="Budget_OpExp_RUNQ1"/>
      <sheetName val="Budget_Balance_Sheet1"/>
      <sheetName val="Budget_Other_Assets1"/>
      <sheetName val="Budget_Other_Liabilities1"/>
      <sheetName val="Budget_Tot_HR1"/>
      <sheetName val="Budget_HR_DIMP1"/>
      <sheetName val="Budget_HR_DINS1"/>
      <sheetName val="Budget_HR_DUNQ1"/>
      <sheetName val="Budget_HR_CORP1"/>
      <sheetName val="Budget_HR_RIMP1"/>
      <sheetName val="Budget_HR_RINS1"/>
      <sheetName val="Budget_HR_RUNQ1"/>
      <sheetName val="Budget_HR_RCOR1"/>
      <sheetName val="Reg_Inputs"/>
      <sheetName val="Finish_Here2"/>
      <sheetName val="Budget_P&amp;L_Tot2"/>
      <sheetName val="Budget_P&amp;L_DIMP2"/>
      <sheetName val="Budget_P&amp;L_DINS2"/>
      <sheetName val="Budget_P&amp;L_DUNQ2"/>
      <sheetName val="Budget_P&amp;L_CORP2"/>
      <sheetName val="Budget_P&amp;L_RIMP2"/>
      <sheetName val="Budget_P&amp;L_RINS2"/>
      <sheetName val="Budget_P&amp;L_RUNQ2"/>
      <sheetName val="Budget_P&amp;L_RCOR2"/>
      <sheetName val="Budget_TotOpExp2"/>
      <sheetName val="Budget_OpExp_DIMP2"/>
      <sheetName val="Budget_OpExp_DINS2"/>
      <sheetName val="Budget_OpExp_DUNQ2"/>
      <sheetName val="Budget_OpExp_CORP2"/>
      <sheetName val="Budget_OpExp_RIMP2"/>
      <sheetName val="Budget_OpExp_RINS2"/>
      <sheetName val="Budget_OpExp_RCOR2"/>
      <sheetName val="Budget_OpExp_RUNQ2"/>
      <sheetName val="Budget_Balance_Sheet2"/>
      <sheetName val="Budget_Other_Assets2"/>
      <sheetName val="Budget_Other_Liabilities2"/>
      <sheetName val="Budget_Tot_HR2"/>
      <sheetName val="Budget_HR_DIMP2"/>
      <sheetName val="Budget_HR_DINS2"/>
      <sheetName val="Budget_HR_DUNQ2"/>
      <sheetName val="Budget_HR_CORP2"/>
      <sheetName val="Budget_HR_RIMP2"/>
      <sheetName val="Budget_HR_RINS2"/>
      <sheetName val="Budget_HR_RUNQ2"/>
      <sheetName val="Budget_HR_RCOR2"/>
      <sheetName val="Reg_Inputs1"/>
      <sheetName val="ARO"/>
    </sheetNames>
    <sheetDataSet>
      <sheetData sheetId="0">
        <row r="1">
          <cell r="A1" t="str">
            <v>C88DORM</v>
          </cell>
          <cell r="B1" t="str">
            <v>Uk Dormant Co's</v>
          </cell>
          <cell r="C1" t="str">
            <v>Dormants</v>
          </cell>
          <cell r="D1" t="str">
            <v>GBP K</v>
          </cell>
        </row>
        <row r="2">
          <cell r="A2" t="str">
            <v>C90HOLD</v>
          </cell>
          <cell r="B2" t="str">
            <v>Holding Companies</v>
          </cell>
          <cell r="C2" t="str">
            <v>Holding</v>
          </cell>
          <cell r="D2" t="str">
            <v>USD K</v>
          </cell>
        </row>
        <row r="3">
          <cell r="A3" t="str">
            <v>C93MHBV</v>
          </cell>
          <cell r="B3" t="str">
            <v>MEMEC Holdings BV</v>
          </cell>
          <cell r="C3" t="str">
            <v>Holdings BV</v>
          </cell>
          <cell r="D3" t="str">
            <v>EUR K</v>
          </cell>
        </row>
        <row r="4">
          <cell r="A4" t="str">
            <v>C94MOHL</v>
          </cell>
          <cell r="B4" t="str">
            <v>MEMEC Overseas Hold Ltd</v>
          </cell>
          <cell r="C4" t="str">
            <v>Oseas Holding</v>
          </cell>
          <cell r="D4" t="str">
            <v>USD K</v>
          </cell>
        </row>
        <row r="5">
          <cell r="A5" t="str">
            <v>C95MGL</v>
          </cell>
          <cell r="B5" t="str">
            <v>MEMEC Group Ltd</v>
          </cell>
          <cell r="C5" t="str">
            <v>Group</v>
          </cell>
          <cell r="D5" t="str">
            <v>USD K</v>
          </cell>
        </row>
        <row r="6">
          <cell r="A6" t="str">
            <v>C97MGHL</v>
          </cell>
          <cell r="B6" t="str">
            <v>MEMEC Group Holdings Ltd</v>
          </cell>
          <cell r="C6" t="str">
            <v>Group Hold</v>
          </cell>
          <cell r="D6" t="str">
            <v>USD K</v>
          </cell>
        </row>
        <row r="7">
          <cell r="A7" t="str">
            <v>C98MHL</v>
          </cell>
          <cell r="B7" t="str">
            <v>MEMEC Holdings Limited</v>
          </cell>
          <cell r="C7" t="str">
            <v>Holdings</v>
          </cell>
          <cell r="D7" t="str">
            <v>USD K</v>
          </cell>
        </row>
        <row r="8">
          <cell r="A8" t="str">
            <v>E01UK</v>
          </cell>
          <cell r="B8" t="str">
            <v>MEMEC UK Ltd</v>
          </cell>
          <cell r="C8" t="str">
            <v>UK Ltd</v>
          </cell>
          <cell r="D8" t="str">
            <v>GBP K</v>
          </cell>
        </row>
        <row r="9">
          <cell r="A9" t="str">
            <v>E02IE</v>
          </cell>
          <cell r="B9" t="str">
            <v>MEMEC Ireland Ltd</v>
          </cell>
          <cell r="C9" t="str">
            <v>Ireland</v>
          </cell>
          <cell r="D9" t="str">
            <v>EUR K</v>
          </cell>
        </row>
        <row r="10">
          <cell r="A10" t="str">
            <v>E03DE</v>
          </cell>
          <cell r="B10" t="str">
            <v>MEMEC GmbH Germany</v>
          </cell>
          <cell r="C10" t="str">
            <v>Germany</v>
          </cell>
          <cell r="D10" t="str">
            <v>EUR K</v>
          </cell>
        </row>
        <row r="11">
          <cell r="A11" t="str">
            <v>E04AT</v>
          </cell>
          <cell r="B11" t="str">
            <v>MEMEC Austria GmbH</v>
          </cell>
          <cell r="C11" t="str">
            <v>Austria</v>
          </cell>
          <cell r="D11" t="str">
            <v>EUR K</v>
          </cell>
        </row>
        <row r="12">
          <cell r="A12" t="str">
            <v>E05BE</v>
          </cell>
          <cell r="B12" t="str">
            <v>MEMEC Belgium NV</v>
          </cell>
          <cell r="C12" t="str">
            <v>Belgium</v>
          </cell>
          <cell r="D12" t="str">
            <v>EUR K</v>
          </cell>
        </row>
        <row r="13">
          <cell r="A13" t="str">
            <v>E06NL</v>
          </cell>
          <cell r="B13" t="str">
            <v>MEMEC Nederland BV</v>
          </cell>
          <cell r="C13" t="str">
            <v xml:space="preserve">Nederland </v>
          </cell>
          <cell r="D13" t="str">
            <v>EUR K</v>
          </cell>
        </row>
        <row r="14">
          <cell r="A14" t="str">
            <v>E07CH</v>
          </cell>
          <cell r="B14" t="str">
            <v>MEMEC AG Switzerland</v>
          </cell>
          <cell r="C14" t="str">
            <v>Switzerland</v>
          </cell>
          <cell r="D14" t="str">
            <v>CHF K</v>
          </cell>
        </row>
        <row r="15">
          <cell r="A15" t="str">
            <v>E08SE</v>
          </cell>
          <cell r="B15" t="str">
            <v>MEMEC Sweden AB</v>
          </cell>
          <cell r="C15" t="str">
            <v>Sweden</v>
          </cell>
          <cell r="D15" t="str">
            <v>SEK K</v>
          </cell>
        </row>
        <row r="16">
          <cell r="A16" t="str">
            <v>E09DK</v>
          </cell>
          <cell r="B16" t="str">
            <v>MEMEC Denmark A/S</v>
          </cell>
          <cell r="C16" t="str">
            <v>Denmark</v>
          </cell>
          <cell r="D16" t="str">
            <v>DKK K</v>
          </cell>
        </row>
        <row r="17">
          <cell r="A17" t="str">
            <v>E10FI</v>
          </cell>
          <cell r="B17" t="str">
            <v>MEMEC Finland OY</v>
          </cell>
          <cell r="C17" t="str">
            <v>Finland</v>
          </cell>
          <cell r="D17" t="str">
            <v>EUR K</v>
          </cell>
        </row>
        <row r="18">
          <cell r="A18" t="str">
            <v>E11NO</v>
          </cell>
          <cell r="B18" t="str">
            <v>MEMEC Norway A/S</v>
          </cell>
          <cell r="C18" t="str">
            <v>Norway</v>
          </cell>
          <cell r="D18" t="str">
            <v>NOK K</v>
          </cell>
        </row>
        <row r="19">
          <cell r="A19" t="str">
            <v>E12FR</v>
          </cell>
          <cell r="B19" t="str">
            <v>MEMEC France SAS</v>
          </cell>
          <cell r="C19" t="str">
            <v>France</v>
          </cell>
          <cell r="D19" t="str">
            <v>EUR K</v>
          </cell>
        </row>
        <row r="20">
          <cell r="A20" t="str">
            <v>E13ES</v>
          </cell>
          <cell r="B20" t="str">
            <v>MEMEC Iberica SA</v>
          </cell>
          <cell r="C20" t="str">
            <v>Iberica</v>
          </cell>
          <cell r="D20" t="str">
            <v>EUR K</v>
          </cell>
        </row>
        <row r="21">
          <cell r="A21" t="str">
            <v>E14IT</v>
          </cell>
          <cell r="B21" t="str">
            <v>MEMEC Italia Spa</v>
          </cell>
          <cell r="C21" t="str">
            <v>Italia</v>
          </cell>
          <cell r="D21" t="str">
            <v>EUR K</v>
          </cell>
        </row>
        <row r="22">
          <cell r="A22" t="str">
            <v>E18PL</v>
          </cell>
          <cell r="B22" t="str">
            <v>MEMEC Poland</v>
          </cell>
          <cell r="C22" t="str">
            <v>Poland</v>
          </cell>
          <cell r="D22" t="str">
            <v>PLN K</v>
          </cell>
        </row>
        <row r="23">
          <cell r="A23" t="str">
            <v>E15IL</v>
          </cell>
          <cell r="B23" t="str">
            <v>MEMEC Israel Ltd</v>
          </cell>
          <cell r="C23" t="str">
            <v>Israel</v>
          </cell>
          <cell r="D23" t="str">
            <v>USD K</v>
          </cell>
        </row>
        <row r="24">
          <cell r="A24" t="str">
            <v>E16SA</v>
          </cell>
          <cell r="B24" t="str">
            <v>MEMEC South Africa Pty</v>
          </cell>
          <cell r="C24" t="str">
            <v>South Africa</v>
          </cell>
          <cell r="D24" t="str">
            <v>ZAR K</v>
          </cell>
        </row>
        <row r="25">
          <cell r="A25" t="str">
            <v>E33IN</v>
          </cell>
          <cell r="B25" t="str">
            <v>Inicore AG</v>
          </cell>
          <cell r="C25" t="str">
            <v>Switzerland</v>
          </cell>
          <cell r="D25" t="str">
            <v>CHF K</v>
          </cell>
        </row>
        <row r="26">
          <cell r="A26" t="str">
            <v>J75JAP</v>
          </cell>
          <cell r="B26" t="str">
            <v>MEMEC Japan</v>
          </cell>
          <cell r="C26" t="str">
            <v>Japan</v>
          </cell>
          <cell r="D26" t="str">
            <v>JPY K</v>
          </cell>
        </row>
        <row r="27">
          <cell r="A27" t="str">
            <v>P80APAC</v>
          </cell>
          <cell r="B27" t="str">
            <v>Memec Asia Pacific Group</v>
          </cell>
          <cell r="C27" t="str">
            <v>Hong Kong</v>
          </cell>
          <cell r="D27" t="str">
            <v>USD K</v>
          </cell>
        </row>
        <row r="28">
          <cell r="A28" t="str">
            <v>N70USA</v>
          </cell>
          <cell r="B28" t="str">
            <v>Memec USA Group</v>
          </cell>
          <cell r="C28" t="str">
            <v>USA</v>
          </cell>
          <cell r="D28" t="str">
            <v>USD K</v>
          </cell>
        </row>
        <row r="29">
          <cell r="A29" t="str">
            <v>A50PTYGP</v>
          </cell>
          <cell r="B29" t="str">
            <v>Memec PTY Group Australia</v>
          </cell>
          <cell r="C29" t="str">
            <v>Australia</v>
          </cell>
          <cell r="D29" t="str">
            <v>AUD K</v>
          </cell>
        </row>
        <row r="30">
          <cell r="A30" t="str">
            <v>E1AINSE</v>
          </cell>
          <cell r="B30" t="str">
            <v>Insight Europe</v>
          </cell>
          <cell r="C30" t="str">
            <v>Insight</v>
          </cell>
          <cell r="D30" t="str">
            <v>USD K</v>
          </cell>
        </row>
        <row r="31">
          <cell r="A31" t="str">
            <v>E2AIMPE</v>
          </cell>
          <cell r="B31" t="str">
            <v>Impact Europe</v>
          </cell>
          <cell r="C31" t="str">
            <v>Impact</v>
          </cell>
          <cell r="D31" t="str">
            <v>USD K</v>
          </cell>
        </row>
        <row r="32">
          <cell r="A32" t="str">
            <v>E3AUNIE</v>
          </cell>
          <cell r="B32" t="str">
            <v>Unique Europe</v>
          </cell>
          <cell r="C32" t="str">
            <v>Unique</v>
          </cell>
          <cell r="D32" t="str">
            <v>USD K</v>
          </cell>
        </row>
        <row r="33">
          <cell r="A33" t="str">
            <v>E99MEHO</v>
          </cell>
          <cell r="B33" t="str">
            <v>MEMEC Eur Ltd Head Office</v>
          </cell>
          <cell r="C33" t="str">
            <v>Europe HO</v>
          </cell>
          <cell r="D33" t="str">
            <v>USD K</v>
          </cell>
        </row>
        <row r="34">
          <cell r="A34" t="str">
            <v>E96TPL</v>
          </cell>
          <cell r="B34" t="str">
            <v>Thame Properties Ltd</v>
          </cell>
          <cell r="C34" t="str">
            <v>Thame Prop</v>
          </cell>
          <cell r="D34" t="str">
            <v>GBP K</v>
          </cell>
        </row>
      </sheetData>
      <sheetData sheetId="1">
        <row r="1">
          <cell r="A1">
            <v>50</v>
          </cell>
          <cell r="F1" t="str">
            <v>B1000</v>
          </cell>
        </row>
        <row r="2">
          <cell r="A2">
            <v>88</v>
          </cell>
          <cell r="F2" t="str">
            <v>B1001</v>
          </cell>
        </row>
        <row r="3">
          <cell r="A3">
            <v>90</v>
          </cell>
          <cell r="F3" t="str">
            <v>B1100</v>
          </cell>
        </row>
        <row r="4">
          <cell r="A4">
            <v>93</v>
          </cell>
          <cell r="F4" t="str">
            <v>B1200</v>
          </cell>
        </row>
        <row r="5">
          <cell r="A5">
            <v>480</v>
          </cell>
          <cell r="F5" t="str">
            <v>B1300</v>
          </cell>
        </row>
        <row r="6">
          <cell r="A6">
            <v>401</v>
          </cell>
          <cell r="F6" t="str">
            <v>B1400</v>
          </cell>
        </row>
        <row r="7">
          <cell r="A7">
            <v>475</v>
          </cell>
          <cell r="F7" t="str">
            <v>B1500</v>
          </cell>
        </row>
        <row r="8">
          <cell r="A8">
            <v>405</v>
          </cell>
          <cell r="F8" t="str">
            <v>B1600</v>
          </cell>
        </row>
        <row r="9">
          <cell r="A9">
            <v>1</v>
          </cell>
          <cell r="F9" t="str">
            <v>B1700</v>
          </cell>
        </row>
        <row r="10">
          <cell r="A10">
            <v>2</v>
          </cell>
          <cell r="F10" t="str">
            <v>B2000</v>
          </cell>
        </row>
        <row r="11">
          <cell r="A11">
            <v>3</v>
          </cell>
          <cell r="F11" t="str">
            <v>B2001</v>
          </cell>
        </row>
        <row r="12">
          <cell r="A12">
            <v>4</v>
          </cell>
          <cell r="F12" t="str">
            <v>B2002</v>
          </cell>
        </row>
        <row r="13">
          <cell r="A13">
            <v>5</v>
          </cell>
          <cell r="F13" t="str">
            <v>B2005</v>
          </cell>
        </row>
        <row r="14">
          <cell r="A14">
            <v>6</v>
          </cell>
          <cell r="F14" t="str">
            <v>B2007</v>
          </cell>
        </row>
        <row r="15">
          <cell r="A15">
            <v>7</v>
          </cell>
          <cell r="F15" t="str">
            <v>B2008</v>
          </cell>
        </row>
        <row r="16">
          <cell r="A16">
            <v>8</v>
          </cell>
          <cell r="F16" t="str">
            <v>B2030</v>
          </cell>
        </row>
        <row r="17">
          <cell r="A17">
            <v>9</v>
          </cell>
          <cell r="F17" t="str">
            <v>B2031</v>
          </cell>
        </row>
        <row r="18">
          <cell r="A18">
            <v>10</v>
          </cell>
          <cell r="F18" t="str">
            <v>B2100</v>
          </cell>
        </row>
        <row r="19">
          <cell r="A19">
            <v>11</v>
          </cell>
          <cell r="F19" t="str">
            <v>B2400</v>
          </cell>
        </row>
        <row r="20">
          <cell r="A20">
            <v>12</v>
          </cell>
          <cell r="F20" t="str">
            <v>B4100</v>
          </cell>
        </row>
        <row r="21">
          <cell r="A21">
            <v>13</v>
          </cell>
          <cell r="F21" t="str">
            <v>B4300</v>
          </cell>
        </row>
        <row r="22">
          <cell r="A22">
            <v>14</v>
          </cell>
          <cell r="F22" t="str">
            <v>B4310</v>
          </cell>
        </row>
        <row r="23">
          <cell r="A23">
            <v>15</v>
          </cell>
          <cell r="F23" t="str">
            <v>B9100</v>
          </cell>
        </row>
        <row r="24">
          <cell r="A24">
            <v>16</v>
          </cell>
          <cell r="F24" t="str">
            <v>B9110</v>
          </cell>
        </row>
        <row r="25">
          <cell r="A25">
            <v>17</v>
          </cell>
          <cell r="F25" t="str">
            <v>B9200</v>
          </cell>
        </row>
        <row r="26">
          <cell r="A26">
            <v>330</v>
          </cell>
          <cell r="F26" t="str">
            <v>B9210</v>
          </cell>
        </row>
        <row r="27">
          <cell r="A27">
            <v>114</v>
          </cell>
          <cell r="F27" t="str">
            <v>B9310</v>
          </cell>
        </row>
        <row r="28">
          <cell r="A28">
            <v>115</v>
          </cell>
        </row>
        <row r="29">
          <cell r="A29">
            <v>30</v>
          </cell>
        </row>
        <row r="30">
          <cell r="A30">
            <v>323</v>
          </cell>
        </row>
        <row r="31">
          <cell r="A31">
            <v>329</v>
          </cell>
        </row>
        <row r="32">
          <cell r="A32">
            <v>322</v>
          </cell>
        </row>
        <row r="33">
          <cell r="A33">
            <v>116</v>
          </cell>
        </row>
        <row r="34">
          <cell r="A34">
            <v>96</v>
          </cell>
        </row>
        <row r="35">
          <cell r="A35">
            <v>99</v>
          </cell>
        </row>
        <row r="36">
          <cell r="A36">
            <v>75</v>
          </cell>
        </row>
        <row r="37">
          <cell r="A37">
            <v>70</v>
          </cell>
        </row>
        <row r="38">
          <cell r="A38">
            <v>80</v>
          </cell>
        </row>
      </sheetData>
      <sheetData sheetId="2">
        <row r="1">
          <cell r="A1" t="str">
            <v>C88DORM</v>
          </cell>
        </row>
        <row r="5">
          <cell r="C5" t="str">
            <v xml:space="preserve">N70USA     MEMEC USA GROUP          </v>
          </cell>
        </row>
        <row r="8">
          <cell r="C8" t="str">
            <v>N70USA</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inish Here"/>
      <sheetName val="Tot P&amp;L"/>
      <sheetName val="P&amp;L DIMP"/>
      <sheetName val="P&amp;L DINS"/>
      <sheetName val="P&amp;L DUNQ"/>
      <sheetName val="P&amp;L CORP"/>
      <sheetName val="P&amp;L RIMP"/>
      <sheetName val="P&amp;L RINS"/>
      <sheetName val="P&amp;L RUNQ"/>
      <sheetName val="P&amp;L RCOR"/>
      <sheetName val="TotOpExp"/>
      <sheetName val="OpExp DIMP"/>
      <sheetName val="OpExp DINS"/>
      <sheetName val="OpExp DUNQ"/>
      <sheetName val="OpExp CORP"/>
      <sheetName val="OpExp RIMP"/>
      <sheetName val="OpExp RINS"/>
      <sheetName val="OpExp RUNQ"/>
      <sheetName val="OpExp RCOR"/>
      <sheetName val="Balance Sheet"/>
      <sheetName val="Other Assets"/>
      <sheetName val="Other Liabilities"/>
      <sheetName val="Tot HR"/>
      <sheetName val="HR DIMP"/>
      <sheetName val="HR DINS"/>
      <sheetName val="HR DUNQ"/>
      <sheetName val="HR CORP"/>
      <sheetName val="HR RIMP"/>
      <sheetName val="HR RINS"/>
      <sheetName val="HR RUNQ"/>
      <sheetName val="HR RCOR"/>
      <sheetName val="InterCo Receivables"/>
      <sheetName val="InterCo Payables"/>
      <sheetName val="InterCo Loans"/>
      <sheetName val="InterCo Debt"/>
      <sheetName val="Interest Inc"/>
      <sheetName val="Interest Exp"/>
      <sheetName val="Cross Charges"/>
      <sheetName val="AUDIT IDENTIFICATION"/>
      <sheetName val="Stat Validation"/>
      <sheetName val="YETOTEXP"/>
      <sheetName val="YEAUDITFEES"/>
      <sheetName val="YETAX"/>
      <sheetName val="YETAXCOMP"/>
      <sheetName val="YETAXPROOF"/>
      <sheetName val="YETAXLOSSES"/>
      <sheetName val="YETAXCAPITAL GAIN"/>
      <sheetName val="YEDEFERREDTAX"/>
      <sheetName val="YEINTANGASSETS"/>
      <sheetName val="YETANGASSETS "/>
      <sheetName val="YEINVESTMENTS"/>
      <sheetName val="YEBADDEBTRESERVES"/>
      <sheetName val="YECASH"/>
      <sheetName val="YEEQUITY"/>
      <sheetName val="YEOPROVISIONS"/>
      <sheetName val="YEBORROWINGS"/>
      <sheetName val="YEFOREIGN CURRENCY"/>
      <sheetName val="YECAPCOMCONTLIAB"/>
      <sheetName val="YEOPERATINGLEASE"/>
      <sheetName val="YEFINANCELEASE"/>
      <sheetName val="data"/>
      <sheetName val="Budget HR RCOR"/>
      <sheetName val="Budget HR RUNQ"/>
      <sheetName val="Budget HR RINS"/>
      <sheetName val="Budget HR RIMP"/>
      <sheetName val="Budget HR CORP"/>
      <sheetName val="Budget HR DUNQ"/>
      <sheetName val="Budget HR DINS"/>
      <sheetName val="Budget HR DIMP"/>
      <sheetName val="Budget Tot HR"/>
      <sheetName val="Budget Other Liabilities"/>
      <sheetName val="Budget Other Assets"/>
      <sheetName val="Budget Balance Sheet"/>
      <sheetName val="Budget OpExp RUNQ"/>
      <sheetName val="Budget OpExp RCOR"/>
      <sheetName val="Budget OpExp RINS"/>
      <sheetName val="Budget OpExp RIMP"/>
      <sheetName val="Budget OpExp CORP"/>
      <sheetName val="Budget OpExp DUNQ"/>
      <sheetName val="Budget OpExp DINS"/>
      <sheetName val="Budget OpExp DIMP"/>
      <sheetName val="Budget TotOpExp"/>
      <sheetName val="Budget P&amp;L RCOR"/>
      <sheetName val="Budget P&amp;L RUNQ"/>
      <sheetName val="Budget P&amp;L RINS"/>
      <sheetName val="Budget P&amp;L RIMP"/>
      <sheetName val="Budget P&amp;L CORP"/>
      <sheetName val="Budget P&amp;L DUNQ"/>
      <sheetName val="Budget P&amp;L DINS"/>
      <sheetName val="Budget P&amp;L DIMP"/>
      <sheetName val="Budget P&amp;L Tot"/>
      <sheetName val="Menu"/>
      <sheetName val="Setup"/>
      <sheetName val="Start_Here"/>
      <sheetName val="Finish_Here"/>
      <sheetName val="Tot_P&amp;L"/>
      <sheetName val="P&amp;L_DIMP"/>
      <sheetName val="P&amp;L_DINS"/>
      <sheetName val="P&amp;L_DUNQ"/>
      <sheetName val="P&amp;L_CORP"/>
      <sheetName val="P&amp;L_RIMP"/>
      <sheetName val="P&amp;L_RINS"/>
      <sheetName val="P&amp;L_RUNQ"/>
      <sheetName val="P&amp;L_RCOR"/>
      <sheetName val="OpExp_DIMP"/>
      <sheetName val="OpExp_DINS"/>
      <sheetName val="OpExp_DUNQ"/>
      <sheetName val="OpExp_CORP"/>
      <sheetName val="OpExp_RIMP"/>
      <sheetName val="OpExp_RINS"/>
      <sheetName val="OpExp_RUNQ"/>
      <sheetName val="OpExp_RCOR"/>
      <sheetName val="Balance_Sheet"/>
      <sheetName val="Other_Assets"/>
      <sheetName val="Other_Liabilities"/>
      <sheetName val="Tot_HR"/>
      <sheetName val="HR_DIMP"/>
      <sheetName val="HR_DINS"/>
      <sheetName val="HR_DUNQ"/>
      <sheetName val="HR_CORP"/>
      <sheetName val="HR_RIMP"/>
      <sheetName val="HR_RINS"/>
      <sheetName val="HR_RUNQ"/>
      <sheetName val="HR_RCOR"/>
      <sheetName val="InterCo_Receivables"/>
      <sheetName val="InterCo_Payables"/>
      <sheetName val="InterCo_Loans"/>
      <sheetName val="InterCo_Debt"/>
      <sheetName val="Interest_Inc"/>
      <sheetName val="Interest_Exp"/>
      <sheetName val="Cross_Charges"/>
      <sheetName val="AUDIT_IDENTIFICATION"/>
      <sheetName val="Stat_Validation"/>
      <sheetName val="YETAXCAPITAL_GAIN"/>
      <sheetName val="YETANGASSETS_"/>
      <sheetName val="YEFOREIGN_CURRENCY"/>
      <sheetName val="Budget_HR_RCOR"/>
      <sheetName val="Budget_HR_RUNQ"/>
      <sheetName val="Budget_HR_RINS"/>
      <sheetName val="Budget_HR_RIMP"/>
      <sheetName val="Budget_HR_CORP"/>
      <sheetName val="Budget_HR_DUNQ"/>
      <sheetName val="Budget_HR_DINS"/>
      <sheetName val="Budget_HR_DIMP"/>
      <sheetName val="Budget_Tot_HR"/>
      <sheetName val="Budget_Other_Liabilities"/>
      <sheetName val="Budget_Other_Assets"/>
      <sheetName val="Budget_Balance_Sheet"/>
      <sheetName val="Budget_OpExp_RUNQ"/>
      <sheetName val="Budget_OpExp_RCOR"/>
      <sheetName val="Budget_OpExp_RINS"/>
      <sheetName val="Budget_OpExp_RIMP"/>
      <sheetName val="Budget_OpExp_CORP"/>
      <sheetName val="Budget_OpExp_DUNQ"/>
      <sheetName val="Budget_OpExp_DINS"/>
      <sheetName val="Budget_OpExp_DIMP"/>
      <sheetName val="Budget_TotOpExp"/>
      <sheetName val="Budget_P&amp;L_RCOR"/>
      <sheetName val="Budget_P&amp;L_RUNQ"/>
      <sheetName val="Budget_P&amp;L_RINS"/>
      <sheetName val="Budget_P&amp;L_RIMP"/>
      <sheetName val="Budget_P&amp;L_CORP"/>
      <sheetName val="Budget_P&amp;L_DUNQ"/>
      <sheetName val="Budget_P&amp;L_DINS"/>
      <sheetName val="Budget_P&amp;L_DIMP"/>
      <sheetName val="Budget_P&amp;L_Tot"/>
      <sheetName val="Start_Here1"/>
      <sheetName val="Finish_Here1"/>
      <sheetName val="Tot_P&amp;L1"/>
      <sheetName val="P&amp;L_DIMP1"/>
      <sheetName val="P&amp;L_DINS1"/>
      <sheetName val="P&amp;L_DUNQ1"/>
      <sheetName val="P&amp;L_CORP1"/>
      <sheetName val="P&amp;L_RIMP1"/>
      <sheetName val="P&amp;L_RINS1"/>
      <sheetName val="P&amp;L_RUNQ1"/>
      <sheetName val="P&amp;L_RCOR1"/>
      <sheetName val="OpExp_DIMP1"/>
      <sheetName val="OpExp_DINS1"/>
      <sheetName val="OpExp_DUNQ1"/>
      <sheetName val="OpExp_CORP1"/>
      <sheetName val="OpExp_RIMP1"/>
      <sheetName val="OpExp_RINS1"/>
      <sheetName val="OpExp_RUNQ1"/>
      <sheetName val="OpExp_RCOR1"/>
      <sheetName val="Balance_Sheet1"/>
      <sheetName val="Other_Assets1"/>
      <sheetName val="Other_Liabilities1"/>
      <sheetName val="Tot_HR1"/>
      <sheetName val="HR_DIMP1"/>
      <sheetName val="HR_DINS1"/>
      <sheetName val="HR_DUNQ1"/>
      <sheetName val="HR_CORP1"/>
      <sheetName val="HR_RIMP1"/>
      <sheetName val="HR_RINS1"/>
      <sheetName val="HR_RUNQ1"/>
      <sheetName val="HR_RCOR1"/>
      <sheetName val="InterCo_Receivables1"/>
      <sheetName val="InterCo_Payables1"/>
      <sheetName val="InterCo_Loans1"/>
      <sheetName val="InterCo_Debt1"/>
      <sheetName val="Interest_Inc1"/>
      <sheetName val="Interest_Exp1"/>
      <sheetName val="Cross_Charges1"/>
      <sheetName val="AUDIT_IDENTIFICATION1"/>
      <sheetName val="Stat_Validation1"/>
      <sheetName val="YETAXCAPITAL_GAIN1"/>
      <sheetName val="YETANGASSETS_1"/>
      <sheetName val="YEFOREIGN_CURRENCY1"/>
      <sheetName val="Budget_HR_RCOR1"/>
      <sheetName val="Budget_HR_RUNQ1"/>
      <sheetName val="Budget_HR_RINS1"/>
      <sheetName val="Budget_HR_RIMP1"/>
      <sheetName val="Budget_HR_CORP1"/>
      <sheetName val="Budget_HR_DUNQ1"/>
      <sheetName val="Budget_HR_DINS1"/>
      <sheetName val="Budget_HR_DIMP1"/>
      <sheetName val="Budget_Tot_HR1"/>
      <sheetName val="Budget_Other_Liabilities1"/>
      <sheetName val="Budget_Other_Assets1"/>
      <sheetName val="Budget_Balance_Sheet1"/>
      <sheetName val="Budget_OpExp_RUNQ1"/>
      <sheetName val="Budget_OpExp_RCOR1"/>
      <sheetName val="Budget_OpExp_RINS1"/>
      <sheetName val="Budget_OpExp_RIMP1"/>
      <sheetName val="Budget_OpExp_CORP1"/>
      <sheetName val="Budget_OpExp_DUNQ1"/>
      <sheetName val="Budget_OpExp_DINS1"/>
      <sheetName val="Budget_OpExp_DIMP1"/>
      <sheetName val="Budget_TotOpExp1"/>
      <sheetName val="Budget_P&amp;L_RCOR1"/>
      <sheetName val="Budget_P&amp;L_RUNQ1"/>
      <sheetName val="Budget_P&amp;L_RINS1"/>
      <sheetName val="Budget_P&amp;L_RIMP1"/>
      <sheetName val="Budget_P&amp;L_CORP1"/>
      <sheetName val="Budget_P&amp;L_DUNQ1"/>
      <sheetName val="Budget_P&amp;L_DINS1"/>
      <sheetName val="Budget_P&amp;L_DIMP1"/>
      <sheetName val="Budget_P&amp;L_Tot1"/>
      <sheetName val="Start_Here2"/>
      <sheetName val="Finish_Here2"/>
      <sheetName val="Tot_P&amp;L2"/>
      <sheetName val="P&amp;L_DIMP2"/>
      <sheetName val="P&amp;L_DINS2"/>
      <sheetName val="P&amp;L_DUNQ2"/>
      <sheetName val="P&amp;L_CORP2"/>
      <sheetName val="P&amp;L_RIMP2"/>
      <sheetName val="P&amp;L_RINS2"/>
      <sheetName val="P&amp;L_RUNQ2"/>
      <sheetName val="P&amp;L_RCOR2"/>
      <sheetName val="OpExp_DIMP2"/>
      <sheetName val="OpExp_DINS2"/>
      <sheetName val="OpExp_DUNQ2"/>
      <sheetName val="OpExp_CORP2"/>
      <sheetName val="OpExp_RIMP2"/>
      <sheetName val="OpExp_RINS2"/>
      <sheetName val="OpExp_RUNQ2"/>
      <sheetName val="OpExp_RCOR2"/>
      <sheetName val="Balance_Sheet2"/>
      <sheetName val="Other_Assets2"/>
      <sheetName val="Other_Liabilities2"/>
      <sheetName val="Tot_HR2"/>
      <sheetName val="HR_DIMP2"/>
      <sheetName val="HR_DINS2"/>
      <sheetName val="HR_DUNQ2"/>
      <sheetName val="HR_CORP2"/>
      <sheetName val="HR_RIMP2"/>
      <sheetName val="HR_RINS2"/>
      <sheetName val="HR_RUNQ2"/>
      <sheetName val="HR_RCOR2"/>
      <sheetName val="InterCo_Receivables2"/>
      <sheetName val="InterCo_Payables2"/>
      <sheetName val="InterCo_Loans2"/>
      <sheetName val="InterCo_Debt2"/>
      <sheetName val="Interest_Inc2"/>
      <sheetName val="Interest_Exp2"/>
      <sheetName val="Cross_Charges2"/>
      <sheetName val="AUDIT_IDENTIFICATION2"/>
      <sheetName val="Stat_Validation2"/>
      <sheetName val="YETAXCAPITAL_GAIN2"/>
      <sheetName val="YETANGASSETS_2"/>
      <sheetName val="YEFOREIGN_CURRENCY2"/>
      <sheetName val="Budget_HR_RCOR2"/>
      <sheetName val="Budget_HR_RUNQ2"/>
      <sheetName val="Budget_HR_RINS2"/>
      <sheetName val="Budget_HR_RIMP2"/>
      <sheetName val="Budget_HR_CORP2"/>
      <sheetName val="Budget_HR_DUNQ2"/>
      <sheetName val="Budget_HR_DINS2"/>
      <sheetName val="Budget_HR_DIMP2"/>
      <sheetName val="Budget_Tot_HR2"/>
      <sheetName val="Budget_Other_Liabilities2"/>
      <sheetName val="Budget_Other_Assets2"/>
      <sheetName val="Budget_Balance_Sheet2"/>
      <sheetName val="Budget_OpExp_RUNQ2"/>
      <sheetName val="Budget_OpExp_RCOR2"/>
      <sheetName val="Budget_OpExp_RINS2"/>
      <sheetName val="Budget_OpExp_RIMP2"/>
      <sheetName val="Budget_OpExp_CORP2"/>
      <sheetName val="Budget_OpExp_DUNQ2"/>
      <sheetName val="Budget_OpExp_DINS2"/>
      <sheetName val="Budget_OpExp_DIMP2"/>
      <sheetName val="Budget_TotOpExp2"/>
      <sheetName val="Budget_P&amp;L_RCOR2"/>
      <sheetName val="Budget_P&amp;L_RUNQ2"/>
      <sheetName val="Budget_P&amp;L_RINS2"/>
      <sheetName val="Budget_P&amp;L_RIMP2"/>
      <sheetName val="Budget_P&amp;L_CORP2"/>
      <sheetName val="Budget_P&amp;L_DUNQ2"/>
      <sheetName val="Budget_P&amp;L_DINS2"/>
      <sheetName val="Budget_P&amp;L_DIMP2"/>
      <sheetName val="Budget_P&amp;L_Tot2"/>
      <sheetName val="TB"/>
    </sheetNames>
    <sheetDataSet>
      <sheetData sheetId="0" refreshError="1">
        <row r="8">
          <cell r="B8" t="str">
            <v>Memec USA Group</v>
          </cell>
        </row>
        <row r="33">
          <cell r="B33">
            <v>37641</v>
          </cell>
        </row>
        <row r="35">
          <cell r="B35" t="str">
            <v>Mike Lindmark</v>
          </cell>
        </row>
        <row r="37">
          <cell r="B37">
            <v>13</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ow r="8">
          <cell r="B8" t="str">
            <v>Memec USA Group</v>
          </cell>
        </row>
      </sheetData>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ow r="8">
          <cell r="B8" t="str">
            <v>Memec USA Group</v>
          </cell>
        </row>
      </sheetData>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row r="8">
          <cell r="B8" t="str">
            <v>Memec USA Group</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Links"/>
      <sheetName val="Tickmarks"/>
      <sheetName val="Reg Inputs"/>
    </sheetNames>
    <sheetDataSet>
      <sheetData sheetId="0"/>
      <sheetData sheetId="1">
        <row r="1">
          <cell r="J1" t="str">
            <v>Final</v>
          </cell>
        </row>
        <row r="3">
          <cell r="J3">
            <v>0</v>
          </cell>
        </row>
        <row r="4">
          <cell r="J4">
            <v>0</v>
          </cell>
        </row>
        <row r="5">
          <cell r="J5">
            <v>0</v>
          </cell>
        </row>
        <row r="6">
          <cell r="J6">
            <v>463413</v>
          </cell>
        </row>
        <row r="7">
          <cell r="J7">
            <v>2118960.4900000002</v>
          </cell>
        </row>
        <row r="8">
          <cell r="J8">
            <v>201318</v>
          </cell>
        </row>
        <row r="9">
          <cell r="J9">
            <v>555286.76</v>
          </cell>
        </row>
        <row r="10">
          <cell r="J10">
            <v>111096.34</v>
          </cell>
        </row>
        <row r="11">
          <cell r="J11">
            <v>15304</v>
          </cell>
        </row>
        <row r="12">
          <cell r="J12">
            <v>554.6</v>
          </cell>
        </row>
        <row r="13">
          <cell r="J13">
            <v>16808</v>
          </cell>
        </row>
        <row r="14">
          <cell r="J14">
            <v>213391</v>
          </cell>
        </row>
        <row r="15">
          <cell r="J15">
            <v>103263</v>
          </cell>
        </row>
        <row r="16">
          <cell r="J16">
            <v>76243</v>
          </cell>
        </row>
        <row r="17">
          <cell r="J17">
            <v>133251.76999999999</v>
          </cell>
        </row>
        <row r="18">
          <cell r="J18">
            <v>102052.68</v>
          </cell>
        </row>
        <row r="19">
          <cell r="J19">
            <v>32784.449999999997</v>
          </cell>
        </row>
        <row r="20">
          <cell r="J20">
            <v>154935.21</v>
          </cell>
        </row>
        <row r="21">
          <cell r="J21">
            <v>0</v>
          </cell>
        </row>
        <row r="22">
          <cell r="J22">
            <v>48261.760000000002</v>
          </cell>
        </row>
        <row r="23">
          <cell r="J23">
            <v>0</v>
          </cell>
        </row>
        <row r="24">
          <cell r="J24">
            <v>0</v>
          </cell>
        </row>
        <row r="25">
          <cell r="J25">
            <v>7183.3</v>
          </cell>
        </row>
        <row r="26">
          <cell r="J26">
            <v>19177.45</v>
          </cell>
        </row>
        <row r="27">
          <cell r="J27">
            <v>7709.8</v>
          </cell>
        </row>
        <row r="28">
          <cell r="J28">
            <v>70450</v>
          </cell>
        </row>
        <row r="29">
          <cell r="J29">
            <v>32451.3</v>
          </cell>
        </row>
        <row r="30">
          <cell r="J30">
            <v>0</v>
          </cell>
        </row>
        <row r="31">
          <cell r="J31">
            <v>364622.85</v>
          </cell>
        </row>
        <row r="32">
          <cell r="J32">
            <v>36337.11</v>
          </cell>
        </row>
        <row r="33">
          <cell r="J33">
            <v>141419.67000000001</v>
          </cell>
        </row>
        <row r="34">
          <cell r="J34">
            <v>121916.46</v>
          </cell>
        </row>
        <row r="35">
          <cell r="J35">
            <v>35092.44</v>
          </cell>
        </row>
        <row r="36">
          <cell r="J36">
            <v>20048.07</v>
          </cell>
        </row>
        <row r="37">
          <cell r="J37">
            <v>27787.279999999999</v>
          </cell>
        </row>
        <row r="38">
          <cell r="J38">
            <v>1167</v>
          </cell>
        </row>
        <row r="39">
          <cell r="J39">
            <v>86334.91</v>
          </cell>
        </row>
        <row r="40">
          <cell r="J40">
            <v>45189.46</v>
          </cell>
        </row>
        <row r="41">
          <cell r="J41">
            <v>0</v>
          </cell>
        </row>
        <row r="42">
          <cell r="J42">
            <v>258719.08</v>
          </cell>
        </row>
        <row r="43">
          <cell r="J43">
            <v>22422.13</v>
          </cell>
        </row>
        <row r="44">
          <cell r="J44">
            <v>0</v>
          </cell>
        </row>
        <row r="45">
          <cell r="J45">
            <v>143017.71</v>
          </cell>
        </row>
        <row r="46">
          <cell r="J46">
            <v>459999.7</v>
          </cell>
        </row>
        <row r="47">
          <cell r="J47">
            <v>12600</v>
          </cell>
        </row>
        <row r="48">
          <cell r="J48">
            <v>317658.78000000003</v>
          </cell>
        </row>
        <row r="49">
          <cell r="J49">
            <v>8432</v>
          </cell>
        </row>
        <row r="50">
          <cell r="J50">
            <v>17800</v>
          </cell>
        </row>
        <row r="51">
          <cell r="J51">
            <v>254744.71</v>
          </cell>
        </row>
        <row r="52">
          <cell r="J52">
            <v>0</v>
          </cell>
        </row>
        <row r="53">
          <cell r="J53">
            <v>92640.6</v>
          </cell>
        </row>
        <row r="54">
          <cell r="J54">
            <v>25058.75</v>
          </cell>
        </row>
        <row r="55">
          <cell r="J55">
            <v>2320</v>
          </cell>
        </row>
        <row r="56">
          <cell r="J56">
            <v>139500.71</v>
          </cell>
        </row>
        <row r="57">
          <cell r="J57">
            <v>154980</v>
          </cell>
        </row>
        <row r="58">
          <cell r="J58">
            <v>182387.18</v>
          </cell>
        </row>
        <row r="59">
          <cell r="J59">
            <v>24638.41</v>
          </cell>
        </row>
        <row r="60">
          <cell r="J60">
            <v>20620</v>
          </cell>
        </row>
        <row r="61">
          <cell r="J61">
            <v>111094.32</v>
          </cell>
        </row>
        <row r="62">
          <cell r="J62">
            <v>96141.43</v>
          </cell>
        </row>
        <row r="63">
          <cell r="J63">
            <v>0</v>
          </cell>
        </row>
        <row r="64">
          <cell r="J64">
            <v>4169.3</v>
          </cell>
        </row>
        <row r="65">
          <cell r="J65">
            <v>0.32</v>
          </cell>
        </row>
        <row r="66">
          <cell r="J66">
            <v>0</v>
          </cell>
        </row>
        <row r="67">
          <cell r="J67">
            <v>109490</v>
          </cell>
        </row>
        <row r="68">
          <cell r="J68">
            <v>3747</v>
          </cell>
        </row>
        <row r="69">
          <cell r="J69">
            <v>66100</v>
          </cell>
        </row>
        <row r="70">
          <cell r="J70">
            <v>7944.3</v>
          </cell>
        </row>
        <row r="71">
          <cell r="J71">
            <v>247</v>
          </cell>
        </row>
        <row r="72">
          <cell r="J72">
            <v>14589.54</v>
          </cell>
        </row>
        <row r="73">
          <cell r="J73">
            <v>90260</v>
          </cell>
        </row>
        <row r="74">
          <cell r="J74">
            <v>136724.64000000001</v>
          </cell>
        </row>
        <row r="75">
          <cell r="J75">
            <v>72400.23</v>
          </cell>
        </row>
        <row r="76">
          <cell r="J76">
            <v>0</v>
          </cell>
        </row>
        <row r="77">
          <cell r="J77">
            <v>8214259.0000000009</v>
          </cell>
        </row>
        <row r="78">
          <cell r="J78">
            <v>8214259.0000000009</v>
          </cell>
        </row>
      </sheetData>
      <sheetData sheetId="2"/>
      <sheetData sheetId="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formance Report"/>
      <sheetName val="Financial Report"/>
      <sheetName val="dictionary"/>
      <sheetName val="Group Report 1"/>
      <sheetName val="Group Report 2"/>
      <sheetName val="Group Report 3"/>
      <sheetName val="Group Report 4"/>
      <sheetName val="Menu"/>
      <sheetName val="Setup"/>
      <sheetName val="Data"/>
    </sheetNames>
    <sheetDataSet>
      <sheetData sheetId="0"/>
      <sheetData sheetId="1"/>
      <sheetData sheetId="2" refreshError="1">
        <row r="1">
          <cell r="D1">
            <v>3</v>
          </cell>
        </row>
      </sheetData>
      <sheetData sheetId="3"/>
      <sheetData sheetId="4"/>
      <sheetData sheetId="5"/>
      <sheetData sheetId="6"/>
      <sheetData sheetId="7" refreshError="1"/>
      <sheetData sheetId="8" refreshError="1"/>
      <sheetData sheetId="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Asset Plan 4671"/>
      <sheetName val="Asset Plan 656A"/>
      <sheetName val="FA Plan Summary"/>
      <sheetName val="Start Here"/>
    </sheetNames>
    <sheetDataSet>
      <sheetData sheetId="0" refreshError="1"/>
      <sheetData sheetId="1">
        <row r="114">
          <cell r="E114" t="str">
            <v xml:space="preserve">4310 : Business buildings  </v>
          </cell>
        </row>
        <row r="115">
          <cell r="E115" t="str">
            <v xml:space="preserve">4320 : Factory buildings   </v>
          </cell>
        </row>
        <row r="116">
          <cell r="E116" t="str">
            <v xml:space="preserve">5100 : Machines            </v>
          </cell>
        </row>
        <row r="117">
          <cell r="E117" t="str">
            <v>5900 : Minor FA equip/mach.</v>
          </cell>
        </row>
        <row r="118">
          <cell r="E118" t="str">
            <v xml:space="preserve">6110 : Own cars            </v>
          </cell>
        </row>
        <row r="119">
          <cell r="E119" t="str">
            <v xml:space="preserve">6200 : PC &amp; equipment      </v>
          </cell>
        </row>
        <row r="120">
          <cell r="E120" t="str">
            <v xml:space="preserve">6201 : Laptop Computer     </v>
          </cell>
        </row>
        <row r="121">
          <cell r="E121" t="str">
            <v xml:space="preserve">6202 : Desktop Software    </v>
          </cell>
        </row>
        <row r="122">
          <cell r="E122" t="str">
            <v>6320 : Communication-&amp; safe</v>
          </cell>
        </row>
        <row r="123">
          <cell r="E123" t="str">
            <v xml:space="preserve">6321 : Telecomm. System    </v>
          </cell>
        </row>
        <row r="124">
          <cell r="E124" t="str">
            <v>6340 : Security and alarm s</v>
          </cell>
        </row>
        <row r="125">
          <cell r="E125" t="str">
            <v>6500 : Normal testing equip</v>
          </cell>
        </row>
        <row r="126">
          <cell r="E126" t="str">
            <v xml:space="preserve">6600 : Special tools       </v>
          </cell>
        </row>
        <row r="127">
          <cell r="E127" t="str">
            <v xml:space="preserve">6700 : Normal tools        </v>
          </cell>
        </row>
        <row r="128">
          <cell r="E128" t="str">
            <v xml:space="preserve">6800 : Other equipment     </v>
          </cell>
        </row>
        <row r="129">
          <cell r="E129" t="str">
            <v>6801 : Electr., Kitchen Eq.</v>
          </cell>
        </row>
        <row r="130">
          <cell r="E130" t="str">
            <v xml:space="preserve">6802 : Furnitures&amp;Fittings </v>
          </cell>
        </row>
        <row r="131">
          <cell r="E131" t="str">
            <v>6805 : Other Office Equipmt</v>
          </cell>
        </row>
        <row r="132">
          <cell r="E132" t="str">
            <v xml:space="preserve">6900 : Minor fixed assets  </v>
          </cell>
        </row>
      </sheetData>
      <sheetData sheetId="2" refreshError="1"/>
      <sheetData sheetId="3" refreshError="1"/>
      <sheetData sheetId="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Asset Plan 4671"/>
      <sheetName val="Asset Plan 656A"/>
      <sheetName val="FA Plan Summary"/>
      <sheetName val="Links"/>
    </sheetNames>
    <sheetDataSet>
      <sheetData sheetId="0"/>
      <sheetData sheetId="1">
        <row r="119">
          <cell r="E119" t="str">
            <v xml:space="preserve">4310 : Business buildings  </v>
          </cell>
        </row>
        <row r="120">
          <cell r="E120" t="str">
            <v xml:space="preserve">4320 : Factory buildings   </v>
          </cell>
        </row>
        <row r="121">
          <cell r="E121" t="str">
            <v xml:space="preserve">5100 : Machines            </v>
          </cell>
        </row>
        <row r="122">
          <cell r="E122" t="str">
            <v>5900 : Minor FA equip/mach.</v>
          </cell>
        </row>
        <row r="123">
          <cell r="E123" t="str">
            <v xml:space="preserve">6110 : Own cars            </v>
          </cell>
        </row>
        <row r="124">
          <cell r="E124" t="str">
            <v xml:space="preserve">6200 : PC &amp; equipment      </v>
          </cell>
        </row>
        <row r="125">
          <cell r="E125" t="str">
            <v xml:space="preserve">6201 : Laptop Computer     </v>
          </cell>
        </row>
        <row r="126">
          <cell r="E126" t="str">
            <v xml:space="preserve">6202 : Desktop Software    </v>
          </cell>
        </row>
        <row r="127">
          <cell r="E127" t="str">
            <v>6320 : Communication-&amp; safe</v>
          </cell>
        </row>
        <row r="128">
          <cell r="E128" t="str">
            <v xml:space="preserve">6321 : Telecomm. System    </v>
          </cell>
        </row>
        <row r="129">
          <cell r="E129" t="str">
            <v>6340 : Security and alarm s</v>
          </cell>
        </row>
        <row r="130">
          <cell r="E130" t="str">
            <v>6500 : Normal testing equip</v>
          </cell>
        </row>
        <row r="131">
          <cell r="E131" t="str">
            <v xml:space="preserve">6600 : Special tools       </v>
          </cell>
        </row>
        <row r="132">
          <cell r="E132" t="str">
            <v xml:space="preserve">6700 : Normal tools        </v>
          </cell>
        </row>
        <row r="133">
          <cell r="E133" t="str">
            <v xml:space="preserve">6800 : Other equipment     </v>
          </cell>
        </row>
        <row r="134">
          <cell r="E134" t="str">
            <v>6801 : Electr., Kitchen Eq.</v>
          </cell>
        </row>
        <row r="135">
          <cell r="E135" t="str">
            <v xml:space="preserve">6802 : Furnitures&amp;Fittings </v>
          </cell>
        </row>
        <row r="136">
          <cell r="E136" t="str">
            <v>6805 : Other Office Equipmt</v>
          </cell>
        </row>
        <row r="137">
          <cell r="E137" t="str">
            <v xml:space="preserve">6900 : Minor fixed assets  </v>
          </cell>
        </row>
      </sheetData>
      <sheetData sheetId="2"/>
      <sheetData sheetId="3"/>
      <sheetData sheetId="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ssets"/>
      <sheetName val="Liabilities"/>
      <sheetName val="Cons P&amp;L"/>
      <sheetName val="HQ"/>
      <sheetName val="OS-390"/>
      <sheetName val="Strategic"/>
      <sheetName val="DEM"/>
      <sheetName val="DAIM"/>
      <sheetName val="Supply Chain HQ"/>
      <sheetName val="Supply Chain Product"/>
      <sheetName val="Supply Chain PSO"/>
      <sheetName val="Prestige HQ"/>
      <sheetName val="Prestige Product"/>
      <sheetName val="Prestige PSO"/>
      <sheetName val="Education"/>
      <sheetName val="Delivery"/>
      <sheetName val="FSG"/>
      <sheetName val="GAS"/>
      <sheetName val="Facilities"/>
      <sheetName val="Marketing"/>
      <sheetName val="GIS"/>
      <sheetName val="Legal"/>
      <sheetName val="Finance"/>
      <sheetName val="HR"/>
      <sheetName val="QA-Localization"/>
      <sheetName val="Support"/>
      <sheetName val="Dev OS390"/>
      <sheetName val="Intl Dev"/>
      <sheetName val="Indirect Sales"/>
      <sheetName val="Client Relations - GSS"/>
      <sheetName val="Open1"/>
      <sheetName val="Open2"/>
      <sheetName val="Open3"/>
      <sheetName val="GAAPadj"/>
      <sheetName val="Localadj"/>
      <sheetName val="YTDVar"/>
      <sheetName val="MTDVar"/>
      <sheetName val="Yrevanl"/>
      <sheetName val="Mrevanal"/>
      <sheetName val="Travel"/>
      <sheetName val="Page13"/>
      <sheetName val="EDP"/>
      <sheetName val="Page16a"/>
      <sheetName val="Page16c"/>
      <sheetName val="Page17"/>
      <sheetName val="Page18"/>
      <sheetName val="Page18R"/>
      <sheetName val="Page19"/>
      <sheetName val="Acquisition Expense"/>
      <sheetName val="Personnel"/>
      <sheetName val="Page 21Y"/>
      <sheetName val="Page 21M"/>
      <sheetName val="Budget"/>
      <sheetName val="Module1"/>
      <sheetName val="RevHist"/>
      <sheetName val="Info"/>
      <sheetName val="Export"/>
      <sheetName val="Dialog1"/>
      <sheetName val="Dialog2"/>
      <sheetName val="Dialog3"/>
      <sheetName val="Dialog4"/>
      <sheetName val="Dialog5"/>
      <sheetName val="Start Here"/>
      <sheetName val="Cons_P&amp;L"/>
      <sheetName val="Supply_Chain_HQ"/>
      <sheetName val="Supply_Chain_Product"/>
      <sheetName val="Supply_Chain_PSO"/>
      <sheetName val="Prestige_HQ"/>
      <sheetName val="Prestige_Product"/>
      <sheetName val="Prestige_PSO"/>
      <sheetName val="Dev_OS390"/>
      <sheetName val="Intl_Dev"/>
      <sheetName val="Indirect_Sales"/>
      <sheetName val="Client_Relations_-_GSS"/>
      <sheetName val="Acquisition_Expense"/>
      <sheetName val="Page_21Y"/>
      <sheetName val="Page_21M"/>
      <sheetName val="Start_Here"/>
      <sheetName val="diction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sheetData sheetId="56"/>
      <sheetData sheetId="57"/>
      <sheetData sheetId="58"/>
      <sheetData sheetId="59"/>
      <sheetData sheetId="60"/>
      <sheetData sheetId="61"/>
      <sheetData sheetId="62"/>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_of_Account"/>
      <sheetName val="exps group"/>
      <sheetName val="Sheet3"/>
      <sheetName val="Sheet2"/>
      <sheetName val="sales"/>
      <sheetName val="EM Overheads"/>
      <sheetName val="Sheet6"/>
      <sheetName val="New Orders"/>
      <sheetName val="Sheet1"/>
      <sheetName val="sales &amp; orders"/>
      <sheetName val="Asset Plan 4671"/>
    </sheet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s TOD"/>
      <sheetName val="Links"/>
      <sheetName val="Disposals TOD"/>
      <sheetName val="Depreciation"/>
      <sheetName val="Schedule"/>
      <sheetName val="Tickmarks"/>
      <sheetName val="Man_IBN SINA"/>
      <sheetName val="OT_IBN SINA"/>
      <sheetName val="Asset Plan 4671"/>
      <sheetName val="ACUMULATED DEC. 06"/>
    </sheetNames>
    <sheetDataSet>
      <sheetData sheetId="0">
        <row r="8">
          <cell r="D8">
            <v>625039</v>
          </cell>
        </row>
      </sheetData>
      <sheetData sheetId="1"/>
      <sheetData sheetId="2"/>
      <sheetData sheetId="3"/>
      <sheetData sheetId="4"/>
      <sheetData sheetId="5"/>
      <sheetData sheetId="6"/>
      <sheetData sheetId="7">
        <row r="8">
          <cell r="D8" t="str">
            <v>Nepalese</v>
          </cell>
        </row>
      </sheetData>
      <sheetData sheetId="8" refreshError="1"/>
      <sheetData sheetId="9"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s coa 2007"/>
      <sheetName val="0822 recon"/>
      <sheetName val="CO ACCT"/>
      <sheetName val="Rev Check"/>
      <sheetName val="BU Recon"/>
      <sheetName val="IC Cal"/>
      <sheetName val="IC by accts"/>
      <sheetName val="IC Recon"/>
      <sheetName val="accts added"/>
      <sheetName val="GEAC Conv"/>
      <sheetName val="Companies By BU"/>
      <sheetName val="Category"/>
      <sheetName val="Sheet3"/>
      <sheetName val="Sheet2"/>
      <sheetName val="COA09"/>
      <sheetName val="COA08"/>
      <sheetName val="mar08 Ex"/>
      <sheetName val="Dec07"/>
      <sheetName val="07 Dec"/>
      <sheetName val="X Co"/>
      <sheetName val="Sheet1"/>
      <sheetName val="rates07"/>
      <sheetName val="stats"/>
      <sheetName val="2007 coa"/>
      <sheetName val="cta cal"/>
      <sheetName val="global06"/>
      <sheetName val="2006 New"/>
      <sheetName val="all companies hfm"/>
      <sheetName val="Sheet4"/>
      <sheetName val="ic"/>
      <sheetName val="coa"/>
      <sheetName val="t2t4"/>
      <sheetName val="global03"/>
      <sheetName val="global04"/>
      <sheetName val="global05"/>
      <sheetName val="Cash flow"/>
      <sheetName val="2005 Recon"/>
      <sheetName val="Supplemental"/>
      <sheetName val="IS - Operating Segment Income S"/>
      <sheetName val="changes_coa_2007"/>
      <sheetName val="0822_recon"/>
      <sheetName val="CO_ACCT"/>
      <sheetName val="Rev_Check"/>
      <sheetName val="BU_Recon"/>
      <sheetName val="IC_Cal"/>
      <sheetName val="IC_by_accts"/>
      <sheetName val="IC_Recon"/>
      <sheetName val="accts_added"/>
      <sheetName val="GEAC_Conv"/>
      <sheetName val="Companies_By_BU"/>
      <sheetName val="mar08_Ex"/>
      <sheetName val="07_Dec"/>
      <sheetName val="X_Co"/>
      <sheetName val="2007_coa"/>
      <sheetName val="cta_cal"/>
      <sheetName val="2006_New"/>
      <sheetName val="all_companies_hfm"/>
      <sheetName val="Cash_flow"/>
      <sheetName val="2005_Recon"/>
      <sheetName val="Page13"/>
      <sheetName val="CONSTRU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3">
          <cell r="A3" t="str">
            <v>244</v>
          </cell>
          <cell r="B3" t="str">
            <v>Worldspan Technologies Inc Delaware</v>
          </cell>
          <cell r="C3" t="str">
            <v>United States</v>
          </cell>
          <cell r="D3" t="str">
            <v>No Merge?</v>
          </cell>
          <cell r="E3" t="str">
            <v>USD</v>
          </cell>
        </row>
        <row r="4">
          <cell r="A4" t="str">
            <v>245</v>
          </cell>
          <cell r="B4" t="str">
            <v>Worldspan Eliminations</v>
          </cell>
          <cell r="C4" t="str">
            <v>United States</v>
          </cell>
          <cell r="D4" t="str">
            <v>No Merge?</v>
          </cell>
          <cell r="E4" t="str">
            <v>USD</v>
          </cell>
        </row>
        <row r="5">
          <cell r="A5" t="str">
            <v>246</v>
          </cell>
          <cell r="B5" t="str">
            <v>WS Holdings LLC Delaware</v>
          </cell>
          <cell r="C5" t="str">
            <v>United States</v>
          </cell>
          <cell r="D5" t="str">
            <v>No Merge?</v>
          </cell>
          <cell r="E5" t="str">
            <v>USD</v>
          </cell>
        </row>
        <row r="6">
          <cell r="A6" t="str">
            <v>247</v>
          </cell>
          <cell r="B6" t="str">
            <v>Worldspan New PA entity</v>
          </cell>
          <cell r="C6" t="str">
            <v>United States</v>
          </cell>
          <cell r="D6" t="str">
            <v>No Merge?</v>
          </cell>
          <cell r="E6" t="str">
            <v>USD</v>
          </cell>
        </row>
        <row r="7">
          <cell r="A7" t="str">
            <v>248</v>
          </cell>
          <cell r="B7" t="str">
            <v>Worldspan L.P Delaware</v>
          </cell>
          <cell r="C7" t="str">
            <v>United States</v>
          </cell>
          <cell r="D7" t="str">
            <v>No Merge?</v>
          </cell>
          <cell r="E7" t="str">
            <v>USD</v>
          </cell>
        </row>
        <row r="8">
          <cell r="A8" t="str">
            <v>263</v>
          </cell>
          <cell r="B8" t="str">
            <v>Worldspan Belgium</v>
          </cell>
          <cell r="C8" t="str">
            <v>Belgium</v>
          </cell>
          <cell r="D8" t="str">
            <v>April '09</v>
          </cell>
          <cell r="E8" t="str">
            <v>EUR</v>
          </cell>
        </row>
        <row r="9">
          <cell r="A9" t="str">
            <v>253</v>
          </cell>
          <cell r="B9" t="str">
            <v>Worldspan Mercosul Ltda Brazil</v>
          </cell>
          <cell r="C9" t="str">
            <v>Brazil</v>
          </cell>
          <cell r="D9" t="str">
            <v>July '09</v>
          </cell>
          <cell r="E9" t="str">
            <v>BRL</v>
          </cell>
        </row>
        <row r="10">
          <cell r="A10" t="str">
            <v>249</v>
          </cell>
          <cell r="B10" t="str">
            <v>Worldspan International Inc Canada</v>
          </cell>
          <cell r="C10" t="str">
            <v>Canada</v>
          </cell>
          <cell r="D10" t="str">
            <v>July '09</v>
          </cell>
          <cell r="E10" t="str">
            <v>CAD</v>
          </cell>
        </row>
        <row r="11">
          <cell r="A11" t="str">
            <v>265</v>
          </cell>
          <cell r="B11" t="str">
            <v>Worldspan Germany</v>
          </cell>
          <cell r="C11" t="str">
            <v>Germany</v>
          </cell>
          <cell r="D11" t="str">
            <v>April '09</v>
          </cell>
          <cell r="E11" t="str">
            <v>EUR</v>
          </cell>
        </row>
        <row r="12">
          <cell r="A12" t="str">
            <v>262</v>
          </cell>
          <cell r="B12" t="str">
            <v>Worldspan UAE</v>
          </cell>
          <cell r="C12" t="str">
            <v>UAE</v>
          </cell>
          <cell r="D12" t="str">
            <v>April '09</v>
          </cell>
          <cell r="E12" t="str">
            <v>AED</v>
          </cell>
        </row>
        <row r="13">
          <cell r="A13" t="str">
            <v>251</v>
          </cell>
          <cell r="B13" t="str">
            <v>Worldspan Venezuela</v>
          </cell>
          <cell r="C13" t="str">
            <v>Venezuela</v>
          </cell>
          <cell r="D13" t="str">
            <v>No Merge</v>
          </cell>
          <cell r="E13" t="str">
            <v>VEF</v>
          </cell>
        </row>
        <row r="14">
          <cell r="A14" t="str">
            <v>278</v>
          </cell>
          <cell r="B14" t="str">
            <v>Worldspan Hungary</v>
          </cell>
          <cell r="C14" t="str">
            <v>Hungary</v>
          </cell>
          <cell r="D14" t="str">
            <v>April '09</v>
          </cell>
          <cell r="E14" t="str">
            <v>HUF</v>
          </cell>
        </row>
        <row r="16">
          <cell r="A16" t="str">
            <v>281</v>
          </cell>
          <cell r="B16" t="str">
            <v>Worldspan Hong Kong</v>
          </cell>
          <cell r="C16" t="str">
            <v>Hong Kong</v>
          </cell>
          <cell r="D16" t="str">
            <v>No Merge</v>
          </cell>
          <cell r="E16" t="str">
            <v>USD</v>
          </cell>
        </row>
        <row r="17">
          <cell r="A17" t="str">
            <v>282</v>
          </cell>
          <cell r="B17" t="str">
            <v>Worldspan Singapore</v>
          </cell>
          <cell r="C17" t="str">
            <v>Singapore</v>
          </cell>
          <cell r="D17" t="str">
            <v>No Merge</v>
          </cell>
          <cell r="E17" t="str">
            <v>USD</v>
          </cell>
        </row>
        <row r="18">
          <cell r="A18" t="str">
            <v>258</v>
          </cell>
          <cell r="B18" t="str">
            <v>Worldspan Guam</v>
          </cell>
          <cell r="C18" t="str">
            <v>Guam</v>
          </cell>
          <cell r="D18" t="str">
            <v>No Merge</v>
          </cell>
          <cell r="E18" t="str">
            <v>USD</v>
          </cell>
        </row>
        <row r="19">
          <cell r="A19" t="str">
            <v>243</v>
          </cell>
          <cell r="B19" t="str">
            <v>Worldspan Opening Balance Sheet</v>
          </cell>
          <cell r="E19" t="str">
            <v>USD</v>
          </cell>
        </row>
        <row r="20">
          <cell r="A20" t="str">
            <v>277</v>
          </cell>
          <cell r="B20" t="str">
            <v>Worldspan Netherlands</v>
          </cell>
          <cell r="C20" t="str">
            <v>Netherlands</v>
          </cell>
          <cell r="D20" t="str">
            <v>No Merge</v>
          </cell>
          <cell r="E20" t="str">
            <v>USD</v>
          </cell>
        </row>
        <row r="22">
          <cell r="A22" t="str">
            <v>The following companies will be on new set of books created already</v>
          </cell>
        </row>
        <row r="23">
          <cell r="A23" t="str">
            <v>261</v>
          </cell>
          <cell r="B23" t="str">
            <v>Worldspan South Africa</v>
          </cell>
          <cell r="C23" t="str">
            <v>South Africa</v>
          </cell>
          <cell r="D23" t="str">
            <v>No Merge</v>
          </cell>
          <cell r="E23" t="str">
            <v>ZAR</v>
          </cell>
        </row>
        <row r="24">
          <cell r="A24" t="str">
            <v>280</v>
          </cell>
          <cell r="B24" t="str">
            <v>Worldspan Romania</v>
          </cell>
          <cell r="C24" t="str">
            <v>Romania</v>
          </cell>
          <cell r="D24" t="str">
            <v>No Merge</v>
          </cell>
          <cell r="E24" t="str">
            <v>RON</v>
          </cell>
        </row>
        <row r="25">
          <cell r="A25" t="str">
            <v>279</v>
          </cell>
          <cell r="B25" t="str">
            <v>Worldspan Poland</v>
          </cell>
          <cell r="C25" t="str">
            <v>Poland</v>
          </cell>
          <cell r="D25" t="str">
            <v>No Merge</v>
          </cell>
          <cell r="E25" t="str">
            <v>PLN</v>
          </cell>
        </row>
        <row r="26">
          <cell r="A26" t="str">
            <v>256</v>
          </cell>
          <cell r="B26" t="str">
            <v>Worldspan Andina S.R.L Peru</v>
          </cell>
          <cell r="C26" t="str">
            <v>Peru</v>
          </cell>
          <cell r="D26" t="str">
            <v>No Merge</v>
          </cell>
          <cell r="E26" t="str">
            <v>PEN</v>
          </cell>
        </row>
        <row r="27">
          <cell r="A27" t="str">
            <v>271</v>
          </cell>
          <cell r="B27" t="str">
            <v>Worldspan Norway</v>
          </cell>
          <cell r="C27" t="str">
            <v>Norway</v>
          </cell>
          <cell r="D27" t="str">
            <v>No Merge</v>
          </cell>
          <cell r="E27" t="str">
            <v>NOK</v>
          </cell>
        </row>
        <row r="28">
          <cell r="A28" t="str">
            <v>275</v>
          </cell>
          <cell r="B28" t="str">
            <v>Worldspan South Korea</v>
          </cell>
          <cell r="C28" t="str">
            <v>South Korea</v>
          </cell>
          <cell r="D28" t="str">
            <v>No Merge</v>
          </cell>
          <cell r="E28" t="str">
            <v>KRW</v>
          </cell>
        </row>
        <row r="29">
          <cell r="A29" t="str">
            <v>274</v>
          </cell>
          <cell r="B29" t="str">
            <v>Worldspan Japan</v>
          </cell>
          <cell r="C29" t="str">
            <v>Japan</v>
          </cell>
          <cell r="D29" t="str">
            <v>No Merge</v>
          </cell>
          <cell r="E29" t="str">
            <v>JPY</v>
          </cell>
        </row>
        <row r="30">
          <cell r="A30" t="str">
            <v>260</v>
          </cell>
          <cell r="B30" t="str">
            <v>Worldspan Israel</v>
          </cell>
          <cell r="C30" t="str">
            <v>Israel</v>
          </cell>
          <cell r="D30" t="str">
            <v>No Merge</v>
          </cell>
          <cell r="E30" t="str">
            <v>ILS</v>
          </cell>
        </row>
        <row r="31">
          <cell r="A31" t="str">
            <v>276</v>
          </cell>
          <cell r="B31" t="str">
            <v>Worldspan Greece Global Travel Info Svc</v>
          </cell>
          <cell r="C31" t="str">
            <v>Greece</v>
          </cell>
          <cell r="D31" t="str">
            <v>No Merge</v>
          </cell>
          <cell r="E31" t="str">
            <v>EUR</v>
          </cell>
        </row>
        <row r="32">
          <cell r="A32" t="str">
            <v>267</v>
          </cell>
          <cell r="B32" t="str">
            <v>Worldspan Italy</v>
          </cell>
          <cell r="C32" t="str">
            <v>Italy</v>
          </cell>
          <cell r="D32" t="str">
            <v>April '09</v>
          </cell>
          <cell r="E32" t="str">
            <v>EUR</v>
          </cell>
        </row>
        <row r="33">
          <cell r="A33" t="str">
            <v>259</v>
          </cell>
          <cell r="B33" t="str">
            <v>Worldspan Egypt</v>
          </cell>
          <cell r="C33" t="str">
            <v>Egypt</v>
          </cell>
          <cell r="D33" t="str">
            <v>April '09</v>
          </cell>
          <cell r="E33" t="str">
            <v>EGP</v>
          </cell>
        </row>
        <row r="34">
          <cell r="A34" t="str">
            <v>252</v>
          </cell>
          <cell r="B34" t="str">
            <v>Worldspan Services Argentina S.R.L</v>
          </cell>
          <cell r="C34" t="str">
            <v>Argentina</v>
          </cell>
          <cell r="D34" t="str">
            <v>No</v>
          </cell>
          <cell r="E34" t="str">
            <v>ARS</v>
          </cell>
        </row>
        <row r="35">
          <cell r="A35" t="str">
            <v>The following companies are scheduled to merge to Galileo legal entities as 1/1/2009</v>
          </cell>
        </row>
        <row r="36">
          <cell r="A36" t="str">
            <v>257</v>
          </cell>
          <cell r="B36" t="str">
            <v>Travelport Services LTD</v>
          </cell>
          <cell r="C36" t="str">
            <v>UK</v>
          </cell>
          <cell r="D36" t="str">
            <v>Jan '09</v>
          </cell>
          <cell r="E36" t="str">
            <v>340</v>
          </cell>
        </row>
        <row r="37">
          <cell r="A37" t="str">
            <v>264</v>
          </cell>
          <cell r="B37" t="str">
            <v>Worldspan France</v>
          </cell>
          <cell r="C37" t="str">
            <v>France</v>
          </cell>
          <cell r="D37" t="str">
            <v>Jan '09</v>
          </cell>
          <cell r="E37" t="str">
            <v>354</v>
          </cell>
        </row>
        <row r="38">
          <cell r="A38" t="str">
            <v>266</v>
          </cell>
          <cell r="B38" t="str">
            <v>Worldspan Ireland</v>
          </cell>
          <cell r="C38" t="str">
            <v>Ireland</v>
          </cell>
          <cell r="D38" t="str">
            <v>Jan '09</v>
          </cell>
          <cell r="E38" t="str">
            <v>374</v>
          </cell>
        </row>
        <row r="39">
          <cell r="A39" t="str">
            <v>269</v>
          </cell>
          <cell r="B39" t="str">
            <v>Worldspan Spain</v>
          </cell>
          <cell r="C39" t="str">
            <v>Spain</v>
          </cell>
          <cell r="D39" t="str">
            <v>Jan '09</v>
          </cell>
          <cell r="E39" t="str">
            <v>353</v>
          </cell>
        </row>
        <row r="40">
          <cell r="A40" t="str">
            <v>270</v>
          </cell>
          <cell r="B40" t="str">
            <v>Worldspan Switzerland</v>
          </cell>
          <cell r="C40" t="str">
            <v>Switzerland</v>
          </cell>
          <cell r="D40" t="str">
            <v>Jan '09</v>
          </cell>
          <cell r="E40" t="str">
            <v>361</v>
          </cell>
        </row>
        <row r="41">
          <cell r="A41" t="str">
            <v>272</v>
          </cell>
          <cell r="B41" t="str">
            <v>Worldspan Sweden</v>
          </cell>
          <cell r="C41" t="str">
            <v>Sweden</v>
          </cell>
          <cell r="D41" t="str">
            <v>Jan '09</v>
          </cell>
          <cell r="E41" t="str">
            <v>362</v>
          </cell>
        </row>
        <row r="42">
          <cell r="A42" t="str">
            <v>273</v>
          </cell>
          <cell r="B42" t="str">
            <v>Worldspan Denmark</v>
          </cell>
          <cell r="C42" t="str">
            <v>Denmark</v>
          </cell>
          <cell r="D42" t="str">
            <v>Jan '09</v>
          </cell>
          <cell r="E42" t="str">
            <v>367</v>
          </cell>
        </row>
        <row r="43">
          <cell r="A43" t="str">
            <v>268</v>
          </cell>
          <cell r="B43" t="str">
            <v>Worldspan Netherlands</v>
          </cell>
          <cell r="C43" t="str">
            <v>Netherlands</v>
          </cell>
          <cell r="D43" t="str">
            <v>Jan '09</v>
          </cell>
          <cell r="E43" t="str">
            <v>357</v>
          </cell>
        </row>
        <row r="44">
          <cell r="A44" t="str">
            <v>250</v>
          </cell>
          <cell r="B44" t="str">
            <v>Worldspan de Mexico SA de C.V. Mexico</v>
          </cell>
          <cell r="C44" t="str">
            <v>Mexico</v>
          </cell>
          <cell r="D44" t="str">
            <v>July '09</v>
          </cell>
          <cell r="E44" t="str">
            <v>MXN</v>
          </cell>
        </row>
        <row r="46">
          <cell r="A46" t="str">
            <v>254</v>
          </cell>
          <cell r="B46" t="str">
            <v>Worldspan Services Chile Limitada Chile</v>
          </cell>
          <cell r="C46" t="str">
            <v>Chile</v>
          </cell>
          <cell r="D46" t="str">
            <v>No</v>
          </cell>
          <cell r="E46" t="str">
            <v>inactive</v>
          </cell>
        </row>
        <row r="47">
          <cell r="A47" t="str">
            <v>255</v>
          </cell>
          <cell r="B47" t="str">
            <v>Worldspan Services Costa Rica SRL</v>
          </cell>
          <cell r="C47" t="str">
            <v>Costa Rica</v>
          </cell>
          <cell r="D47" t="str">
            <v>No</v>
          </cell>
          <cell r="E47" t="str">
            <v>inactive</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0">
          <cell r="E10" t="str">
            <v>GII</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3">
          <cell r="A3" t="str">
            <v>For the period Aug-19</v>
          </cell>
        </row>
      </sheetData>
      <sheetData sheetId="39"/>
      <sheetData sheetId="40"/>
      <sheetData sheetId="41"/>
      <sheetData sheetId="42"/>
      <sheetData sheetId="43"/>
      <sheetData sheetId="44"/>
      <sheetData sheetId="45"/>
      <sheetData sheetId="46"/>
      <sheetData sheetId="47"/>
      <sheetData sheetId="48">
        <row r="3">
          <cell r="A3" t="str">
            <v>244</v>
          </cell>
        </row>
      </sheetData>
      <sheetData sheetId="49"/>
      <sheetData sheetId="50"/>
      <sheetData sheetId="51"/>
      <sheetData sheetId="52"/>
      <sheetData sheetId="53"/>
      <sheetData sheetId="54"/>
      <sheetData sheetId="55"/>
      <sheetData sheetId="56">
        <row r="10">
          <cell r="E10" t="str">
            <v>GII</v>
          </cell>
        </row>
      </sheetData>
      <sheetData sheetId="57"/>
      <sheetData sheetId="58"/>
      <sheetData sheetId="59" refreshError="1"/>
      <sheetData sheetId="6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Lead"/>
      <sheetName val="2.Rollforward"/>
      <sheetName val="3.Additions"/>
      <sheetName val="4.Disposals"/>
      <sheetName val="Links"/>
      <sheetName val="5.Depreciation expenses"/>
      <sheetName val="Tickmarks"/>
      <sheetName val="Lead"/>
      <sheetName val="Rollforward"/>
      <sheetName val="Additions"/>
      <sheetName val="Disposals"/>
      <sheetName val="Sheet1"/>
      <sheetName val="Deferred Tax acc bal level"/>
    </sheetNames>
    <sheetDataSet>
      <sheetData sheetId="0"/>
      <sheetData sheetId="1">
        <row r="25">
          <cell r="D25">
            <v>7998712</v>
          </cell>
        </row>
      </sheetData>
      <sheetData sheetId="2"/>
      <sheetData sheetId="3"/>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 2002"/>
      <sheetName val="Cover"/>
      <sheetName val="Index"/>
      <sheetName val="Income Statement"/>
      <sheetName val="Balance Sheet"/>
      <sheetName val="Cash Flow"/>
      <sheetName val="Equity"/>
      <sheetName val="Schedule 1"/>
      <sheetName val="Schedule 2"/>
      <sheetName val="Schedule 3"/>
      <sheetName val="Schedule 4"/>
      <sheetName val="Schedule 5"/>
      <sheetName val="Schedule 6"/>
      <sheetName val="Schedule 7"/>
      <sheetName val="Schedule 8"/>
      <sheetName val="Schedule 9"/>
      <sheetName val="Schedule 10"/>
      <sheetName val="Schedule 11"/>
      <sheetName val="Schedule 12"/>
      <sheetName val="Schedule 12 A"/>
      <sheetName val="Scheduel 12 B"/>
      <sheetName val="Schedule 13"/>
      <sheetName val="Schedule 14"/>
      <sheetName val="Schedule 15"/>
      <sheetName val="Schedule 16"/>
      <sheetName val="Schedule 17"/>
      <sheetName val="Schedule 18"/>
      <sheetName val="Schedule 19"/>
      <sheetName val="Schedule 20"/>
      <sheetName val="Schedule 21"/>
      <sheetName val="Schedule 22"/>
      <sheetName val="Schedule 23"/>
      <sheetName val="Schedule 24"/>
      <sheetName val="Schedule 25"/>
      <sheetName val="Schedule 26"/>
      <sheetName val="Schedule 27"/>
      <sheetName val="Schedule 28"/>
      <sheetName val="Sheet1"/>
      <sheetName val="Proposal "/>
      <sheetName val="Income_Statement_-_20021"/>
      <sheetName val="Income_Statement1"/>
      <sheetName val="Balance_Sheet1"/>
      <sheetName val="Cash_Flow1"/>
      <sheetName val="Schedule_110"/>
      <sheetName val="Schedule_29"/>
      <sheetName val="Schedule_31"/>
      <sheetName val="Schedule_41"/>
      <sheetName val="Schedule_51"/>
      <sheetName val="Schedule_61"/>
      <sheetName val="Schedule_71"/>
      <sheetName val="Schedule_81"/>
      <sheetName val="Schedule_91"/>
      <sheetName val="Schedule_101"/>
      <sheetName val="Schedule_111"/>
      <sheetName val="Schedule_121"/>
      <sheetName val="Schedule_12_A1"/>
      <sheetName val="Scheduel_12_B1"/>
      <sheetName val="Schedule_131"/>
      <sheetName val="Schedule_141"/>
      <sheetName val="Schedule_151"/>
      <sheetName val="Schedule_161"/>
      <sheetName val="Schedule_171"/>
      <sheetName val="Schedule_181"/>
      <sheetName val="Schedule_191"/>
      <sheetName val="Schedule_201"/>
      <sheetName val="Schedule_211"/>
      <sheetName val="Schedule_221"/>
      <sheetName val="Schedule_231"/>
      <sheetName val="Schedule_241"/>
      <sheetName val="Schedule_251"/>
      <sheetName val="Schedule_261"/>
      <sheetName val="Schedule_271"/>
      <sheetName val="Schedule_281"/>
      <sheetName val="Proposal_1"/>
      <sheetName val="Income_Statement_-_2002"/>
      <sheetName val="Income_Statement"/>
      <sheetName val="Balance_Sheet"/>
      <sheetName val="Cash_Flow"/>
      <sheetName val="Schedule_1"/>
      <sheetName val="Schedule_2"/>
      <sheetName val="Schedule_3"/>
      <sheetName val="Schedule_4"/>
      <sheetName val="Schedule_5"/>
      <sheetName val="Schedule_6"/>
      <sheetName val="Schedule_7"/>
      <sheetName val="Schedule_8"/>
      <sheetName val="Schedule_9"/>
      <sheetName val="Schedule_10"/>
      <sheetName val="Schedule_11"/>
      <sheetName val="Schedule_12"/>
      <sheetName val="Schedule_12_A"/>
      <sheetName val="Scheduel_12_B"/>
      <sheetName val="Schedule_13"/>
      <sheetName val="Schedule_14"/>
      <sheetName val="Schedule_15"/>
      <sheetName val="Schedule_16"/>
      <sheetName val="Schedule_17"/>
      <sheetName val="Schedule_18"/>
      <sheetName val="Schedule_19"/>
      <sheetName val="Schedule_20"/>
      <sheetName val="Schedule_21"/>
      <sheetName val="Schedule_22"/>
      <sheetName val="Schedule_23"/>
      <sheetName val="Schedule_24"/>
      <sheetName val="Schedule_25"/>
      <sheetName val="Schedule_26"/>
      <sheetName val="Schedule_27"/>
      <sheetName val="Schedule_28"/>
      <sheetName val="Proposal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Asset Plan 4671"/>
      <sheetName val="Asset Plan 656A"/>
      <sheetName val="FA Plan Summary"/>
      <sheetName val="Disposals TOD"/>
      <sheetName val="Additions TOD"/>
    </sheetNames>
    <sheetDataSet>
      <sheetData sheetId="0"/>
      <sheetData sheetId="1">
        <row r="114">
          <cell r="E114" t="str">
            <v xml:space="preserve">4310 : Business buildings  </v>
          </cell>
        </row>
        <row r="115">
          <cell r="E115" t="str">
            <v xml:space="preserve">4320 : Factory buildings   </v>
          </cell>
        </row>
        <row r="116">
          <cell r="E116" t="str">
            <v xml:space="preserve">5100 : Machines            </v>
          </cell>
        </row>
        <row r="117">
          <cell r="E117" t="str">
            <v>5900 : Minor FA equip/mach.</v>
          </cell>
        </row>
        <row r="118">
          <cell r="E118" t="str">
            <v xml:space="preserve">6110 : Own cars            </v>
          </cell>
        </row>
        <row r="119">
          <cell r="E119" t="str">
            <v xml:space="preserve">6200 : PC &amp; equipment      </v>
          </cell>
        </row>
        <row r="120">
          <cell r="E120" t="str">
            <v xml:space="preserve">6201 : Laptop Computer     </v>
          </cell>
        </row>
        <row r="121">
          <cell r="E121" t="str">
            <v xml:space="preserve">6202 : Desktop Software    </v>
          </cell>
        </row>
        <row r="122">
          <cell r="E122" t="str">
            <v>6320 : Communication-&amp; safe</v>
          </cell>
        </row>
        <row r="123">
          <cell r="E123" t="str">
            <v xml:space="preserve">6321 : Telecomm. System    </v>
          </cell>
        </row>
        <row r="124">
          <cell r="E124" t="str">
            <v>6340 : Security and alarm s</v>
          </cell>
        </row>
        <row r="125">
          <cell r="E125" t="str">
            <v>6500 : Normal testing equip</v>
          </cell>
        </row>
        <row r="126">
          <cell r="E126" t="str">
            <v xml:space="preserve">6600 : Special tools       </v>
          </cell>
        </row>
        <row r="127">
          <cell r="E127" t="str">
            <v xml:space="preserve">6700 : Normal tools        </v>
          </cell>
        </row>
        <row r="128">
          <cell r="E128" t="str">
            <v xml:space="preserve">6800 : Other equipment     </v>
          </cell>
        </row>
        <row r="129">
          <cell r="E129" t="str">
            <v>6801 : Electr., Kitchen Eq.</v>
          </cell>
        </row>
        <row r="130">
          <cell r="E130" t="str">
            <v xml:space="preserve">6802 : Furnitures&amp;Fittings </v>
          </cell>
        </row>
        <row r="131">
          <cell r="E131" t="str">
            <v>6805 : Other Office Equipmt</v>
          </cell>
        </row>
        <row r="132">
          <cell r="E132" t="str">
            <v xml:space="preserve">6900 : Minor fixed assets  </v>
          </cell>
        </row>
      </sheetData>
      <sheetData sheetId="2"/>
      <sheetData sheetId="3"/>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21.xml"/><Relationship Id="rId3" Type="http://schemas.openxmlformats.org/officeDocument/2006/relationships/vmlDrawing" Target="../drawings/vmlDrawing2.vml"/><Relationship Id="rId7" Type="http://schemas.openxmlformats.org/officeDocument/2006/relationships/ctrlProp" Target="../ctrlProps/ctrlProp20.xml"/><Relationship Id="rId2" Type="http://schemas.openxmlformats.org/officeDocument/2006/relationships/drawing" Target="../drawings/drawing2.xml"/><Relationship Id="rId1" Type="http://schemas.openxmlformats.org/officeDocument/2006/relationships/printerSettings" Target="../printerSettings/printerSettings12.bin"/><Relationship Id="rId6" Type="http://schemas.openxmlformats.org/officeDocument/2006/relationships/ctrlProp" Target="../ctrlProps/ctrlProp19.xml"/><Relationship Id="rId5" Type="http://schemas.openxmlformats.org/officeDocument/2006/relationships/ctrlProp" Target="../ctrlProps/ctrlProp18.xml"/><Relationship Id="rId4" Type="http://schemas.openxmlformats.org/officeDocument/2006/relationships/ctrlProp" Target="../ctrlProps/ctrlProp17.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3.bin"/><Relationship Id="rId6" Type="http://schemas.openxmlformats.org/officeDocument/2006/relationships/ctrlProp" Target="../ctrlProps/ctrlProp24.xml"/><Relationship Id="rId5" Type="http://schemas.openxmlformats.org/officeDocument/2006/relationships/ctrlProp" Target="../ctrlProps/ctrlProp23.xml"/><Relationship Id="rId4" Type="http://schemas.openxmlformats.org/officeDocument/2006/relationships/ctrlProp" Target="../ctrlProps/ctrlProp22.xml"/></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29.xml"/><Relationship Id="rId13" Type="http://schemas.openxmlformats.org/officeDocument/2006/relationships/ctrlProp" Target="../ctrlProps/ctrlProp34.xml"/><Relationship Id="rId3" Type="http://schemas.openxmlformats.org/officeDocument/2006/relationships/vmlDrawing" Target="../drawings/vmlDrawing4.vml"/><Relationship Id="rId7" Type="http://schemas.openxmlformats.org/officeDocument/2006/relationships/ctrlProp" Target="../ctrlProps/ctrlProp28.xml"/><Relationship Id="rId12" Type="http://schemas.openxmlformats.org/officeDocument/2006/relationships/ctrlProp" Target="../ctrlProps/ctrlProp33.xml"/><Relationship Id="rId2" Type="http://schemas.openxmlformats.org/officeDocument/2006/relationships/drawing" Target="../drawings/drawing4.xml"/><Relationship Id="rId1" Type="http://schemas.openxmlformats.org/officeDocument/2006/relationships/printerSettings" Target="../printerSettings/printerSettings14.bin"/><Relationship Id="rId6" Type="http://schemas.openxmlformats.org/officeDocument/2006/relationships/ctrlProp" Target="../ctrlProps/ctrlProp27.xml"/><Relationship Id="rId11" Type="http://schemas.openxmlformats.org/officeDocument/2006/relationships/ctrlProp" Target="../ctrlProps/ctrlProp32.xml"/><Relationship Id="rId5" Type="http://schemas.openxmlformats.org/officeDocument/2006/relationships/ctrlProp" Target="../ctrlProps/ctrlProp26.xml"/><Relationship Id="rId10" Type="http://schemas.openxmlformats.org/officeDocument/2006/relationships/ctrlProp" Target="../ctrlProps/ctrlProp31.xml"/><Relationship Id="rId4" Type="http://schemas.openxmlformats.org/officeDocument/2006/relationships/ctrlProp" Target="../ctrlProps/ctrlProp25.xml"/><Relationship Id="rId9" Type="http://schemas.openxmlformats.org/officeDocument/2006/relationships/ctrlProp" Target="../ctrlProps/ctrlProp30.x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39.xml"/><Relationship Id="rId3" Type="http://schemas.openxmlformats.org/officeDocument/2006/relationships/vmlDrawing" Target="../drawings/vmlDrawing5.vml"/><Relationship Id="rId7" Type="http://schemas.openxmlformats.org/officeDocument/2006/relationships/ctrlProp" Target="../ctrlProps/ctrlProp38.xml"/><Relationship Id="rId2" Type="http://schemas.openxmlformats.org/officeDocument/2006/relationships/drawing" Target="../drawings/drawing5.xml"/><Relationship Id="rId1" Type="http://schemas.openxmlformats.org/officeDocument/2006/relationships/printerSettings" Target="../printerSettings/printerSettings15.bin"/><Relationship Id="rId6" Type="http://schemas.openxmlformats.org/officeDocument/2006/relationships/ctrlProp" Target="../ctrlProps/ctrlProp37.xml"/><Relationship Id="rId5" Type="http://schemas.openxmlformats.org/officeDocument/2006/relationships/ctrlProp" Target="../ctrlProps/ctrlProp36.xml"/><Relationship Id="rId10" Type="http://schemas.openxmlformats.org/officeDocument/2006/relationships/ctrlProp" Target="../ctrlProps/ctrlProp41.xml"/><Relationship Id="rId4" Type="http://schemas.openxmlformats.org/officeDocument/2006/relationships/ctrlProp" Target="../ctrlProps/ctrlProp35.xml"/><Relationship Id="rId9" Type="http://schemas.openxmlformats.org/officeDocument/2006/relationships/ctrlProp" Target="../ctrlProps/ctrlProp4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8" Type="http://schemas.openxmlformats.org/officeDocument/2006/relationships/ctrlProp" Target="../ctrlProps/ctrlProp46.xml"/><Relationship Id="rId13" Type="http://schemas.openxmlformats.org/officeDocument/2006/relationships/ctrlProp" Target="../ctrlProps/ctrlProp51.xml"/><Relationship Id="rId18" Type="http://schemas.openxmlformats.org/officeDocument/2006/relationships/ctrlProp" Target="../ctrlProps/ctrlProp56.xml"/><Relationship Id="rId26" Type="http://schemas.openxmlformats.org/officeDocument/2006/relationships/ctrlProp" Target="../ctrlProps/ctrlProp64.xml"/><Relationship Id="rId3" Type="http://schemas.openxmlformats.org/officeDocument/2006/relationships/vmlDrawing" Target="../drawings/vmlDrawing6.vml"/><Relationship Id="rId21" Type="http://schemas.openxmlformats.org/officeDocument/2006/relationships/ctrlProp" Target="../ctrlProps/ctrlProp59.xml"/><Relationship Id="rId7" Type="http://schemas.openxmlformats.org/officeDocument/2006/relationships/ctrlProp" Target="../ctrlProps/ctrlProp45.xml"/><Relationship Id="rId12" Type="http://schemas.openxmlformats.org/officeDocument/2006/relationships/ctrlProp" Target="../ctrlProps/ctrlProp50.xml"/><Relationship Id="rId17" Type="http://schemas.openxmlformats.org/officeDocument/2006/relationships/ctrlProp" Target="../ctrlProps/ctrlProp55.xml"/><Relationship Id="rId25" Type="http://schemas.openxmlformats.org/officeDocument/2006/relationships/ctrlProp" Target="../ctrlProps/ctrlProp63.xml"/><Relationship Id="rId2" Type="http://schemas.openxmlformats.org/officeDocument/2006/relationships/drawing" Target="../drawings/drawing7.xml"/><Relationship Id="rId16" Type="http://schemas.openxmlformats.org/officeDocument/2006/relationships/ctrlProp" Target="../ctrlProps/ctrlProp54.xml"/><Relationship Id="rId20" Type="http://schemas.openxmlformats.org/officeDocument/2006/relationships/ctrlProp" Target="../ctrlProps/ctrlProp58.xml"/><Relationship Id="rId1" Type="http://schemas.openxmlformats.org/officeDocument/2006/relationships/printerSettings" Target="../printerSettings/printerSettings28.bin"/><Relationship Id="rId6" Type="http://schemas.openxmlformats.org/officeDocument/2006/relationships/ctrlProp" Target="../ctrlProps/ctrlProp44.xml"/><Relationship Id="rId11" Type="http://schemas.openxmlformats.org/officeDocument/2006/relationships/ctrlProp" Target="../ctrlProps/ctrlProp49.xml"/><Relationship Id="rId24" Type="http://schemas.openxmlformats.org/officeDocument/2006/relationships/ctrlProp" Target="../ctrlProps/ctrlProp62.xml"/><Relationship Id="rId5" Type="http://schemas.openxmlformats.org/officeDocument/2006/relationships/ctrlProp" Target="../ctrlProps/ctrlProp43.xml"/><Relationship Id="rId15" Type="http://schemas.openxmlformats.org/officeDocument/2006/relationships/ctrlProp" Target="../ctrlProps/ctrlProp53.xml"/><Relationship Id="rId23" Type="http://schemas.openxmlformats.org/officeDocument/2006/relationships/ctrlProp" Target="../ctrlProps/ctrlProp61.xml"/><Relationship Id="rId28" Type="http://schemas.openxmlformats.org/officeDocument/2006/relationships/ctrlProp" Target="../ctrlProps/ctrlProp66.xml"/><Relationship Id="rId10" Type="http://schemas.openxmlformats.org/officeDocument/2006/relationships/ctrlProp" Target="../ctrlProps/ctrlProp48.xml"/><Relationship Id="rId19" Type="http://schemas.openxmlformats.org/officeDocument/2006/relationships/ctrlProp" Target="../ctrlProps/ctrlProp57.xml"/><Relationship Id="rId4" Type="http://schemas.openxmlformats.org/officeDocument/2006/relationships/ctrlProp" Target="../ctrlProps/ctrlProp42.xml"/><Relationship Id="rId9" Type="http://schemas.openxmlformats.org/officeDocument/2006/relationships/ctrlProp" Target="../ctrlProps/ctrlProp47.xml"/><Relationship Id="rId14" Type="http://schemas.openxmlformats.org/officeDocument/2006/relationships/ctrlProp" Target="../ctrlProps/ctrlProp52.xml"/><Relationship Id="rId22" Type="http://schemas.openxmlformats.org/officeDocument/2006/relationships/ctrlProp" Target="../ctrlProps/ctrlProp60.xml"/><Relationship Id="rId27" Type="http://schemas.openxmlformats.org/officeDocument/2006/relationships/ctrlProp" Target="../ctrlProps/ctrlProp6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2:O72"/>
  <sheetViews>
    <sheetView showGridLines="0" tabSelected="1" view="pageBreakPreview" topLeftCell="A4" zoomScale="70" zoomScaleNormal="70" zoomScaleSheetLayoutView="70" zoomScalePageLayoutView="20" workbookViewId="0">
      <selection activeCell="E14" activeCellId="1" sqref="E17:F17 E14:F14"/>
    </sheetView>
  </sheetViews>
  <sheetFormatPr defaultColWidth="8.875" defaultRowHeight="23.25"/>
  <cols>
    <col min="1" max="1" width="12.875" style="229" customWidth="1"/>
    <col min="2" max="2" width="9.5" style="229" customWidth="1"/>
    <col min="3" max="3" width="23.875" style="229" customWidth="1"/>
    <col min="4" max="4" width="42.5" style="229" customWidth="1"/>
    <col min="5" max="5" width="17" style="229" customWidth="1"/>
    <col min="6" max="6" width="11.5" style="229" customWidth="1"/>
    <col min="7" max="7" width="22.875" style="229" customWidth="1"/>
    <col min="8" max="8" width="29.5" style="229" customWidth="1"/>
    <col min="9" max="9" width="17.875" style="229" customWidth="1"/>
    <col min="10" max="10" width="10.875" style="229" customWidth="1"/>
    <col min="11" max="11" width="22.125" style="229" customWidth="1"/>
    <col min="12" max="12" width="21.875" style="229" customWidth="1"/>
    <col min="13" max="13" width="30.875" style="231" customWidth="1"/>
    <col min="14" max="14" width="35.5" style="231" customWidth="1"/>
    <col min="15" max="16384" width="8.875" style="229"/>
  </cols>
  <sheetData>
    <row r="2" spans="1:14" ht="25.35" customHeight="1">
      <c r="A2" s="228" t="s">
        <v>430</v>
      </c>
      <c r="M2" s="230" t="s">
        <v>431</v>
      </c>
    </row>
    <row r="3" spans="1:14" ht="25.35" customHeight="1">
      <c r="A3" s="228" t="s">
        <v>432</v>
      </c>
    </row>
    <row r="4" spans="1:14" ht="25.35" customHeight="1">
      <c r="A4" s="228" t="s">
        <v>515</v>
      </c>
    </row>
    <row r="5" spans="1:14" ht="25.35" customHeight="1">
      <c r="A5" s="228"/>
    </row>
    <row r="6" spans="1:14" ht="20.100000000000001" customHeight="1">
      <c r="A6" s="232"/>
      <c r="B6" s="232"/>
      <c r="C6" s="232"/>
      <c r="D6" s="232"/>
      <c r="E6" s="232"/>
      <c r="F6" s="232"/>
      <c r="G6" s="232"/>
      <c r="H6" s="232"/>
      <c r="I6" s="232"/>
      <c r="J6" s="232"/>
      <c r="K6" s="232"/>
      <c r="L6" s="232"/>
      <c r="M6" s="233"/>
      <c r="N6" s="233"/>
    </row>
    <row r="7" spans="1:14" ht="15" customHeight="1" thickBot="1">
      <c r="A7" s="232"/>
      <c r="B7" s="232"/>
      <c r="C7" s="232"/>
      <c r="D7" s="232"/>
      <c r="E7" s="232"/>
      <c r="F7" s="232"/>
      <c r="G7" s="232"/>
      <c r="H7" s="232"/>
      <c r="I7" s="232"/>
      <c r="J7" s="232"/>
      <c r="K7" s="232"/>
      <c r="L7" s="232"/>
      <c r="M7" s="233"/>
      <c r="N7" s="233"/>
    </row>
    <row r="8" spans="1:14" ht="21" customHeight="1">
      <c r="A8" s="779" t="s">
        <v>546</v>
      </c>
      <c r="B8" s="814"/>
      <c r="C8" s="815"/>
      <c r="D8" s="821" t="s">
        <v>433</v>
      </c>
      <c r="E8" s="822"/>
      <c r="F8" s="822"/>
      <c r="G8" s="822"/>
      <c r="H8" s="822"/>
      <c r="I8" s="822"/>
      <c r="J8" s="822"/>
      <c r="K8" s="822"/>
      <c r="L8" s="823"/>
      <c r="M8" s="830" t="s">
        <v>627</v>
      </c>
      <c r="N8" s="831"/>
    </row>
    <row r="9" spans="1:14" ht="15" customHeight="1">
      <c r="A9" s="816"/>
      <c r="B9" s="797"/>
      <c r="C9" s="817"/>
      <c r="D9" s="824"/>
      <c r="E9" s="825"/>
      <c r="F9" s="825"/>
      <c r="G9" s="825"/>
      <c r="H9" s="825"/>
      <c r="I9" s="825"/>
      <c r="J9" s="825"/>
      <c r="K9" s="825"/>
      <c r="L9" s="826"/>
      <c r="M9" s="832"/>
      <c r="N9" s="833"/>
    </row>
    <row r="10" spans="1:14" ht="36.75" customHeight="1" thickBot="1">
      <c r="A10" s="818"/>
      <c r="B10" s="819"/>
      <c r="C10" s="820"/>
      <c r="D10" s="827"/>
      <c r="E10" s="828"/>
      <c r="F10" s="828"/>
      <c r="G10" s="828"/>
      <c r="H10" s="828"/>
      <c r="I10" s="828"/>
      <c r="J10" s="828"/>
      <c r="K10" s="828"/>
      <c r="L10" s="829"/>
      <c r="M10" s="834"/>
      <c r="N10" s="835"/>
    </row>
    <row r="11" spans="1:14" ht="35.1" customHeight="1">
      <c r="A11" s="836" t="s">
        <v>434</v>
      </c>
      <c r="B11" s="228"/>
      <c r="C11" s="228"/>
      <c r="D11" s="232"/>
      <c r="E11" s="232"/>
      <c r="F11" s="232"/>
      <c r="G11" s="232"/>
      <c r="H11" s="232"/>
      <c r="I11" s="232"/>
      <c r="J11" s="232"/>
      <c r="K11" s="232"/>
      <c r="L11" s="232"/>
      <c r="M11" s="233"/>
      <c r="N11" s="579"/>
    </row>
    <row r="12" spans="1:14" ht="35.1" customHeight="1">
      <c r="A12" s="836"/>
      <c r="B12" s="234" t="s">
        <v>435</v>
      </c>
      <c r="C12" s="235"/>
      <c r="D12" s="838"/>
      <c r="E12" s="839"/>
      <c r="F12" s="839"/>
      <c r="G12" s="839"/>
      <c r="H12" s="839"/>
      <c r="I12" s="839"/>
      <c r="J12" s="839"/>
      <c r="K12" s="840"/>
      <c r="L12" s="232"/>
      <c r="M12" s="801" t="s">
        <v>436</v>
      </c>
      <c r="N12" s="802"/>
    </row>
    <row r="13" spans="1:14" ht="15" customHeight="1">
      <c r="A13" s="836"/>
      <c r="B13" s="228"/>
      <c r="C13" s="228"/>
      <c r="D13" s="232"/>
      <c r="E13" s="232"/>
      <c r="F13" s="232"/>
      <c r="G13" s="232"/>
      <c r="H13" s="232"/>
      <c r="I13" s="232"/>
      <c r="J13" s="232"/>
      <c r="K13" s="232"/>
      <c r="L13" s="232"/>
      <c r="M13" s="236"/>
      <c r="N13" s="579"/>
    </row>
    <row r="14" spans="1:14" ht="35.1" customHeight="1">
      <c r="A14" s="836"/>
      <c r="B14" s="234" t="s">
        <v>437</v>
      </c>
      <c r="C14" s="235"/>
      <c r="D14" s="237" t="s">
        <v>438</v>
      </c>
      <c r="E14" s="1133">
        <v>1</v>
      </c>
      <c r="F14" s="1134"/>
      <c r="G14" s="796" t="s">
        <v>439</v>
      </c>
      <c r="H14" s="797"/>
      <c r="I14" s="798"/>
      <c r="J14" s="649">
        <f>100%-E14</f>
        <v>0</v>
      </c>
      <c r="K14" s="650"/>
      <c r="L14" s="232"/>
      <c r="M14" s="1127" t="s">
        <v>628</v>
      </c>
      <c r="N14" s="1128"/>
    </row>
    <row r="15" spans="1:14" ht="35.1" customHeight="1">
      <c r="A15" s="836"/>
      <c r="B15" s="238"/>
      <c r="C15" s="235"/>
      <c r="D15" s="237"/>
      <c r="E15" s="237"/>
      <c r="F15" s="237"/>
      <c r="G15" s="237"/>
      <c r="H15" s="237"/>
      <c r="I15" s="237"/>
      <c r="J15" s="237"/>
      <c r="K15" s="237"/>
      <c r="L15" s="232"/>
      <c r="M15" s="1129" t="s">
        <v>629</v>
      </c>
      <c r="N15" s="1130"/>
    </row>
    <row r="16" spans="1:14" ht="15" customHeight="1">
      <c r="A16" s="836"/>
      <c r="B16" s="238"/>
      <c r="C16" s="235"/>
      <c r="D16" s="237"/>
      <c r="E16" s="237"/>
      <c r="F16" s="237"/>
      <c r="G16" s="237"/>
      <c r="H16" s="237"/>
      <c r="I16" s="237"/>
      <c r="J16" s="237"/>
      <c r="K16" s="237"/>
      <c r="L16" s="232"/>
      <c r="M16" s="239"/>
      <c r="N16" s="641"/>
    </row>
    <row r="17" spans="1:14" ht="35.1" customHeight="1">
      <c r="A17" s="836"/>
      <c r="B17" s="238"/>
      <c r="C17" s="235"/>
      <c r="D17" s="237" t="s">
        <v>440</v>
      </c>
      <c r="E17" s="1131">
        <f>E14</f>
        <v>1</v>
      </c>
      <c r="F17" s="1132"/>
      <c r="G17" s="796" t="s">
        <v>441</v>
      </c>
      <c r="H17" s="797"/>
      <c r="I17" s="798"/>
      <c r="J17" s="799">
        <f>100%-E17</f>
        <v>0</v>
      </c>
      <c r="K17" s="800"/>
      <c r="L17" s="232"/>
      <c r="M17" s="801" t="s">
        <v>514</v>
      </c>
      <c r="N17" s="802"/>
    </row>
    <row r="18" spans="1:14" ht="35.1" customHeight="1">
      <c r="A18" s="836"/>
      <c r="B18" s="228"/>
      <c r="C18" s="228"/>
      <c r="D18" s="237"/>
      <c r="E18" s="237"/>
      <c r="F18" s="237"/>
      <c r="G18" s="237"/>
      <c r="H18" s="237"/>
      <c r="I18" s="237"/>
      <c r="J18" s="237"/>
      <c r="K18" s="237"/>
      <c r="L18" s="232"/>
      <c r="M18" s="240"/>
      <c r="N18" s="640"/>
    </row>
    <row r="19" spans="1:14" ht="35.1" customHeight="1">
      <c r="A19" s="836"/>
      <c r="B19" s="234" t="s">
        <v>442</v>
      </c>
      <c r="C19" s="235"/>
      <c r="D19" s="803"/>
      <c r="E19" s="804"/>
      <c r="F19" s="804"/>
      <c r="G19" s="804"/>
      <c r="H19" s="804"/>
      <c r="I19" s="804"/>
      <c r="J19" s="804"/>
      <c r="K19" s="805"/>
      <c r="L19" s="232"/>
      <c r="M19" s="241" t="s">
        <v>443</v>
      </c>
      <c r="N19" s="580" t="s">
        <v>444</v>
      </c>
    </row>
    <row r="20" spans="1:14" ht="17.25" customHeight="1">
      <c r="A20" s="836"/>
      <c r="B20" s="238"/>
      <c r="C20" s="235"/>
      <c r="D20" s="806"/>
      <c r="E20" s="807"/>
      <c r="F20" s="807"/>
      <c r="G20" s="807"/>
      <c r="H20" s="807"/>
      <c r="I20" s="807"/>
      <c r="J20" s="807"/>
      <c r="K20" s="808"/>
      <c r="L20" s="232"/>
      <c r="M20" s="242"/>
      <c r="N20" s="579"/>
    </row>
    <row r="21" spans="1:14" ht="35.1" customHeight="1">
      <c r="A21" s="836"/>
      <c r="B21" s="228"/>
      <c r="C21" s="228"/>
      <c r="D21" s="237"/>
      <c r="E21" s="237"/>
      <c r="F21" s="237"/>
      <c r="G21" s="237"/>
      <c r="H21" s="237"/>
      <c r="I21" s="237"/>
      <c r="J21" s="237"/>
      <c r="K21" s="237"/>
      <c r="L21" s="232"/>
      <c r="M21" s="242"/>
      <c r="N21" s="581"/>
    </row>
    <row r="22" spans="1:14" ht="42.75" customHeight="1">
      <c r="A22" s="836"/>
      <c r="B22" s="841" t="s">
        <v>445</v>
      </c>
      <c r="C22" s="842"/>
      <c r="D22" s="843">
        <f>D19</f>
        <v>0</v>
      </c>
      <c r="E22" s="844"/>
      <c r="F22" s="844"/>
      <c r="G22" s="844"/>
      <c r="H22" s="844"/>
      <c r="I22" s="844"/>
      <c r="J22" s="844"/>
      <c r="K22" s="845"/>
      <c r="L22" s="232"/>
      <c r="M22" s="242" t="s">
        <v>446</v>
      </c>
      <c r="N22" s="580" t="s">
        <v>444</v>
      </c>
    </row>
    <row r="23" spans="1:14" ht="2.25" customHeight="1">
      <c r="A23" s="836"/>
      <c r="B23" s="841"/>
      <c r="C23" s="842"/>
      <c r="D23" s="243"/>
      <c r="E23" s="244"/>
      <c r="F23" s="244"/>
      <c r="G23" s="244"/>
      <c r="H23" s="244"/>
      <c r="I23" s="244"/>
      <c r="J23" s="244"/>
      <c r="K23" s="245"/>
      <c r="L23" s="232"/>
      <c r="M23" s="246"/>
      <c r="N23" s="582"/>
    </row>
    <row r="24" spans="1:14" ht="35.1" customHeight="1">
      <c r="A24" s="836"/>
      <c r="B24" s="228"/>
      <c r="C24" s="228"/>
      <c r="D24" s="247"/>
      <c r="E24" s="232"/>
      <c r="F24" s="232"/>
      <c r="G24" s="232"/>
      <c r="H24" s="232"/>
      <c r="I24" s="232"/>
      <c r="J24" s="232"/>
      <c r="K24" s="232"/>
      <c r="L24" s="232"/>
      <c r="M24" s="242"/>
      <c r="N24" s="581"/>
    </row>
    <row r="25" spans="1:14" ht="35.1" customHeight="1">
      <c r="A25" s="836"/>
      <c r="B25" s="234" t="s">
        <v>110</v>
      </c>
      <c r="C25" s="235"/>
      <c r="D25" s="499" t="s">
        <v>447</v>
      </c>
      <c r="E25" s="846" t="s">
        <v>448</v>
      </c>
      <c r="F25" s="847"/>
      <c r="G25" s="846" t="s">
        <v>449</v>
      </c>
      <c r="H25" s="848"/>
      <c r="I25" s="847"/>
      <c r="J25" s="848" t="s">
        <v>450</v>
      </c>
      <c r="K25" s="847"/>
      <c r="L25" s="846" t="s">
        <v>451</v>
      </c>
      <c r="M25" s="848"/>
      <c r="N25" s="849"/>
    </row>
    <row r="26" spans="1:14" ht="35.1" customHeight="1">
      <c r="A26" s="836"/>
      <c r="B26" s="238"/>
      <c r="C26" s="235"/>
      <c r="D26" s="478"/>
      <c r="E26" s="783"/>
      <c r="F26" s="784"/>
      <c r="G26" s="785"/>
      <c r="H26" s="786"/>
      <c r="I26" s="787"/>
      <c r="J26" s="788"/>
      <c r="K26" s="788"/>
      <c r="L26" s="789"/>
      <c r="M26" s="790"/>
      <c r="N26" s="791"/>
    </row>
    <row r="27" spans="1:14" ht="15" customHeight="1">
      <c r="A27" s="836"/>
      <c r="B27" s="228"/>
      <c r="C27" s="228"/>
      <c r="D27" s="237"/>
      <c r="E27" s="237"/>
      <c r="F27" s="237"/>
      <c r="G27" s="237"/>
      <c r="H27" s="237"/>
      <c r="I27" s="237"/>
      <c r="J27" s="237"/>
      <c r="K27" s="237"/>
      <c r="L27" s="237"/>
      <c r="M27" s="248"/>
      <c r="N27" s="583"/>
    </row>
    <row r="28" spans="1:14" ht="35.1" customHeight="1">
      <c r="A28" s="836"/>
      <c r="B28" s="234" t="s">
        <v>452</v>
      </c>
      <c r="C28" s="235"/>
      <c r="D28" s="792" t="s">
        <v>453</v>
      </c>
      <c r="E28" s="792"/>
      <c r="F28" s="792"/>
      <c r="G28" s="792" t="s">
        <v>454</v>
      </c>
      <c r="H28" s="792"/>
      <c r="I28" s="792"/>
      <c r="J28" s="793" t="s">
        <v>455</v>
      </c>
      <c r="K28" s="794"/>
      <c r="L28" s="794"/>
      <c r="M28" s="795"/>
      <c r="N28" s="584" t="s">
        <v>465</v>
      </c>
    </row>
    <row r="29" spans="1:14" ht="35.1" customHeight="1" thickBot="1">
      <c r="A29" s="837"/>
      <c r="B29" s="249"/>
      <c r="C29" s="250"/>
      <c r="D29" s="809"/>
      <c r="E29" s="809"/>
      <c r="F29" s="809"/>
      <c r="G29" s="810"/>
      <c r="H29" s="810"/>
      <c r="I29" s="810"/>
      <c r="J29" s="811"/>
      <c r="K29" s="812"/>
      <c r="L29" s="812"/>
      <c r="M29" s="813"/>
      <c r="N29" s="585"/>
    </row>
    <row r="30" spans="1:14" ht="43.35" customHeight="1" thickBot="1">
      <c r="A30" s="779" t="s">
        <v>456</v>
      </c>
      <c r="B30" s="780"/>
      <c r="C30" s="781"/>
      <c r="D30" s="782"/>
      <c r="E30" s="782"/>
      <c r="F30" s="782"/>
      <c r="G30" s="782"/>
      <c r="H30" s="782"/>
      <c r="I30" s="782"/>
      <c r="J30" s="782"/>
      <c r="K30" s="782"/>
      <c r="L30" s="782"/>
      <c r="M30" s="782"/>
      <c r="N30" s="586" t="s">
        <v>409</v>
      </c>
    </row>
    <row r="31" spans="1:14" s="264" customFormat="1" ht="45" customHeight="1">
      <c r="A31" s="730" t="s">
        <v>564</v>
      </c>
      <c r="B31" s="731"/>
      <c r="C31" s="731"/>
      <c r="D31" s="731"/>
      <c r="E31" s="731"/>
      <c r="F31" s="731"/>
      <c r="G31" s="731"/>
      <c r="H31" s="731"/>
      <c r="I31" s="731"/>
      <c r="J31" s="731"/>
      <c r="K31" s="731"/>
      <c r="L31" s="731"/>
      <c r="M31" s="731"/>
      <c r="N31" s="732"/>
    </row>
    <row r="32" spans="1:14" s="264" customFormat="1" ht="45" customHeight="1">
      <c r="A32" s="766" t="s">
        <v>562</v>
      </c>
      <c r="B32" s="767"/>
      <c r="C32" s="261">
        <v>10000</v>
      </c>
      <c r="D32" s="777" t="s">
        <v>561</v>
      </c>
      <c r="E32" s="777"/>
      <c r="F32" s="777"/>
      <c r="G32" s="777"/>
      <c r="H32" s="777"/>
      <c r="I32" s="777"/>
      <c r="J32" s="777"/>
      <c r="K32" s="777"/>
      <c r="L32" s="778"/>
      <c r="M32" s="672"/>
      <c r="N32" s="1119">
        <v>0</v>
      </c>
    </row>
    <row r="33" spans="1:14" s="264" customFormat="1" ht="45" customHeight="1">
      <c r="A33" s="768"/>
      <c r="B33" s="769"/>
      <c r="C33" s="261">
        <v>10001</v>
      </c>
      <c r="D33" s="777" t="s">
        <v>670</v>
      </c>
      <c r="E33" s="777"/>
      <c r="F33" s="777"/>
      <c r="G33" s="777"/>
      <c r="H33" s="777"/>
      <c r="I33" s="777"/>
      <c r="J33" s="777"/>
      <c r="K33" s="777"/>
      <c r="L33" s="778"/>
      <c r="M33" s="672"/>
      <c r="N33" s="660">
        <f>'ST 1 - Adjustments to NP'!D34</f>
        <v>0</v>
      </c>
    </row>
    <row r="34" spans="1:14" s="264" customFormat="1" ht="49.35" customHeight="1" thickBot="1">
      <c r="A34" s="768"/>
      <c r="B34" s="769"/>
      <c r="C34" s="261">
        <v>10002</v>
      </c>
      <c r="D34" s="500" t="s">
        <v>606</v>
      </c>
      <c r="E34" s="500"/>
      <c r="F34" s="500"/>
      <c r="G34" s="500"/>
      <c r="H34" s="500"/>
      <c r="I34" s="500"/>
      <c r="J34" s="500"/>
      <c r="K34" s="500"/>
      <c r="L34" s="501"/>
      <c r="M34" s="680">
        <v>1</v>
      </c>
      <c r="N34" s="659">
        <f>N32+'ST 1 - Adjustments to NP'!E34</f>
        <v>0</v>
      </c>
    </row>
    <row r="35" spans="1:14" s="264" customFormat="1" ht="45" customHeight="1">
      <c r="A35" s="730" t="s">
        <v>632</v>
      </c>
      <c r="B35" s="731"/>
      <c r="C35" s="731"/>
      <c r="D35" s="731"/>
      <c r="E35" s="731"/>
      <c r="F35" s="731"/>
      <c r="G35" s="731"/>
      <c r="H35" s="731"/>
      <c r="I35" s="731"/>
      <c r="J35" s="731"/>
      <c r="K35" s="731"/>
      <c r="L35" s="731"/>
      <c r="M35" s="731"/>
      <c r="N35" s="732"/>
    </row>
    <row r="36" spans="1:14" s="264" customFormat="1" ht="45" customHeight="1">
      <c r="A36" s="749" t="s">
        <v>563</v>
      </c>
      <c r="B36" s="750"/>
      <c r="C36" s="261">
        <v>10003</v>
      </c>
      <c r="D36" s="502" t="s">
        <v>672</v>
      </c>
      <c r="E36" s="508"/>
      <c r="F36" s="508"/>
      <c r="G36" s="508"/>
      <c r="H36" s="509"/>
      <c r="I36" s="262" t="s">
        <v>170</v>
      </c>
      <c r="J36" s="263"/>
      <c r="K36" s="262" t="s">
        <v>457</v>
      </c>
      <c r="L36" s="263"/>
      <c r="M36" s="673">
        <f>'ST 2 - Equity'!D21</f>
        <v>0</v>
      </c>
      <c r="N36" s="587"/>
    </row>
    <row r="37" spans="1:14" s="264" customFormat="1" ht="45" customHeight="1">
      <c r="A37" s="751"/>
      <c r="B37" s="752"/>
      <c r="C37" s="261">
        <v>10004</v>
      </c>
      <c r="D37" s="502" t="s">
        <v>675</v>
      </c>
      <c r="E37" s="507"/>
      <c r="F37" s="507"/>
      <c r="G37" s="507"/>
      <c r="H37" s="507"/>
      <c r="I37" s="262" t="s">
        <v>170</v>
      </c>
      <c r="J37" s="263"/>
      <c r="K37" s="262" t="s">
        <v>457</v>
      </c>
      <c r="L37" s="263"/>
      <c r="M37" s="259">
        <f>'ST 3 - Liabilities'!E24</f>
        <v>0</v>
      </c>
      <c r="N37" s="587"/>
    </row>
    <row r="38" spans="1:14" s="264" customFormat="1" ht="45" customHeight="1">
      <c r="A38" s="775"/>
      <c r="B38" s="776"/>
      <c r="C38" s="261">
        <v>10005</v>
      </c>
      <c r="D38" s="742" t="s">
        <v>565</v>
      </c>
      <c r="E38" s="742"/>
      <c r="F38" s="742"/>
      <c r="G38" s="742"/>
      <c r="H38" s="742"/>
      <c r="I38" s="742"/>
      <c r="J38" s="742"/>
      <c r="K38" s="742"/>
      <c r="L38" s="743"/>
      <c r="M38" s="259">
        <f>'ST 1 - Adjustments to NP'!E34</f>
        <v>0</v>
      </c>
      <c r="N38" s="588"/>
    </row>
    <row r="39" spans="1:14" s="264" customFormat="1" ht="45" customHeight="1" thickBot="1">
      <c r="A39" s="753" t="s">
        <v>623</v>
      </c>
      <c r="B39" s="754"/>
      <c r="C39" s="506" t="s">
        <v>567</v>
      </c>
      <c r="D39" s="508"/>
      <c r="E39" s="508"/>
      <c r="F39" s="508"/>
      <c r="G39" s="508"/>
      <c r="H39" s="508"/>
      <c r="I39" s="508"/>
      <c r="J39" s="508"/>
      <c r="K39" s="508"/>
      <c r="L39" s="508"/>
      <c r="M39" s="266"/>
      <c r="N39" s="661">
        <f>SUM(M36:M38)</f>
        <v>0</v>
      </c>
    </row>
    <row r="40" spans="1:14" s="264" customFormat="1" ht="45" customHeight="1">
      <c r="A40" s="730" t="s">
        <v>569</v>
      </c>
      <c r="B40" s="731"/>
      <c r="C40" s="731"/>
      <c r="D40" s="731"/>
      <c r="E40" s="731"/>
      <c r="F40" s="731"/>
      <c r="G40" s="731"/>
      <c r="H40" s="731"/>
      <c r="I40" s="731"/>
      <c r="J40" s="731"/>
      <c r="K40" s="731"/>
      <c r="L40" s="731"/>
      <c r="M40" s="731"/>
      <c r="N40" s="732"/>
    </row>
    <row r="41" spans="1:14" s="264" customFormat="1" ht="45" customHeight="1">
      <c r="A41" s="749" t="s">
        <v>508</v>
      </c>
      <c r="B41" s="750"/>
      <c r="C41" s="261">
        <v>10007</v>
      </c>
      <c r="D41" s="740" t="s">
        <v>677</v>
      </c>
      <c r="E41" s="741"/>
      <c r="F41" s="741"/>
      <c r="G41" s="741"/>
      <c r="H41" s="741"/>
      <c r="I41" s="262" t="s">
        <v>170</v>
      </c>
      <c r="J41" s="263"/>
      <c r="K41" s="262" t="s">
        <v>457</v>
      </c>
      <c r="L41" s="263"/>
      <c r="M41" s="674">
        <f>'ST 4 - Fixed Assets &amp; related'!D20</f>
        <v>0</v>
      </c>
      <c r="N41" s="589"/>
    </row>
    <row r="42" spans="1:14" s="264" customFormat="1" ht="45" customHeight="1">
      <c r="A42" s="751"/>
      <c r="B42" s="752"/>
      <c r="C42" s="261">
        <v>10008</v>
      </c>
      <c r="D42" s="740" t="s">
        <v>679</v>
      </c>
      <c r="E42" s="741"/>
      <c r="F42" s="741"/>
      <c r="G42" s="741"/>
      <c r="H42" s="741"/>
      <c r="I42" s="262" t="s">
        <v>170</v>
      </c>
      <c r="J42" s="263"/>
      <c r="K42" s="262" t="s">
        <v>457</v>
      </c>
      <c r="L42" s="263"/>
      <c r="M42" s="675">
        <f>'ST 5 - Investments'!D16</f>
        <v>0</v>
      </c>
      <c r="N42" s="590"/>
    </row>
    <row r="43" spans="1:14" s="264" customFormat="1" ht="45" customHeight="1">
      <c r="A43" s="751"/>
      <c r="B43" s="752"/>
      <c r="C43" s="261">
        <v>10009</v>
      </c>
      <c r="D43" s="740" t="s">
        <v>681</v>
      </c>
      <c r="E43" s="741"/>
      <c r="F43" s="741"/>
      <c r="G43" s="741"/>
      <c r="H43" s="741"/>
      <c r="I43" s="262" t="s">
        <v>170</v>
      </c>
      <c r="J43" s="263"/>
      <c r="K43" s="262" t="s">
        <v>457</v>
      </c>
      <c r="L43" s="263"/>
      <c r="M43" s="265">
        <f>'ST 6 - Properties under develop'!C18</f>
        <v>0</v>
      </c>
      <c r="N43" s="590"/>
    </row>
    <row r="44" spans="1:14" s="264" customFormat="1" ht="45" customHeight="1">
      <c r="A44" s="751"/>
      <c r="B44" s="752"/>
      <c r="C44" s="261">
        <v>10010</v>
      </c>
      <c r="D44" s="725" t="s">
        <v>686</v>
      </c>
      <c r="E44" s="725"/>
      <c r="F44" s="725"/>
      <c r="G44" s="725"/>
      <c r="H44" s="726"/>
      <c r="I44" s="262" t="s">
        <v>170</v>
      </c>
      <c r="J44" s="263"/>
      <c r="K44" s="262" t="s">
        <v>457</v>
      </c>
      <c r="L44" s="263"/>
      <c r="M44" s="265">
        <f>'ST 7 - Other deductions'!C16</f>
        <v>0</v>
      </c>
      <c r="N44" s="590"/>
    </row>
    <row r="45" spans="1:14" s="264" customFormat="1" ht="45" customHeight="1">
      <c r="A45" s="753" t="s">
        <v>566</v>
      </c>
      <c r="B45" s="754"/>
      <c r="C45" s="506" t="s">
        <v>568</v>
      </c>
      <c r="D45" s="508"/>
      <c r="E45" s="508"/>
      <c r="F45" s="508"/>
      <c r="G45" s="508"/>
      <c r="H45" s="508"/>
      <c r="I45" s="508"/>
      <c r="J45" s="508"/>
      <c r="K45" s="508"/>
      <c r="L45" s="509"/>
      <c r="M45" s="265"/>
      <c r="N45" s="662">
        <f>SUM(M41:M44)</f>
        <v>0</v>
      </c>
    </row>
    <row r="46" spans="1:14" s="264" customFormat="1" ht="45.6" customHeight="1" thickBot="1">
      <c r="A46" s="744">
        <v>10012</v>
      </c>
      <c r="B46" s="745"/>
      <c r="C46" s="746" t="s">
        <v>635</v>
      </c>
      <c r="D46" s="747"/>
      <c r="E46" s="747"/>
      <c r="F46" s="747"/>
      <c r="G46" s="747"/>
      <c r="H46" s="747"/>
      <c r="I46" s="747"/>
      <c r="J46" s="747"/>
      <c r="K46" s="747"/>
      <c r="L46" s="748"/>
      <c r="M46" s="530"/>
      <c r="N46" s="663">
        <f>N39-N45</f>
        <v>0</v>
      </c>
    </row>
    <row r="47" spans="1:14" s="264" customFormat="1" ht="45" customHeight="1">
      <c r="A47" s="733" t="s">
        <v>630</v>
      </c>
      <c r="B47" s="734"/>
      <c r="C47" s="734"/>
      <c r="D47" s="734"/>
      <c r="E47" s="734"/>
      <c r="F47" s="734"/>
      <c r="G47" s="734"/>
      <c r="H47" s="734"/>
      <c r="I47" s="734"/>
      <c r="J47" s="734"/>
      <c r="K47" s="734"/>
      <c r="L47" s="734"/>
      <c r="M47" s="734"/>
      <c r="N47" s="735"/>
    </row>
    <row r="48" spans="1:14" s="264" customFormat="1" ht="45" customHeight="1">
      <c r="A48" s="736">
        <v>10013</v>
      </c>
      <c r="B48" s="737"/>
      <c r="C48" s="738" t="s">
        <v>622</v>
      </c>
      <c r="D48" s="739"/>
      <c r="E48" s="739"/>
      <c r="F48" s="739"/>
      <c r="G48" s="739"/>
      <c r="H48" s="739"/>
      <c r="I48" s="739"/>
      <c r="J48" s="739"/>
      <c r="K48" s="739"/>
      <c r="L48" s="740"/>
      <c r="M48" s="265">
        <f>'ST 8 -Total assets'!B16</f>
        <v>0</v>
      </c>
      <c r="N48" s="662"/>
    </row>
    <row r="49" spans="1:15" s="264" customFormat="1" ht="45" customHeight="1">
      <c r="A49" s="753" t="s">
        <v>624</v>
      </c>
      <c r="B49" s="754"/>
      <c r="C49" s="859" t="s">
        <v>602</v>
      </c>
      <c r="D49" s="860"/>
      <c r="E49" s="860"/>
      <c r="F49" s="860"/>
      <c r="G49" s="860"/>
      <c r="H49" s="860"/>
      <c r="I49" s="860"/>
      <c r="J49" s="860"/>
      <c r="K49" s="860"/>
      <c r="L49" s="861"/>
      <c r="M49" s="676">
        <f>M48-N45</f>
        <v>0</v>
      </c>
      <c r="N49" s="664"/>
    </row>
    <row r="50" spans="1:15" s="264" customFormat="1" ht="45" customHeight="1">
      <c r="A50" s="753" t="s">
        <v>613</v>
      </c>
      <c r="B50" s="754"/>
      <c r="C50" s="862" t="s">
        <v>612</v>
      </c>
      <c r="D50" s="863"/>
      <c r="E50" s="863"/>
      <c r="F50" s="863"/>
      <c r="G50" s="863"/>
      <c r="H50" s="863"/>
      <c r="I50" s="863"/>
      <c r="J50" s="863"/>
      <c r="K50" s="863"/>
      <c r="L50" s="864"/>
      <c r="M50" s="676">
        <f>'ST 1 - Adjustments to NP'!E34</f>
        <v>0</v>
      </c>
      <c r="N50" s="664"/>
    </row>
    <row r="51" spans="1:15" s="264" customFormat="1" ht="45" customHeight="1" thickBot="1">
      <c r="A51" s="852" t="s">
        <v>614</v>
      </c>
      <c r="B51" s="853"/>
      <c r="C51" s="721" t="s">
        <v>620</v>
      </c>
      <c r="D51" s="722"/>
      <c r="E51" s="722"/>
      <c r="F51" s="722"/>
      <c r="G51" s="722"/>
      <c r="H51" s="722"/>
      <c r="I51" s="722"/>
      <c r="J51" s="722"/>
      <c r="K51" s="722"/>
      <c r="L51" s="723"/>
      <c r="M51" s="265"/>
      <c r="N51" s="665">
        <f>MIN((M49+M50),N34)</f>
        <v>0</v>
      </c>
    </row>
    <row r="52" spans="1:15" s="264" customFormat="1" ht="45" customHeight="1">
      <c r="A52" s="730" t="s">
        <v>631</v>
      </c>
      <c r="B52" s="731"/>
      <c r="C52" s="731"/>
      <c r="D52" s="731"/>
      <c r="E52" s="731"/>
      <c r="F52" s="731"/>
      <c r="G52" s="731"/>
      <c r="H52" s="731"/>
      <c r="I52" s="731"/>
      <c r="J52" s="731"/>
      <c r="K52" s="731"/>
      <c r="L52" s="731"/>
      <c r="M52" s="731"/>
      <c r="N52" s="732"/>
    </row>
    <row r="53" spans="1:15" s="273" customFormat="1" ht="45" customHeight="1">
      <c r="A53" s="753" t="s">
        <v>615</v>
      </c>
      <c r="B53" s="754"/>
      <c r="C53" s="724" t="s">
        <v>603</v>
      </c>
      <c r="D53" s="725"/>
      <c r="E53" s="725"/>
      <c r="F53" s="725"/>
      <c r="G53" s="725"/>
      <c r="H53" s="725"/>
      <c r="I53" s="725"/>
      <c r="J53" s="725"/>
      <c r="K53" s="725"/>
      <c r="L53" s="726"/>
      <c r="M53" s="265">
        <f>M36</f>
        <v>0</v>
      </c>
      <c r="N53" s="662"/>
    </row>
    <row r="54" spans="1:15" s="273" customFormat="1" ht="45" customHeight="1">
      <c r="A54" s="753" t="s">
        <v>616</v>
      </c>
      <c r="B54" s="754"/>
      <c r="C54" s="594" t="s">
        <v>687</v>
      </c>
      <c r="D54" s="592"/>
      <c r="E54" s="592"/>
      <c r="F54" s="592"/>
      <c r="G54" s="592"/>
      <c r="H54" s="592"/>
      <c r="I54" s="592"/>
      <c r="J54" s="592"/>
      <c r="K54" s="592"/>
      <c r="L54" s="593"/>
      <c r="M54" s="265">
        <f>'ST 1 - Adjustments to NP'!E34</f>
        <v>0</v>
      </c>
      <c r="N54" s="662"/>
      <c r="O54" s="617"/>
    </row>
    <row r="55" spans="1:15" s="273" customFormat="1" ht="45" customHeight="1" thickBot="1">
      <c r="A55" s="852" t="s">
        <v>617</v>
      </c>
      <c r="B55" s="853"/>
      <c r="C55" s="727" t="s">
        <v>621</v>
      </c>
      <c r="D55" s="728"/>
      <c r="E55" s="728"/>
      <c r="F55" s="728"/>
      <c r="G55" s="728"/>
      <c r="H55" s="728"/>
      <c r="I55" s="728"/>
      <c r="J55" s="728"/>
      <c r="K55" s="728"/>
      <c r="L55" s="729"/>
      <c r="M55" s="265"/>
      <c r="N55" s="666">
        <f>SUM(M53:M54)</f>
        <v>0</v>
      </c>
    </row>
    <row r="56" spans="1:15" s="273" customFormat="1" ht="45" customHeight="1">
      <c r="A56" s="730" t="s">
        <v>607</v>
      </c>
      <c r="B56" s="731"/>
      <c r="C56" s="731"/>
      <c r="D56" s="731"/>
      <c r="E56" s="731"/>
      <c r="F56" s="731"/>
      <c r="G56" s="731"/>
      <c r="H56" s="731"/>
      <c r="I56" s="731"/>
      <c r="J56" s="731"/>
      <c r="K56" s="731"/>
      <c r="L56" s="731"/>
      <c r="M56" s="731"/>
      <c r="N56" s="732"/>
    </row>
    <row r="57" spans="1:15" s="273" customFormat="1" ht="45" customHeight="1">
      <c r="A57" s="854" t="s">
        <v>618</v>
      </c>
      <c r="B57" s="855"/>
      <c r="C57" s="856" t="s">
        <v>634</v>
      </c>
      <c r="D57" s="857"/>
      <c r="E57" s="857"/>
      <c r="F57" s="857"/>
      <c r="G57" s="857"/>
      <c r="H57" s="857"/>
      <c r="I57" s="857"/>
      <c r="J57" s="857"/>
      <c r="K57" s="857"/>
      <c r="L57" s="858"/>
      <c r="M57" s="677"/>
      <c r="N57" s="667">
        <f>MAX(N51,MIN(N46,N55))</f>
        <v>0</v>
      </c>
    </row>
    <row r="58" spans="1:15" s="273" customFormat="1" ht="45" customHeight="1">
      <c r="A58" s="753" t="s">
        <v>625</v>
      </c>
      <c r="B58" s="754"/>
      <c r="C58" s="724" t="s">
        <v>604</v>
      </c>
      <c r="D58" s="725"/>
      <c r="E58" s="725"/>
      <c r="F58" s="725"/>
      <c r="G58" s="725"/>
      <c r="H58" s="725"/>
      <c r="I58" s="725"/>
      <c r="J58" s="725"/>
      <c r="K58" s="725"/>
      <c r="L58" s="726"/>
      <c r="M58" s="678"/>
      <c r="N58" s="668">
        <v>0</v>
      </c>
    </row>
    <row r="59" spans="1:15" s="273" customFormat="1" ht="45" customHeight="1">
      <c r="A59" s="753" t="s">
        <v>626</v>
      </c>
      <c r="B59" s="754"/>
      <c r="C59" s="724" t="s">
        <v>605</v>
      </c>
      <c r="D59" s="725"/>
      <c r="E59" s="725"/>
      <c r="F59" s="725"/>
      <c r="G59" s="725"/>
      <c r="H59" s="725"/>
      <c r="I59" s="725"/>
      <c r="J59" s="725"/>
      <c r="K59" s="725"/>
      <c r="L59" s="726"/>
      <c r="M59" s="678"/>
      <c r="N59" s="668">
        <v>0</v>
      </c>
    </row>
    <row r="60" spans="1:15" s="273" customFormat="1" ht="45" customHeight="1" thickBot="1">
      <c r="A60" s="591"/>
      <c r="B60" s="850" t="s">
        <v>759</v>
      </c>
      <c r="C60" s="850"/>
      <c r="D60" s="850"/>
      <c r="E60" s="850"/>
      <c r="F60" s="850"/>
      <c r="G60" s="850"/>
      <c r="H60" s="850"/>
      <c r="I60" s="850"/>
      <c r="J60" s="850"/>
      <c r="K60" s="850"/>
      <c r="L60" s="851"/>
      <c r="M60" s="679"/>
      <c r="N60" s="669">
        <f>ROUND(N57*(2.5%*366/354),0)</f>
        <v>0</v>
      </c>
      <c r="O60" s="606"/>
    </row>
    <row r="61" spans="1:15" s="264" customFormat="1" ht="45" hidden="1" customHeight="1" thickBot="1">
      <c r="A61" s="759" t="s">
        <v>490</v>
      </c>
      <c r="B61" s="760"/>
      <c r="C61" s="760"/>
      <c r="D61" s="760"/>
      <c r="E61" s="760"/>
      <c r="F61" s="760"/>
      <c r="G61" s="760"/>
      <c r="H61" s="760"/>
      <c r="I61" s="760"/>
      <c r="J61" s="760"/>
      <c r="K61" s="760"/>
      <c r="L61" s="760"/>
      <c r="M61" s="760"/>
      <c r="N61" s="761"/>
    </row>
    <row r="62" spans="1:15" ht="45" hidden="1" customHeight="1">
      <c r="A62" s="762" t="s">
        <v>509</v>
      </c>
      <c r="B62" s="763"/>
      <c r="C62" s="253">
        <v>11801</v>
      </c>
      <c r="D62" s="260" t="s">
        <v>501</v>
      </c>
      <c r="E62" s="254"/>
      <c r="F62" s="254"/>
      <c r="G62" s="254"/>
      <c r="H62" s="254"/>
      <c r="I62" s="267"/>
      <c r="J62" s="254"/>
      <c r="K62" s="268"/>
      <c r="L62" s="257"/>
      <c r="M62" s="259" t="e">
        <f>#REF!</f>
        <v>#REF!</v>
      </c>
      <c r="N62" s="504"/>
    </row>
    <row r="63" spans="1:15" ht="45" hidden="1" customHeight="1">
      <c r="A63" s="764"/>
      <c r="B63" s="765"/>
      <c r="C63" s="253">
        <v>11802</v>
      </c>
      <c r="D63" s="260" t="s">
        <v>458</v>
      </c>
      <c r="E63" s="254"/>
      <c r="F63" s="254"/>
      <c r="G63" s="254"/>
      <c r="H63" s="254"/>
      <c r="I63" s="251"/>
      <c r="J63" s="251"/>
      <c r="K63" s="251"/>
      <c r="L63" s="252"/>
      <c r="M63" s="675">
        <v>0</v>
      </c>
      <c r="N63" s="504"/>
    </row>
    <row r="64" spans="1:15" ht="45" hidden="1" customHeight="1">
      <c r="A64" s="755" t="s">
        <v>461</v>
      </c>
      <c r="B64" s="756"/>
      <c r="C64" s="258" t="s">
        <v>491</v>
      </c>
      <c r="D64" s="256"/>
      <c r="E64" s="256"/>
      <c r="F64" s="256"/>
      <c r="G64" s="256"/>
      <c r="H64" s="256"/>
      <c r="I64" s="256"/>
      <c r="J64" s="256"/>
      <c r="K64" s="256"/>
      <c r="L64" s="269"/>
      <c r="M64" s="259"/>
      <c r="N64" s="670" t="e">
        <f>SUM(M62:M63)</f>
        <v>#REF!</v>
      </c>
    </row>
    <row r="65" spans="1:14" ht="45" hidden="1" customHeight="1">
      <c r="A65" s="766" t="s">
        <v>462</v>
      </c>
      <c r="B65" s="767"/>
      <c r="C65" s="253">
        <v>12001</v>
      </c>
      <c r="D65" s="260" t="s">
        <v>459</v>
      </c>
      <c r="E65" s="254"/>
      <c r="F65" s="254"/>
      <c r="G65" s="254"/>
      <c r="H65" s="254"/>
      <c r="I65" s="254"/>
      <c r="J65" s="254"/>
      <c r="K65" s="257"/>
      <c r="L65" s="257"/>
      <c r="M65" s="259">
        <v>0</v>
      </c>
      <c r="N65" s="504"/>
    </row>
    <row r="66" spans="1:14" ht="45" hidden="1" customHeight="1">
      <c r="A66" s="768"/>
      <c r="B66" s="769"/>
      <c r="C66" s="253">
        <v>12002</v>
      </c>
      <c r="D66" s="260" t="s">
        <v>492</v>
      </c>
      <c r="E66" s="254"/>
      <c r="F66" s="254"/>
      <c r="G66" s="254"/>
      <c r="H66" s="254"/>
      <c r="I66" s="254"/>
      <c r="J66" s="254"/>
      <c r="K66" s="257"/>
      <c r="L66" s="257"/>
      <c r="M66" s="259">
        <v>0</v>
      </c>
      <c r="N66" s="504"/>
    </row>
    <row r="67" spans="1:14" ht="45" hidden="1" customHeight="1">
      <c r="A67" s="768"/>
      <c r="B67" s="769"/>
      <c r="C67" s="253">
        <v>12003</v>
      </c>
      <c r="D67" s="260" t="s">
        <v>502</v>
      </c>
      <c r="E67" s="254"/>
      <c r="F67" s="254"/>
      <c r="G67" s="254"/>
      <c r="H67" s="254"/>
      <c r="I67" s="254"/>
      <c r="J67" s="254"/>
      <c r="K67" s="257"/>
      <c r="L67" s="257"/>
      <c r="M67" s="259" t="e">
        <f>'16-Accumulated losses Non Saudi'!D17</f>
        <v>#REF!</v>
      </c>
      <c r="N67" s="504"/>
    </row>
    <row r="68" spans="1:14" ht="45" hidden="1" customHeight="1">
      <c r="A68" s="768"/>
      <c r="B68" s="769"/>
      <c r="C68" s="253">
        <v>12004</v>
      </c>
      <c r="D68" s="260" t="s">
        <v>460</v>
      </c>
      <c r="E68" s="254"/>
      <c r="F68" s="254"/>
      <c r="G68" s="254"/>
      <c r="H68" s="254"/>
      <c r="I68" s="254"/>
      <c r="J68" s="254"/>
      <c r="K68" s="257"/>
      <c r="L68" s="257"/>
      <c r="M68" s="259">
        <v>0</v>
      </c>
      <c r="N68" s="504"/>
    </row>
    <row r="69" spans="1:14" ht="45" hidden="1" customHeight="1">
      <c r="A69" s="755" t="s">
        <v>463</v>
      </c>
      <c r="B69" s="756"/>
      <c r="C69" s="258" t="s">
        <v>512</v>
      </c>
      <c r="D69" s="256"/>
      <c r="E69" s="256"/>
      <c r="F69" s="256"/>
      <c r="G69" s="256"/>
      <c r="H69" s="256"/>
      <c r="I69" s="256"/>
      <c r="J69" s="256"/>
      <c r="K69" s="256"/>
      <c r="L69" s="269"/>
      <c r="M69" s="259"/>
      <c r="N69" s="670" t="e">
        <f>SUM(M65:M68)</f>
        <v>#REF!</v>
      </c>
    </row>
    <row r="70" spans="1:14" ht="45" hidden="1" customHeight="1">
      <c r="A70" s="755" t="s">
        <v>499</v>
      </c>
      <c r="B70" s="756"/>
      <c r="C70" s="770" t="s">
        <v>510</v>
      </c>
      <c r="D70" s="771"/>
      <c r="E70" s="771"/>
      <c r="F70" s="771"/>
      <c r="G70" s="771"/>
      <c r="H70" s="498"/>
      <c r="I70" s="254"/>
      <c r="J70" s="254"/>
      <c r="K70" s="257"/>
      <c r="L70" s="257"/>
      <c r="M70" s="259"/>
      <c r="N70" s="670" t="e">
        <f>+N64-N69</f>
        <v>#REF!</v>
      </c>
    </row>
    <row r="71" spans="1:14" ht="45" hidden="1" customHeight="1">
      <c r="A71" s="755" t="s">
        <v>500</v>
      </c>
      <c r="B71" s="756"/>
      <c r="C71" s="772" t="s">
        <v>503</v>
      </c>
      <c r="D71" s="773"/>
      <c r="E71" s="773"/>
      <c r="F71" s="773"/>
      <c r="G71" s="773"/>
      <c r="H71" s="774"/>
      <c r="I71" s="255" t="s">
        <v>170</v>
      </c>
      <c r="J71" s="252"/>
      <c r="K71" s="255" t="s">
        <v>457</v>
      </c>
      <c r="L71" s="255"/>
      <c r="M71" s="259"/>
      <c r="N71" s="505">
        <v>0</v>
      </c>
    </row>
    <row r="72" spans="1:14" ht="49.35" hidden="1" customHeight="1" thickBot="1">
      <c r="A72" s="755" t="s">
        <v>511</v>
      </c>
      <c r="B72" s="756"/>
      <c r="C72" s="757" t="s">
        <v>513</v>
      </c>
      <c r="D72" s="758"/>
      <c r="E72" s="758"/>
      <c r="F72" s="758"/>
      <c r="G72" s="270"/>
      <c r="H72" s="270"/>
      <c r="I72" s="270"/>
      <c r="J72" s="270"/>
      <c r="K72" s="271"/>
      <c r="L72" s="271"/>
      <c r="M72" s="272"/>
      <c r="N72" s="671" t="e">
        <f>IF(N70&gt;0,N70*20%,0)</f>
        <v>#REF!</v>
      </c>
    </row>
  </sheetData>
  <mergeCells count="83">
    <mergeCell ref="B60:L60"/>
    <mergeCell ref="A59:B59"/>
    <mergeCell ref="A49:B49"/>
    <mergeCell ref="A50:B50"/>
    <mergeCell ref="A51:B51"/>
    <mergeCell ref="A53:B53"/>
    <mergeCell ref="A54:B54"/>
    <mergeCell ref="A55:B55"/>
    <mergeCell ref="A58:B58"/>
    <mergeCell ref="A57:B57"/>
    <mergeCell ref="C57:L57"/>
    <mergeCell ref="C58:L58"/>
    <mergeCell ref="C59:L59"/>
    <mergeCell ref="A56:N56"/>
    <mergeCell ref="C49:L49"/>
    <mergeCell ref="C50:L50"/>
    <mergeCell ref="A8:C10"/>
    <mergeCell ref="D8:L10"/>
    <mergeCell ref="M8:N10"/>
    <mergeCell ref="A11:A29"/>
    <mergeCell ref="D12:K12"/>
    <mergeCell ref="M12:N12"/>
    <mergeCell ref="G14:I14"/>
    <mergeCell ref="M14:N14"/>
    <mergeCell ref="B22:C23"/>
    <mergeCell ref="D22:K22"/>
    <mergeCell ref="E25:F25"/>
    <mergeCell ref="G25:I25"/>
    <mergeCell ref="J25:K25"/>
    <mergeCell ref="L25:N25"/>
    <mergeCell ref="M15:N15"/>
    <mergeCell ref="E17:F17"/>
    <mergeCell ref="G17:I17"/>
    <mergeCell ref="J17:K17"/>
    <mergeCell ref="M17:N17"/>
    <mergeCell ref="D19:K20"/>
    <mergeCell ref="D29:F29"/>
    <mergeCell ref="G29:I29"/>
    <mergeCell ref="J29:M29"/>
    <mergeCell ref="A30:B30"/>
    <mergeCell ref="C30:M30"/>
    <mergeCell ref="E26:F26"/>
    <mergeCell ref="G26:I26"/>
    <mergeCell ref="J26:K26"/>
    <mergeCell ref="L26:N26"/>
    <mergeCell ref="D28:F28"/>
    <mergeCell ref="G28:I28"/>
    <mergeCell ref="J28:M28"/>
    <mergeCell ref="A31:N31"/>
    <mergeCell ref="A36:B38"/>
    <mergeCell ref="A39:B39"/>
    <mergeCell ref="A32:B34"/>
    <mergeCell ref="A35:N35"/>
    <mergeCell ref="D32:L32"/>
    <mergeCell ref="D33:L33"/>
    <mergeCell ref="A72:B72"/>
    <mergeCell ref="C72:F72"/>
    <mergeCell ref="A61:N61"/>
    <mergeCell ref="A62:B63"/>
    <mergeCell ref="A64:B64"/>
    <mergeCell ref="A65:B68"/>
    <mergeCell ref="A69:B69"/>
    <mergeCell ref="A70:B70"/>
    <mergeCell ref="C70:G70"/>
    <mergeCell ref="A71:B71"/>
    <mergeCell ref="C71:H71"/>
    <mergeCell ref="D43:H43"/>
    <mergeCell ref="D38:L38"/>
    <mergeCell ref="D44:H44"/>
    <mergeCell ref="A40:N40"/>
    <mergeCell ref="A46:B46"/>
    <mergeCell ref="C46:L46"/>
    <mergeCell ref="A41:B44"/>
    <mergeCell ref="A45:B45"/>
    <mergeCell ref="D41:H41"/>
    <mergeCell ref="D42:H42"/>
    <mergeCell ref="C51:L51"/>
    <mergeCell ref="C53:L53"/>
    <mergeCell ref="C55:L55"/>
    <mergeCell ref="A52:N52"/>
    <mergeCell ref="A47:N47"/>
    <mergeCell ref="A48:B48"/>
    <mergeCell ref="C48:L48"/>
  </mergeCells>
  <printOptions horizontalCentered="1"/>
  <pageMargins left="0.39370078740157483" right="0.39370078740157483" top="0.98425196850393704" bottom="0.39370078740157483" header="0" footer="0.11811023622047245"/>
  <pageSetup paperSize="9" scale="28"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5001" r:id="rId4" name="Check Box 9">
              <controlPr defaultSize="0" autoFill="0" autoLine="0" autoPict="0">
                <anchor moveWithCells="1">
                  <from>
                    <xdr:col>9</xdr:col>
                    <xdr:colOff>333375</xdr:colOff>
                    <xdr:row>70</xdr:row>
                    <xdr:rowOff>114300</xdr:rowOff>
                  </from>
                  <to>
                    <xdr:col>10</xdr:col>
                    <xdr:colOff>190500</xdr:colOff>
                    <xdr:row>74</xdr:row>
                    <xdr:rowOff>47625</xdr:rowOff>
                  </to>
                </anchor>
              </controlPr>
            </control>
          </mc:Choice>
        </mc:AlternateContent>
        <mc:AlternateContent xmlns:mc="http://schemas.openxmlformats.org/markup-compatibility/2006">
          <mc:Choice Requires="x14">
            <control shapeId="85002" r:id="rId5" name="Check Box 10">
              <controlPr defaultSize="0" autoFill="0" autoLine="0" autoPict="0">
                <anchor moveWithCells="1">
                  <from>
                    <xdr:col>11</xdr:col>
                    <xdr:colOff>333375</xdr:colOff>
                    <xdr:row>70</xdr:row>
                    <xdr:rowOff>114300</xdr:rowOff>
                  </from>
                  <to>
                    <xdr:col>11</xdr:col>
                    <xdr:colOff>914400</xdr:colOff>
                    <xdr:row>74</xdr:row>
                    <xdr:rowOff>47625</xdr:rowOff>
                  </to>
                </anchor>
              </controlPr>
            </control>
          </mc:Choice>
        </mc:AlternateContent>
        <mc:AlternateContent xmlns:mc="http://schemas.openxmlformats.org/markup-compatibility/2006">
          <mc:Choice Requires="x14">
            <control shapeId="85010" r:id="rId6" name="Check Box 18">
              <controlPr defaultSize="0" autoFill="0" autoLine="0" autoPict="0">
                <anchor moveWithCells="1">
                  <from>
                    <xdr:col>9</xdr:col>
                    <xdr:colOff>333375</xdr:colOff>
                    <xdr:row>43</xdr:row>
                    <xdr:rowOff>114300</xdr:rowOff>
                  </from>
                  <to>
                    <xdr:col>10</xdr:col>
                    <xdr:colOff>190500</xdr:colOff>
                    <xdr:row>43</xdr:row>
                    <xdr:rowOff>495300</xdr:rowOff>
                  </to>
                </anchor>
              </controlPr>
            </control>
          </mc:Choice>
        </mc:AlternateContent>
        <mc:AlternateContent xmlns:mc="http://schemas.openxmlformats.org/markup-compatibility/2006">
          <mc:Choice Requires="x14">
            <control shapeId="85013" r:id="rId7" name="Check Box 21">
              <controlPr defaultSize="0" autoFill="0" autoLine="0" autoPict="0">
                <anchor moveWithCells="1">
                  <from>
                    <xdr:col>11</xdr:col>
                    <xdr:colOff>333375</xdr:colOff>
                    <xdr:row>43</xdr:row>
                    <xdr:rowOff>114300</xdr:rowOff>
                  </from>
                  <to>
                    <xdr:col>11</xdr:col>
                    <xdr:colOff>914400</xdr:colOff>
                    <xdr:row>43</xdr:row>
                    <xdr:rowOff>495300</xdr:rowOff>
                  </to>
                </anchor>
              </controlPr>
            </control>
          </mc:Choice>
        </mc:AlternateContent>
        <mc:AlternateContent xmlns:mc="http://schemas.openxmlformats.org/markup-compatibility/2006">
          <mc:Choice Requires="x14">
            <control shapeId="85015" r:id="rId8" name="Check Box 23">
              <controlPr defaultSize="0" autoFill="0" autoLine="0" autoPict="0">
                <anchor moveWithCells="1">
                  <from>
                    <xdr:col>9</xdr:col>
                    <xdr:colOff>333375</xdr:colOff>
                    <xdr:row>72</xdr:row>
                    <xdr:rowOff>0</xdr:rowOff>
                  </from>
                  <to>
                    <xdr:col>10</xdr:col>
                    <xdr:colOff>190500</xdr:colOff>
                    <xdr:row>74</xdr:row>
                    <xdr:rowOff>47625</xdr:rowOff>
                  </to>
                </anchor>
              </controlPr>
            </control>
          </mc:Choice>
        </mc:AlternateContent>
        <mc:AlternateContent xmlns:mc="http://schemas.openxmlformats.org/markup-compatibility/2006">
          <mc:Choice Requires="x14">
            <control shapeId="85016" r:id="rId9" name="Check Box 24">
              <controlPr defaultSize="0" autoFill="0" autoLine="0" autoPict="0">
                <anchor moveWithCells="1">
                  <from>
                    <xdr:col>11</xdr:col>
                    <xdr:colOff>333375</xdr:colOff>
                    <xdr:row>72</xdr:row>
                    <xdr:rowOff>0</xdr:rowOff>
                  </from>
                  <to>
                    <xdr:col>11</xdr:col>
                    <xdr:colOff>914400</xdr:colOff>
                    <xdr:row>74</xdr:row>
                    <xdr:rowOff>47625</xdr:rowOff>
                  </to>
                </anchor>
              </controlPr>
            </control>
          </mc:Choice>
        </mc:AlternateContent>
        <mc:AlternateContent xmlns:mc="http://schemas.openxmlformats.org/markup-compatibility/2006">
          <mc:Choice Requires="x14">
            <control shapeId="85009" r:id="rId10" name="Check Box 17">
              <controlPr defaultSize="0" autoFill="0" autoLine="0" autoPict="0">
                <anchor moveWithCells="1">
                  <from>
                    <xdr:col>9</xdr:col>
                    <xdr:colOff>333375</xdr:colOff>
                    <xdr:row>42</xdr:row>
                    <xdr:rowOff>114300</xdr:rowOff>
                  </from>
                  <to>
                    <xdr:col>10</xdr:col>
                    <xdr:colOff>190500</xdr:colOff>
                    <xdr:row>42</xdr:row>
                    <xdr:rowOff>495300</xdr:rowOff>
                  </to>
                </anchor>
              </controlPr>
            </control>
          </mc:Choice>
        </mc:AlternateContent>
        <mc:AlternateContent xmlns:mc="http://schemas.openxmlformats.org/markup-compatibility/2006">
          <mc:Choice Requires="x14">
            <control shapeId="85012" r:id="rId11" name="Check Box 20">
              <controlPr defaultSize="0" autoFill="0" autoLine="0" autoPict="0">
                <anchor moveWithCells="1">
                  <from>
                    <xdr:col>11</xdr:col>
                    <xdr:colOff>333375</xdr:colOff>
                    <xdr:row>42</xdr:row>
                    <xdr:rowOff>114300</xdr:rowOff>
                  </from>
                  <to>
                    <xdr:col>11</xdr:col>
                    <xdr:colOff>914400</xdr:colOff>
                    <xdr:row>42</xdr:row>
                    <xdr:rowOff>495300</xdr:rowOff>
                  </to>
                </anchor>
              </controlPr>
            </control>
          </mc:Choice>
        </mc:AlternateContent>
        <mc:AlternateContent xmlns:mc="http://schemas.openxmlformats.org/markup-compatibility/2006">
          <mc:Choice Requires="x14">
            <control shapeId="85037" r:id="rId12" name="Check Box 45">
              <controlPr defaultSize="0" autoFill="0" autoLine="0" autoPict="0">
                <anchor moveWithCells="1">
                  <from>
                    <xdr:col>9</xdr:col>
                    <xdr:colOff>333375</xdr:colOff>
                    <xdr:row>41</xdr:row>
                    <xdr:rowOff>114300</xdr:rowOff>
                  </from>
                  <to>
                    <xdr:col>10</xdr:col>
                    <xdr:colOff>190500</xdr:colOff>
                    <xdr:row>41</xdr:row>
                    <xdr:rowOff>504825</xdr:rowOff>
                  </to>
                </anchor>
              </controlPr>
            </control>
          </mc:Choice>
        </mc:AlternateContent>
        <mc:AlternateContent xmlns:mc="http://schemas.openxmlformats.org/markup-compatibility/2006">
          <mc:Choice Requires="x14">
            <control shapeId="85038" r:id="rId13" name="Check Box 46">
              <controlPr defaultSize="0" autoFill="0" autoLine="0" autoPict="0">
                <anchor moveWithCells="1">
                  <from>
                    <xdr:col>11</xdr:col>
                    <xdr:colOff>333375</xdr:colOff>
                    <xdr:row>41</xdr:row>
                    <xdr:rowOff>114300</xdr:rowOff>
                  </from>
                  <to>
                    <xdr:col>11</xdr:col>
                    <xdr:colOff>914400</xdr:colOff>
                    <xdr:row>41</xdr:row>
                    <xdr:rowOff>504825</xdr:rowOff>
                  </to>
                </anchor>
              </controlPr>
            </control>
          </mc:Choice>
        </mc:AlternateContent>
        <mc:AlternateContent xmlns:mc="http://schemas.openxmlformats.org/markup-compatibility/2006">
          <mc:Choice Requires="x14">
            <control shapeId="85035" r:id="rId14" name="Check Box 43">
              <controlPr defaultSize="0" autoFill="0" autoLine="0" autoPict="0">
                <anchor moveWithCells="1">
                  <from>
                    <xdr:col>9</xdr:col>
                    <xdr:colOff>333375</xdr:colOff>
                    <xdr:row>40</xdr:row>
                    <xdr:rowOff>114300</xdr:rowOff>
                  </from>
                  <to>
                    <xdr:col>10</xdr:col>
                    <xdr:colOff>190500</xdr:colOff>
                    <xdr:row>40</xdr:row>
                    <xdr:rowOff>504825</xdr:rowOff>
                  </to>
                </anchor>
              </controlPr>
            </control>
          </mc:Choice>
        </mc:AlternateContent>
        <mc:AlternateContent xmlns:mc="http://schemas.openxmlformats.org/markup-compatibility/2006">
          <mc:Choice Requires="x14">
            <control shapeId="85036" r:id="rId15" name="Check Box 44">
              <controlPr defaultSize="0" autoFill="0" autoLine="0" autoPict="0">
                <anchor moveWithCells="1">
                  <from>
                    <xdr:col>11</xdr:col>
                    <xdr:colOff>333375</xdr:colOff>
                    <xdr:row>40</xdr:row>
                    <xdr:rowOff>114300</xdr:rowOff>
                  </from>
                  <to>
                    <xdr:col>11</xdr:col>
                    <xdr:colOff>914400</xdr:colOff>
                    <xdr:row>40</xdr:row>
                    <xdr:rowOff>504825</xdr:rowOff>
                  </to>
                </anchor>
              </controlPr>
            </control>
          </mc:Choice>
        </mc:AlternateContent>
        <mc:AlternateContent xmlns:mc="http://schemas.openxmlformats.org/markup-compatibility/2006">
          <mc:Choice Requires="x14">
            <control shapeId="85039" r:id="rId16" name="Check Box 47">
              <controlPr defaultSize="0" autoFill="0" autoLine="0" autoPict="0">
                <anchor moveWithCells="1">
                  <from>
                    <xdr:col>9</xdr:col>
                    <xdr:colOff>333375</xdr:colOff>
                    <xdr:row>35</xdr:row>
                    <xdr:rowOff>114300</xdr:rowOff>
                  </from>
                  <to>
                    <xdr:col>10</xdr:col>
                    <xdr:colOff>190500</xdr:colOff>
                    <xdr:row>35</xdr:row>
                    <xdr:rowOff>504825</xdr:rowOff>
                  </to>
                </anchor>
              </controlPr>
            </control>
          </mc:Choice>
        </mc:AlternateContent>
        <mc:AlternateContent xmlns:mc="http://schemas.openxmlformats.org/markup-compatibility/2006">
          <mc:Choice Requires="x14">
            <control shapeId="85040" r:id="rId17" name="Check Box 48">
              <controlPr defaultSize="0" autoFill="0" autoLine="0" autoPict="0">
                <anchor moveWithCells="1">
                  <from>
                    <xdr:col>11</xdr:col>
                    <xdr:colOff>333375</xdr:colOff>
                    <xdr:row>35</xdr:row>
                    <xdr:rowOff>114300</xdr:rowOff>
                  </from>
                  <to>
                    <xdr:col>11</xdr:col>
                    <xdr:colOff>914400</xdr:colOff>
                    <xdr:row>35</xdr:row>
                    <xdr:rowOff>504825</xdr:rowOff>
                  </to>
                </anchor>
              </controlPr>
            </control>
          </mc:Choice>
        </mc:AlternateContent>
        <mc:AlternateContent xmlns:mc="http://schemas.openxmlformats.org/markup-compatibility/2006">
          <mc:Choice Requires="x14">
            <control shapeId="85041" r:id="rId18" name="Check Box 49">
              <controlPr defaultSize="0" autoFill="0" autoLine="0" autoPict="0">
                <anchor moveWithCells="1">
                  <from>
                    <xdr:col>9</xdr:col>
                    <xdr:colOff>333375</xdr:colOff>
                    <xdr:row>36</xdr:row>
                    <xdr:rowOff>114300</xdr:rowOff>
                  </from>
                  <to>
                    <xdr:col>10</xdr:col>
                    <xdr:colOff>190500</xdr:colOff>
                    <xdr:row>36</xdr:row>
                    <xdr:rowOff>504825</xdr:rowOff>
                  </to>
                </anchor>
              </controlPr>
            </control>
          </mc:Choice>
        </mc:AlternateContent>
        <mc:AlternateContent xmlns:mc="http://schemas.openxmlformats.org/markup-compatibility/2006">
          <mc:Choice Requires="x14">
            <control shapeId="85042" r:id="rId19" name="Check Box 50">
              <controlPr defaultSize="0" autoFill="0" autoLine="0" autoPict="0">
                <anchor moveWithCells="1">
                  <from>
                    <xdr:col>11</xdr:col>
                    <xdr:colOff>333375</xdr:colOff>
                    <xdr:row>36</xdr:row>
                    <xdr:rowOff>114300</xdr:rowOff>
                  </from>
                  <to>
                    <xdr:col>11</xdr:col>
                    <xdr:colOff>914400</xdr:colOff>
                    <xdr:row>36</xdr:row>
                    <xdr:rowOff>504825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
  <sheetViews>
    <sheetView view="pageBreakPreview" topLeftCell="A7" zoomScaleNormal="100" zoomScaleSheetLayoutView="100" workbookViewId="0">
      <selection activeCell="D8" sqref="D8"/>
    </sheetView>
  </sheetViews>
  <sheetFormatPr defaultColWidth="8.875" defaultRowHeight="15"/>
  <cols>
    <col min="1" max="1" width="6.5" style="532" bestFit="1" customWidth="1"/>
    <col min="2" max="2" width="76" style="532" customWidth="1"/>
    <col min="3" max="3" width="18" style="532" customWidth="1"/>
    <col min="4" max="4" width="21.5" style="532" customWidth="1"/>
    <col min="5" max="5" width="18.5" style="532" customWidth="1"/>
    <col min="6" max="6" width="12.5" style="532" bestFit="1" customWidth="1"/>
    <col min="7" max="16384" width="8.875" style="532"/>
  </cols>
  <sheetData>
    <row r="1" spans="1:6" ht="15.75">
      <c r="A1" s="531" t="s">
        <v>608</v>
      </c>
    </row>
    <row r="2" spans="1:6" ht="15.75">
      <c r="A2" s="533" t="s">
        <v>609</v>
      </c>
      <c r="B2" s="533"/>
    </row>
    <row r="3" spans="1:6" ht="15.75">
      <c r="A3" s="533" t="s">
        <v>611</v>
      </c>
      <c r="B3" s="533"/>
    </row>
    <row r="4" spans="1:6" ht="15.75">
      <c r="A4" s="533"/>
      <c r="B4" s="533"/>
    </row>
    <row r="6" spans="1:6" ht="16.5" thickBot="1">
      <c r="A6" s="868" t="s">
        <v>671</v>
      </c>
      <c r="B6" s="868"/>
      <c r="C6" s="868"/>
      <c r="D6" s="868"/>
      <c r="E6" s="868"/>
    </row>
    <row r="7" spans="1:6" ht="24.95" customHeight="1">
      <c r="A7" s="534" t="s">
        <v>592</v>
      </c>
      <c r="B7" s="534" t="s">
        <v>249</v>
      </c>
      <c r="C7" s="534" t="s">
        <v>589</v>
      </c>
      <c r="D7" s="534" t="s">
        <v>590</v>
      </c>
      <c r="E7" s="534" t="s">
        <v>591</v>
      </c>
      <c r="F7" s="534" t="s">
        <v>690</v>
      </c>
    </row>
    <row r="8" spans="1:6" ht="31.5">
      <c r="A8" s="535">
        <v>1</v>
      </c>
      <c r="B8" s="536" t="s">
        <v>570</v>
      </c>
      <c r="C8" s="537" t="s">
        <v>488</v>
      </c>
      <c r="D8" s="540">
        <v>0</v>
      </c>
      <c r="E8" s="538">
        <f>D8*'K1 New'!$E$14</f>
        <v>0</v>
      </c>
      <c r="F8" s="538">
        <f>D8*'K1 New'!$J$14</f>
        <v>0</v>
      </c>
    </row>
    <row r="9" spans="1:6" ht="31.5">
      <c r="A9" s="535">
        <f>A8+1</f>
        <v>2</v>
      </c>
      <c r="B9" s="536" t="s">
        <v>571</v>
      </c>
      <c r="C9" s="537" t="s">
        <v>572</v>
      </c>
      <c r="D9" s="540">
        <v>0</v>
      </c>
      <c r="E9" s="538">
        <f>D9*'K1 New'!$E$14</f>
        <v>0</v>
      </c>
      <c r="F9" s="538">
        <f>D9*'K1 New'!$J$14</f>
        <v>0</v>
      </c>
    </row>
    <row r="10" spans="1:6" ht="15.75">
      <c r="A10" s="535">
        <f t="shared" ref="A10:A28" si="0">A9+1</f>
        <v>3</v>
      </c>
      <c r="B10" s="536" t="s">
        <v>35</v>
      </c>
      <c r="C10" s="537" t="s">
        <v>572</v>
      </c>
      <c r="D10" s="540">
        <v>0</v>
      </c>
      <c r="E10" s="538">
        <f>D10*'K1 New'!$E$14</f>
        <v>0</v>
      </c>
      <c r="F10" s="538">
        <f>D10*'K1 New'!$J$14</f>
        <v>0</v>
      </c>
    </row>
    <row r="11" spans="1:6" ht="15.75">
      <c r="A11" s="535">
        <f t="shared" si="0"/>
        <v>4</v>
      </c>
      <c r="B11" s="536" t="s">
        <v>573</v>
      </c>
      <c r="C11" s="537" t="s">
        <v>488</v>
      </c>
      <c r="D11" s="540">
        <v>0</v>
      </c>
      <c r="E11" s="538">
        <f>D11*'K1 New'!$E$14</f>
        <v>0</v>
      </c>
      <c r="F11" s="538">
        <f>D11*'K1 New'!$J$14</f>
        <v>0</v>
      </c>
    </row>
    <row r="12" spans="1:6" ht="15.75">
      <c r="A12" s="535">
        <f t="shared" si="0"/>
        <v>5</v>
      </c>
      <c r="B12" s="536" t="s">
        <v>489</v>
      </c>
      <c r="C12" s="537" t="s">
        <v>572</v>
      </c>
      <c r="D12" s="540">
        <v>0</v>
      </c>
      <c r="E12" s="538">
        <f>D12*'K1 New'!$E$14</f>
        <v>0</v>
      </c>
      <c r="F12" s="538">
        <f>D12*'K1 New'!$J$14</f>
        <v>0</v>
      </c>
    </row>
    <row r="13" spans="1:6" ht="15.75">
      <c r="A13" s="535">
        <f t="shared" si="0"/>
        <v>6</v>
      </c>
      <c r="B13" s="536" t="s">
        <v>574</v>
      </c>
      <c r="C13" s="537" t="s">
        <v>488</v>
      </c>
      <c r="D13" s="540">
        <v>0</v>
      </c>
      <c r="E13" s="538">
        <f>D13*'K1 New'!$E$14</f>
        <v>0</v>
      </c>
      <c r="F13" s="538">
        <f>D13*'K1 New'!$J$14</f>
        <v>0</v>
      </c>
    </row>
    <row r="14" spans="1:6" ht="15.75">
      <c r="A14" s="535">
        <f t="shared" si="0"/>
        <v>7</v>
      </c>
      <c r="B14" s="536" t="s">
        <v>575</v>
      </c>
      <c r="C14" s="537" t="s">
        <v>572</v>
      </c>
      <c r="D14" s="540">
        <v>0</v>
      </c>
      <c r="E14" s="538">
        <f>D14*'K1 New'!$E$14</f>
        <v>0</v>
      </c>
      <c r="F14" s="538">
        <f>D14*'K1 New'!$J$14</f>
        <v>0</v>
      </c>
    </row>
    <row r="15" spans="1:6" ht="15.75">
      <c r="A15" s="535">
        <f t="shared" si="0"/>
        <v>8</v>
      </c>
      <c r="B15" s="536" t="s">
        <v>576</v>
      </c>
      <c r="C15" s="537" t="s">
        <v>572</v>
      </c>
      <c r="D15" s="540">
        <v>0</v>
      </c>
      <c r="E15" s="538">
        <f>D15*'K1 New'!$E$14</f>
        <v>0</v>
      </c>
      <c r="F15" s="538">
        <f>D15*'K1 New'!$J$14</f>
        <v>0</v>
      </c>
    </row>
    <row r="16" spans="1:6" ht="15.75">
      <c r="A16" s="535">
        <f t="shared" si="0"/>
        <v>9</v>
      </c>
      <c r="B16" s="536" t="s">
        <v>577</v>
      </c>
      <c r="C16" s="537" t="s">
        <v>488</v>
      </c>
      <c r="D16" s="540"/>
      <c r="E16" s="538">
        <f>D16*'K1 New'!$E$14</f>
        <v>0</v>
      </c>
      <c r="F16" s="538">
        <f>D16*'K1 New'!$J$14</f>
        <v>0</v>
      </c>
    </row>
    <row r="17" spans="1:6" ht="15.75">
      <c r="A17" s="535">
        <f t="shared" si="0"/>
        <v>10</v>
      </c>
      <c r="B17" s="536" t="s">
        <v>578</v>
      </c>
      <c r="C17" s="537" t="s">
        <v>572</v>
      </c>
      <c r="D17" s="540"/>
      <c r="E17" s="538">
        <f>D17*'K1 New'!$E$14</f>
        <v>0</v>
      </c>
      <c r="F17" s="538">
        <f>D17*'K1 New'!$J$14</f>
        <v>0</v>
      </c>
    </row>
    <row r="18" spans="1:6" ht="15.75">
      <c r="A18" s="535">
        <f t="shared" si="0"/>
        <v>11</v>
      </c>
      <c r="B18" s="536" t="s">
        <v>579</v>
      </c>
      <c r="C18" s="537" t="s">
        <v>572</v>
      </c>
      <c r="D18" s="540"/>
      <c r="E18" s="538">
        <f>D18*'K1 New'!$E$14</f>
        <v>0</v>
      </c>
      <c r="F18" s="538">
        <f>D18*'K1 New'!$J$14</f>
        <v>0</v>
      </c>
    </row>
    <row r="19" spans="1:6" ht="31.5">
      <c r="A19" s="535">
        <f t="shared" si="0"/>
        <v>12</v>
      </c>
      <c r="B19" s="536" t="s">
        <v>580</v>
      </c>
      <c r="C19" s="537" t="s">
        <v>488</v>
      </c>
      <c r="D19" s="540"/>
      <c r="E19" s="538">
        <f>D19*'K1 New'!$E$14</f>
        <v>0</v>
      </c>
      <c r="F19" s="538">
        <f>D19*'K1 New'!$J$14</f>
        <v>0</v>
      </c>
    </row>
    <row r="20" spans="1:6" ht="15.75">
      <c r="A20" s="535">
        <f t="shared" si="0"/>
        <v>13</v>
      </c>
      <c r="B20" s="536" t="s">
        <v>581</v>
      </c>
      <c r="C20" s="537" t="s">
        <v>488</v>
      </c>
      <c r="D20" s="540"/>
      <c r="E20" s="538">
        <f>D20*'K1 New'!$E$14</f>
        <v>0</v>
      </c>
      <c r="F20" s="538">
        <f>D20*'K1 New'!$J$14</f>
        <v>0</v>
      </c>
    </row>
    <row r="21" spans="1:6" ht="15.75">
      <c r="A21" s="535">
        <f t="shared" si="0"/>
        <v>14</v>
      </c>
      <c r="B21" s="536" t="s">
        <v>582</v>
      </c>
      <c r="C21" s="537" t="s">
        <v>572</v>
      </c>
      <c r="D21" s="540"/>
      <c r="E21" s="538">
        <f>D21*'K1 New'!$E$14</f>
        <v>0</v>
      </c>
      <c r="F21" s="538">
        <f>D21*'K1 New'!$J$14</f>
        <v>0</v>
      </c>
    </row>
    <row r="22" spans="1:6" ht="15.75">
      <c r="A22" s="535">
        <f t="shared" si="0"/>
        <v>15</v>
      </c>
      <c r="B22" s="536" t="s">
        <v>583</v>
      </c>
      <c r="C22" s="537" t="s">
        <v>572</v>
      </c>
      <c r="D22" s="540"/>
      <c r="E22" s="538">
        <f>D22*'K1 New'!$E$14</f>
        <v>0</v>
      </c>
      <c r="F22" s="538">
        <f>D22*'K1 New'!$J$14</f>
        <v>0</v>
      </c>
    </row>
    <row r="23" spans="1:6" ht="15.75">
      <c r="A23" s="535">
        <f t="shared" si="0"/>
        <v>16</v>
      </c>
      <c r="B23" s="536" t="s">
        <v>584</v>
      </c>
      <c r="C23" s="537" t="s">
        <v>488</v>
      </c>
      <c r="D23" s="540"/>
      <c r="E23" s="538">
        <f>D23*'K1 New'!$E$14</f>
        <v>0</v>
      </c>
      <c r="F23" s="538">
        <f>D23*'K1 New'!$J$14</f>
        <v>0</v>
      </c>
    </row>
    <row r="24" spans="1:6" ht="15.75">
      <c r="A24" s="535">
        <f t="shared" si="0"/>
        <v>17</v>
      </c>
      <c r="B24" s="536" t="s">
        <v>585</v>
      </c>
      <c r="C24" s="537" t="s">
        <v>572</v>
      </c>
      <c r="D24" s="540"/>
      <c r="E24" s="538">
        <f>D24*'K1 New'!$E$14</f>
        <v>0</v>
      </c>
      <c r="F24" s="538">
        <f>D24*'K1 New'!$J$14</f>
        <v>0</v>
      </c>
    </row>
    <row r="25" spans="1:6" ht="15.75">
      <c r="A25" s="535">
        <f t="shared" si="0"/>
        <v>18</v>
      </c>
      <c r="B25" s="536" t="s">
        <v>586</v>
      </c>
      <c r="C25" s="537" t="s">
        <v>572</v>
      </c>
      <c r="D25" s="540"/>
      <c r="E25" s="538">
        <f>D25*'K1 New'!$E$14</f>
        <v>0</v>
      </c>
      <c r="F25" s="538">
        <f>D25*'K1 New'!$J$14</f>
        <v>0</v>
      </c>
    </row>
    <row r="26" spans="1:6" ht="15.75">
      <c r="A26" s="535">
        <f t="shared" si="0"/>
        <v>19</v>
      </c>
      <c r="B26" s="536" t="s">
        <v>587</v>
      </c>
      <c r="C26" s="537" t="s">
        <v>488</v>
      </c>
      <c r="D26" s="540"/>
      <c r="E26" s="538">
        <f>D26*'K1 New'!$E$14</f>
        <v>0</v>
      </c>
      <c r="F26" s="538">
        <f>D26*'K1 New'!$J$14</f>
        <v>0</v>
      </c>
    </row>
    <row r="27" spans="1:6" ht="15.75">
      <c r="A27" s="535">
        <f t="shared" si="0"/>
        <v>20</v>
      </c>
      <c r="B27" s="539" t="s">
        <v>588</v>
      </c>
      <c r="C27" s="537" t="s">
        <v>488</v>
      </c>
      <c r="D27" s="540"/>
      <c r="E27" s="538">
        <f>D27*'K1 New'!$E$14</f>
        <v>0</v>
      </c>
      <c r="F27" s="538">
        <f>D27*'K1 New'!$J$14</f>
        <v>0</v>
      </c>
    </row>
    <row r="28" spans="1:6" ht="15.75">
      <c r="A28" s="535">
        <f t="shared" si="0"/>
        <v>21</v>
      </c>
      <c r="B28" s="539" t="s">
        <v>619</v>
      </c>
      <c r="C28" s="537" t="s">
        <v>488</v>
      </c>
      <c r="D28" s="540"/>
      <c r="E28" s="538">
        <f>D28*'K1 New'!$E$14</f>
        <v>0</v>
      </c>
      <c r="F28" s="538">
        <f>D28*'K1 New'!$J$14</f>
        <v>0</v>
      </c>
    </row>
    <row r="29" spans="1:6" ht="15.75">
      <c r="A29" s="535">
        <v>22</v>
      </c>
      <c r="B29" s="539" t="s">
        <v>691</v>
      </c>
      <c r="C29" s="537" t="s">
        <v>488</v>
      </c>
      <c r="D29" s="540"/>
      <c r="E29" s="538">
        <f>D29*'K1 New'!$E$14</f>
        <v>0</v>
      </c>
      <c r="F29" s="538">
        <f>D29*'K1 New'!$J$14</f>
        <v>0</v>
      </c>
    </row>
    <row r="30" spans="1:6" ht="15.75">
      <c r="A30" s="535">
        <v>23</v>
      </c>
      <c r="B30" s="539" t="s">
        <v>692</v>
      </c>
      <c r="C30" s="537" t="s">
        <v>488</v>
      </c>
      <c r="D30" s="540"/>
      <c r="E30" s="538">
        <f>D30*'K1 New'!$E$14</f>
        <v>0</v>
      </c>
      <c r="F30" s="538">
        <f>D30*'K1 New'!$J$14</f>
        <v>0</v>
      </c>
    </row>
    <row r="31" spans="1:6" ht="15.75">
      <c r="A31" s="535">
        <v>24</v>
      </c>
      <c r="B31" s="539" t="s">
        <v>693</v>
      </c>
      <c r="C31" s="537" t="s">
        <v>488</v>
      </c>
      <c r="D31" s="540"/>
      <c r="E31" s="538">
        <f>D31*'K1 New'!$E$14</f>
        <v>0</v>
      </c>
      <c r="F31" s="538">
        <f>D31*'K1 New'!$J$14</f>
        <v>0</v>
      </c>
    </row>
    <row r="32" spans="1:6" ht="15.75">
      <c r="A32" s="535"/>
      <c r="B32" s="539"/>
      <c r="C32" s="537"/>
      <c r="D32" s="540"/>
      <c r="E32" s="538"/>
      <c r="F32" s="538"/>
    </row>
    <row r="33" spans="1:6" ht="15.75">
      <c r="A33" s="535"/>
      <c r="B33" s="539"/>
      <c r="C33" s="535"/>
      <c r="D33" s="540"/>
      <c r="E33" s="541"/>
      <c r="F33" s="541"/>
    </row>
    <row r="34" spans="1:6" ht="16.7" customHeight="1">
      <c r="A34" s="865" t="s">
        <v>107</v>
      </c>
      <c r="B34" s="866"/>
      <c r="C34" s="867"/>
      <c r="D34" s="542">
        <f>SUM(D8:D33)</f>
        <v>0</v>
      </c>
      <c r="E34" s="542">
        <f>SUM(E8:E33)</f>
        <v>0</v>
      </c>
      <c r="F34" s="542">
        <f>SUM(F8:F33)</f>
        <v>0</v>
      </c>
    </row>
  </sheetData>
  <mergeCells count="2">
    <mergeCell ref="A34:C34"/>
    <mergeCell ref="A6:E6"/>
  </mergeCells>
  <dataValidations count="1">
    <dataValidation type="list" allowBlank="1" showInputMessage="1" showErrorMessage="1" sqref="C33" xr:uid="{00000000-0002-0000-0100-000000000000}">
      <formula1>$B$7:$D$7</formula1>
    </dataValidation>
  </dataValidations>
  <pageMargins left="0.7" right="0.7" top="0.75" bottom="0.75" header="0.3" footer="0.3"/>
  <pageSetup scale="4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F21"/>
  <sheetViews>
    <sheetView view="pageBreakPreview" zoomScale="80" zoomScaleNormal="100" zoomScaleSheetLayoutView="80" workbookViewId="0">
      <selection activeCell="B26" sqref="B26"/>
    </sheetView>
  </sheetViews>
  <sheetFormatPr defaultColWidth="8.5" defaultRowHeight="15"/>
  <cols>
    <col min="1" max="1" width="8.5" style="532" customWidth="1"/>
    <col min="2" max="2" width="116.625" style="532" bestFit="1" customWidth="1"/>
    <col min="3" max="3" width="17" style="599" bestFit="1" customWidth="1"/>
    <col min="4" max="4" width="27.875" style="532" customWidth="1"/>
    <col min="5" max="5" width="18.125" style="599" customWidth="1"/>
    <col min="6" max="6" width="13.5" style="532" customWidth="1"/>
    <col min="7" max="7" width="8.5" style="532" customWidth="1"/>
    <col min="8" max="16384" width="8.5" style="532"/>
  </cols>
  <sheetData>
    <row r="1" spans="1:6" ht="15.75">
      <c r="A1" s="531" t="str">
        <f>'ST 1 - Adjustments to NP'!A1</f>
        <v xml:space="preserve">Zakat/Tax payer's Name: </v>
      </c>
      <c r="B1" s="543"/>
      <c r="C1" s="624"/>
    </row>
    <row r="2" spans="1:6" ht="15.75">
      <c r="A2" s="533" t="str">
        <f>'ST 1 - Adjustments to NP'!A2</f>
        <v xml:space="preserve">Unique No : </v>
      </c>
      <c r="B2" s="533"/>
      <c r="C2" s="625"/>
      <c r="D2" s="533"/>
    </row>
    <row r="3" spans="1:6" ht="15.75">
      <c r="A3" s="533" t="str">
        <f>'ST 1 - Adjustments to NP'!A3</f>
        <v xml:space="preserve">Year ended : </v>
      </c>
      <c r="B3" s="533"/>
      <c r="C3" s="625"/>
      <c r="D3" s="533"/>
    </row>
    <row r="4" spans="1:6" ht="15.75">
      <c r="A4" s="533"/>
      <c r="B4" s="533"/>
      <c r="C4" s="625"/>
      <c r="D4" s="533"/>
    </row>
    <row r="6" spans="1:6" ht="16.5" thickBot="1">
      <c r="A6" s="868" t="s">
        <v>674</v>
      </c>
      <c r="B6" s="868"/>
      <c r="C6" s="868"/>
      <c r="D6" s="868"/>
      <c r="E6" s="868"/>
      <c r="F6" s="868"/>
    </row>
    <row r="7" spans="1:6" ht="47.1" customHeight="1">
      <c r="A7" s="534" t="s">
        <v>456</v>
      </c>
      <c r="B7" s="544" t="s">
        <v>593</v>
      </c>
      <c r="C7" s="623" t="s">
        <v>673</v>
      </c>
      <c r="D7" s="520" t="s">
        <v>633</v>
      </c>
      <c r="E7" s="600"/>
      <c r="F7" s="503"/>
    </row>
    <row r="8" spans="1:6" ht="15.75">
      <c r="A8" s="545">
        <v>1</v>
      </c>
      <c r="B8" s="546" t="s">
        <v>745</v>
      </c>
      <c r="C8" s="626" t="s">
        <v>637</v>
      </c>
      <c r="D8" s="1120">
        <v>0</v>
      </c>
      <c r="E8" s="600"/>
      <c r="F8" s="503"/>
    </row>
    <row r="9" spans="1:6" ht="15.75">
      <c r="A9" s="545">
        <v>2</v>
      </c>
      <c r="B9" s="546" t="s">
        <v>696</v>
      </c>
      <c r="C9" s="626" t="s">
        <v>638</v>
      </c>
      <c r="D9" s="1120">
        <v>0</v>
      </c>
      <c r="E9" s="600"/>
      <c r="F9" s="503"/>
    </row>
    <row r="10" spans="1:6" ht="15.75">
      <c r="A10" s="545">
        <v>3</v>
      </c>
      <c r="B10" s="546" t="s">
        <v>697</v>
      </c>
      <c r="C10" s="626">
        <v>36</v>
      </c>
      <c r="D10" s="547"/>
      <c r="E10" s="600"/>
      <c r="F10" s="503"/>
    </row>
    <row r="11" spans="1:6" ht="15.75">
      <c r="A11" s="545">
        <v>4</v>
      </c>
      <c r="B11" s="546" t="s">
        <v>698</v>
      </c>
      <c r="C11" s="626" t="s">
        <v>637</v>
      </c>
      <c r="D11" s="1120">
        <v>0</v>
      </c>
      <c r="E11" s="600"/>
      <c r="F11" s="503"/>
    </row>
    <row r="12" spans="1:6" ht="15.75">
      <c r="A12" s="545">
        <v>5</v>
      </c>
      <c r="B12" s="546" t="s">
        <v>699</v>
      </c>
      <c r="C12" s="626">
        <v>24</v>
      </c>
      <c r="D12" s="1121"/>
      <c r="E12" s="600" t="s">
        <v>758</v>
      </c>
      <c r="F12" s="503"/>
    </row>
    <row r="13" spans="1:6" ht="15.75">
      <c r="A13" s="545">
        <v>6</v>
      </c>
      <c r="B13" s="546" t="s">
        <v>700</v>
      </c>
      <c r="C13" s="626">
        <v>30</v>
      </c>
      <c r="D13" s="1120">
        <v>0</v>
      </c>
      <c r="E13" s="600"/>
      <c r="F13" s="503"/>
    </row>
    <row r="14" spans="1:6" ht="15.75">
      <c r="A14" s="545">
        <v>7</v>
      </c>
      <c r="B14" s="548" t="s">
        <v>694</v>
      </c>
      <c r="C14" s="627">
        <v>40</v>
      </c>
      <c r="D14" s="547"/>
      <c r="E14" s="600"/>
      <c r="F14" s="503"/>
    </row>
    <row r="15" spans="1:6" ht="15.75">
      <c r="A15" s="545">
        <v>8</v>
      </c>
      <c r="B15" s="546" t="s">
        <v>695</v>
      </c>
      <c r="C15" s="626">
        <v>41</v>
      </c>
      <c r="D15" s="547"/>
      <c r="E15" s="600"/>
      <c r="F15" s="503"/>
    </row>
    <row r="16" spans="1:6" ht="15.75">
      <c r="A16" s="545">
        <v>9</v>
      </c>
      <c r="B16" s="546" t="s">
        <v>701</v>
      </c>
      <c r="C16" s="626"/>
      <c r="D16" s="651"/>
      <c r="E16" s="600"/>
      <c r="F16" s="503"/>
    </row>
    <row r="17" spans="1:6" ht="15.75">
      <c r="A17" s="545">
        <v>10</v>
      </c>
      <c r="B17" s="546" t="s">
        <v>702</v>
      </c>
      <c r="C17" s="626"/>
      <c r="D17" s="652"/>
      <c r="E17" s="600"/>
      <c r="F17" s="503"/>
    </row>
    <row r="18" spans="1:6" ht="15.75">
      <c r="A18" s="545">
        <v>11</v>
      </c>
      <c r="B18" s="546" t="s">
        <v>746</v>
      </c>
      <c r="C18" s="626"/>
      <c r="D18" s="652"/>
      <c r="E18" s="600"/>
      <c r="F18" s="503"/>
    </row>
    <row r="19" spans="1:6" ht="15.75">
      <c r="A19" s="545"/>
      <c r="B19" s="546"/>
      <c r="C19" s="626"/>
      <c r="D19" s="652"/>
      <c r="E19" s="600"/>
      <c r="F19" s="503"/>
    </row>
    <row r="20" spans="1:6" ht="16.5" thickBot="1">
      <c r="A20" s="545"/>
      <c r="B20" s="546"/>
      <c r="C20" s="626"/>
      <c r="D20" s="547"/>
      <c r="E20" s="600"/>
      <c r="F20" s="503"/>
    </row>
    <row r="21" spans="1:6" ht="16.5" thickBot="1">
      <c r="A21" s="869" t="s">
        <v>315</v>
      </c>
      <c r="B21" s="870"/>
      <c r="C21" s="628"/>
      <c r="D21" s="550">
        <f>SUM(D8:D20)</f>
        <v>0</v>
      </c>
      <c r="E21" s="600"/>
      <c r="F21" s="503"/>
    </row>
  </sheetData>
  <mergeCells count="2">
    <mergeCell ref="A21:B21"/>
    <mergeCell ref="A6:F6"/>
  </mergeCells>
  <pageMargins left="0.70000000000000007" right="0.70000000000000007" top="0.75" bottom="0.75" header="0.30000000000000004" footer="0.30000000000000004"/>
  <pageSetup scale="60" fitToWidth="0" fitToHeight="0" orientation="portrait" horizontalDpi="90" verticalDpi="90" r:id="rId1"/>
  <headerFooter>
    <oddHeader>&amp;L&amp;"Segoe UI,Regular"&amp;9&amp;KFFFFFFRestricted - مقيد</oddHeader>
    <oddFooter>&amp;L&amp;"Segoe UI,Regular"&amp;9&amp;KFFFFFFRestricted - مقيد</oddFooter>
    <evenHeader>&amp;L&amp;"Segoe UI,Regular"&amp;09&amp;KFFFFFFRestricted - مقيد</evenHeader>
    <evenFooter>&amp;L&amp;"Segoe UI,Regular"&amp;08&amp;KFFFFFFRestricted - مقيد</evenFooter>
    <firstHeader>&amp;L&amp;"Segoe UI,Regular"&amp;09&amp;KFFFFFFRestricted - مقيد</firstHeader>
    <firstFooter>&amp;L&amp;"Segoe UI,Regular"&amp;08&amp;KFFFFFFRestricted - مقيد</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1:N44"/>
  <sheetViews>
    <sheetView view="pageBreakPreview" topLeftCell="C1" zoomScale="89" zoomScaleNormal="110" zoomScaleSheetLayoutView="100" workbookViewId="0">
      <selection activeCell="C37" sqref="C37"/>
    </sheetView>
  </sheetViews>
  <sheetFormatPr defaultColWidth="8.5" defaultRowHeight="15.75"/>
  <cols>
    <col min="1" max="1" width="8.5" style="512" customWidth="1"/>
    <col min="2" max="2" width="22" style="512" customWidth="1"/>
    <col min="3" max="3" width="136.5" style="512" bestFit="1" customWidth="1"/>
    <col min="4" max="4" width="20.5" style="512" customWidth="1"/>
    <col min="5" max="5" width="19.875" style="512" customWidth="1"/>
    <col min="6" max="6" width="25.625" style="607" bestFit="1" customWidth="1"/>
    <col min="7" max="7" width="10" style="512" bestFit="1" customWidth="1"/>
    <col min="8" max="8" width="9.125" style="512" bestFit="1" customWidth="1"/>
    <col min="9" max="11" width="8.5" style="512" customWidth="1"/>
    <col min="12" max="14" width="8.5" style="512" hidden="1" customWidth="1"/>
    <col min="15" max="15" width="8.5" style="512" customWidth="1"/>
    <col min="16" max="16384" width="8.5" style="512"/>
  </cols>
  <sheetData>
    <row r="1" spans="1:7">
      <c r="A1" s="515" t="str">
        <f>'ST 1 - Adjustments to NP'!A1</f>
        <v xml:space="preserve">Zakat/Tax payer's Name: </v>
      </c>
      <c r="B1" s="515"/>
      <c r="C1" s="515"/>
      <c r="D1" s="515"/>
    </row>
    <row r="2" spans="1:7">
      <c r="A2" s="516" t="str">
        <f>'ST 1 - Adjustments to NP'!A2</f>
        <v xml:space="preserve">Unique No : </v>
      </c>
      <c r="B2" s="516"/>
      <c r="C2" s="516"/>
      <c r="D2" s="516"/>
    </row>
    <row r="3" spans="1:7">
      <c r="A3" s="516" t="str">
        <f>'ST 1 - Adjustments to NP'!A3</f>
        <v xml:space="preserve">Year ended : </v>
      </c>
      <c r="B3" s="516"/>
      <c r="C3" s="516"/>
      <c r="D3" s="516"/>
    </row>
    <row r="4" spans="1:7">
      <c r="A4" s="516"/>
      <c r="B4" s="516"/>
      <c r="C4" s="516"/>
      <c r="D4" s="516"/>
    </row>
    <row r="6" spans="1:7" ht="16.5" thickBot="1">
      <c r="A6" s="872" t="s">
        <v>676</v>
      </c>
      <c r="B6" s="872"/>
      <c r="C6" s="872"/>
      <c r="D6" s="872"/>
      <c r="E6" s="872"/>
      <c r="F6" s="872"/>
    </row>
    <row r="7" spans="1:7">
      <c r="A7" s="517" t="s">
        <v>456</v>
      </c>
      <c r="B7" s="518" t="s">
        <v>596</v>
      </c>
      <c r="C7" s="519" t="s">
        <v>593</v>
      </c>
      <c r="D7" s="623" t="s">
        <v>673</v>
      </c>
      <c r="E7" s="520" t="s">
        <v>633</v>
      </c>
      <c r="F7" s="608"/>
      <c r="G7" s="511"/>
    </row>
    <row r="8" spans="1:7" ht="16.5" thickBot="1">
      <c r="A8" s="529">
        <v>1</v>
      </c>
      <c r="B8" s="708" t="s">
        <v>636</v>
      </c>
      <c r="C8" s="687" t="s">
        <v>703</v>
      </c>
      <c r="D8" s="688" t="s">
        <v>639</v>
      </c>
      <c r="E8" s="1122">
        <v>0</v>
      </c>
      <c r="F8" s="605"/>
      <c r="G8" s="511"/>
    </row>
    <row r="9" spans="1:7">
      <c r="A9" s="529">
        <f>A8+1</f>
        <v>2</v>
      </c>
      <c r="B9" s="521" t="s">
        <v>636</v>
      </c>
      <c r="C9" s="596" t="s">
        <v>704</v>
      </c>
      <c r="D9" s="631" t="s">
        <v>640</v>
      </c>
      <c r="E9" s="1123">
        <v>0</v>
      </c>
      <c r="F9" s="606"/>
      <c r="G9" s="511"/>
    </row>
    <row r="10" spans="1:7">
      <c r="A10" s="529">
        <f t="shared" ref="A10:A17" si="0">A9+1</f>
        <v>3</v>
      </c>
      <c r="B10" s="521" t="s">
        <v>636</v>
      </c>
      <c r="C10" s="596" t="s">
        <v>705</v>
      </c>
      <c r="D10" s="631">
        <v>30</v>
      </c>
      <c r="E10" s="681">
        <v>0</v>
      </c>
      <c r="F10" s="605"/>
      <c r="G10" s="511"/>
    </row>
    <row r="11" spans="1:7">
      <c r="A11" s="529">
        <f t="shared" si="0"/>
        <v>4</v>
      </c>
      <c r="B11" s="521" t="s">
        <v>636</v>
      </c>
      <c r="C11" s="596" t="s">
        <v>706</v>
      </c>
      <c r="D11" s="631" t="s">
        <v>641</v>
      </c>
      <c r="E11" s="681"/>
      <c r="F11" s="606"/>
      <c r="G11" s="511"/>
    </row>
    <row r="12" spans="1:7">
      <c r="A12" s="529">
        <f t="shared" si="0"/>
        <v>5</v>
      </c>
      <c r="B12" s="521" t="s">
        <v>636</v>
      </c>
      <c r="C12" s="596" t="s">
        <v>707</v>
      </c>
      <c r="D12" s="631" t="s">
        <v>642</v>
      </c>
      <c r="E12" s="681">
        <v>0</v>
      </c>
      <c r="F12" s="606"/>
      <c r="G12" s="511"/>
    </row>
    <row r="13" spans="1:7">
      <c r="A13" s="529">
        <f t="shared" si="0"/>
        <v>6</v>
      </c>
      <c r="B13" s="521" t="s">
        <v>636</v>
      </c>
      <c r="C13" s="596" t="s">
        <v>708</v>
      </c>
      <c r="D13" s="631" t="s">
        <v>643</v>
      </c>
      <c r="E13" s="681">
        <v>0</v>
      </c>
      <c r="F13" s="606"/>
      <c r="G13" s="511"/>
    </row>
    <row r="14" spans="1:7">
      <c r="A14" s="529">
        <f t="shared" si="0"/>
        <v>7</v>
      </c>
      <c r="B14" s="523"/>
      <c r="C14" s="596" t="s">
        <v>709</v>
      </c>
      <c r="D14" s="631" t="s">
        <v>644</v>
      </c>
      <c r="E14" s="682">
        <v>0</v>
      </c>
      <c r="F14" s="605"/>
      <c r="G14" s="511"/>
    </row>
    <row r="15" spans="1:7">
      <c r="A15" s="529">
        <f t="shared" si="0"/>
        <v>8</v>
      </c>
      <c r="B15" s="523"/>
      <c r="C15" s="596" t="s">
        <v>710</v>
      </c>
      <c r="D15" s="631" t="s">
        <v>645</v>
      </c>
      <c r="E15" s="682">
        <v>0</v>
      </c>
      <c r="F15" s="605"/>
      <c r="G15" s="511"/>
    </row>
    <row r="16" spans="1:7">
      <c r="A16" s="529">
        <f t="shared" si="0"/>
        <v>9</v>
      </c>
      <c r="B16" s="523"/>
      <c r="C16" s="618" t="s">
        <v>711</v>
      </c>
      <c r="D16" s="626" t="s">
        <v>646</v>
      </c>
      <c r="E16" s="683">
        <f>F41</f>
        <v>0</v>
      </c>
      <c r="F16" s="606"/>
      <c r="G16" s="511"/>
    </row>
    <row r="17" spans="1:7" ht="16.5" thickBot="1">
      <c r="A17" s="529">
        <f t="shared" si="0"/>
        <v>10</v>
      </c>
      <c r="B17" s="521"/>
      <c r="C17" s="705" t="s">
        <v>712</v>
      </c>
      <c r="D17" s="706" t="s">
        <v>647</v>
      </c>
      <c r="E17" s="707">
        <v>0</v>
      </c>
      <c r="F17" s="605"/>
      <c r="G17" s="511"/>
    </row>
    <row r="18" spans="1:7" ht="16.5" thickBot="1">
      <c r="A18" s="601"/>
      <c r="B18" s="602"/>
      <c r="C18" s="603"/>
      <c r="D18" s="629"/>
      <c r="E18" s="604"/>
      <c r="F18" s="608"/>
      <c r="G18" s="511"/>
    </row>
    <row r="19" spans="1:7" ht="16.5" thickBot="1">
      <c r="A19" s="873" t="s">
        <v>315</v>
      </c>
      <c r="B19" s="874"/>
      <c r="C19" s="874"/>
      <c r="D19" s="630"/>
      <c r="E19" s="524">
        <f>SUM(E8:E17)</f>
        <v>0</v>
      </c>
      <c r="F19" s="608"/>
      <c r="G19" s="511"/>
    </row>
    <row r="20" spans="1:7">
      <c r="A20" s="525"/>
      <c r="B20" s="525"/>
      <c r="C20" s="525"/>
      <c r="D20" s="525"/>
      <c r="E20" s="526"/>
      <c r="F20" s="608"/>
      <c r="G20" s="511"/>
    </row>
    <row r="21" spans="1:7">
      <c r="A21" s="525"/>
      <c r="B21" s="525"/>
      <c r="C21" s="525"/>
      <c r="D21" s="525"/>
      <c r="E21" s="526"/>
      <c r="F21" s="608"/>
      <c r="G21" s="511"/>
    </row>
    <row r="22" spans="1:7">
      <c r="A22" s="525"/>
      <c r="B22" s="525"/>
      <c r="C22" s="525"/>
      <c r="D22" s="525"/>
      <c r="E22" s="526"/>
      <c r="F22" s="608"/>
      <c r="G22" s="511"/>
    </row>
    <row r="23" spans="1:7">
      <c r="A23" s="871" t="s">
        <v>594</v>
      </c>
      <c r="B23" s="871"/>
      <c r="C23" s="871"/>
      <c r="D23" s="595"/>
      <c r="E23" s="527">
        <f>'K1 New'!N45</f>
        <v>0</v>
      </c>
      <c r="F23" s="608"/>
      <c r="G23" s="511"/>
    </row>
    <row r="24" spans="1:7">
      <c r="A24" s="871" t="s">
        <v>595</v>
      </c>
      <c r="B24" s="871"/>
      <c r="C24" s="871"/>
      <c r="D24" s="595"/>
      <c r="E24" s="528">
        <f>IF(E23&gt;=E19,E19,E23)</f>
        <v>0</v>
      </c>
      <c r="F24" s="605" t="s">
        <v>648</v>
      </c>
      <c r="G24" s="511"/>
    </row>
    <row r="28" spans="1:7">
      <c r="D28" s="684"/>
      <c r="E28" s="685"/>
      <c r="F28" s="685"/>
      <c r="G28" s="686"/>
    </row>
    <row r="29" spans="1:7">
      <c r="D29" s="684"/>
      <c r="E29" s="685"/>
      <c r="F29" s="685"/>
      <c r="G29" s="686"/>
    </row>
    <row r="30" spans="1:7">
      <c r="D30"/>
      <c r="E30"/>
      <c r="F30"/>
      <c r="G30" s="652"/>
    </row>
    <row r="31" spans="1:7">
      <c r="C31"/>
      <c r="D31"/>
      <c r="E31"/>
      <c r="F31"/>
      <c r="G31"/>
    </row>
    <row r="32" spans="1:7">
      <c r="C32"/>
      <c r="D32"/>
      <c r="E32"/>
      <c r="F32"/>
      <c r="G32"/>
    </row>
    <row r="33" spans="3:7">
      <c r="C33" t="s">
        <v>747</v>
      </c>
      <c r="D33" s="713">
        <v>0</v>
      </c>
      <c r="E33" s="713">
        <v>0</v>
      </c>
      <c r="F33" t="s">
        <v>748</v>
      </c>
      <c r="G33"/>
    </row>
    <row r="34" spans="3:7">
      <c r="C34" t="s">
        <v>749</v>
      </c>
      <c r="D34" s="713"/>
      <c r="E34" s="713"/>
      <c r="F34" t="s">
        <v>750</v>
      </c>
      <c r="G34" s="686"/>
    </row>
    <row r="35" spans="3:7">
      <c r="C35" t="s">
        <v>756</v>
      </c>
      <c r="D35" s="713">
        <v>0</v>
      </c>
      <c r="E35" s="713">
        <v>0</v>
      </c>
      <c r="F35" t="s">
        <v>751</v>
      </c>
      <c r="G35" s="686"/>
    </row>
    <row r="36" spans="3:7">
      <c r="C36" t="s">
        <v>757</v>
      </c>
      <c r="D36" s="713">
        <v>0</v>
      </c>
      <c r="E36" s="713"/>
      <c r="F36"/>
      <c r="G36" s="686"/>
    </row>
    <row r="37" spans="3:7">
      <c r="C37" t="s">
        <v>755</v>
      </c>
      <c r="D37" s="713">
        <v>0</v>
      </c>
      <c r="E37" s="713"/>
      <c r="F37"/>
      <c r="G37" s="686"/>
    </row>
    <row r="38" spans="3:7">
      <c r="C38">
        <v>0</v>
      </c>
      <c r="D38" s="713">
        <v>0</v>
      </c>
      <c r="E38" s="713"/>
      <c r="F38"/>
      <c r="G38" s="686"/>
    </row>
    <row r="39" spans="3:7" ht="16.5" thickBot="1">
      <c r="C39" t="s">
        <v>752</v>
      </c>
      <c r="D39" s="714">
        <f>SUM(D35:D38)</f>
        <v>0</v>
      </c>
      <c r="E39" s="715"/>
      <c r="F39"/>
      <c r="G39" s="686"/>
    </row>
    <row r="40" spans="3:7" ht="16.5" thickTop="1">
      <c r="C40" t="s">
        <v>753</v>
      </c>
      <c r="D40" s="716" t="e">
        <f>D39/D33</f>
        <v>#DIV/0!</v>
      </c>
      <c r="E40" s="716" t="e">
        <f>D40</f>
        <v>#DIV/0!</v>
      </c>
      <c r="F40"/>
      <c r="G40" s="652"/>
    </row>
    <row r="41" spans="3:7" ht="16.5" thickBot="1">
      <c r="C41"/>
      <c r="D41" s="717">
        <f>D33-D39</f>
        <v>0</v>
      </c>
      <c r="E41" s="715">
        <f>E33-E35</f>
        <v>0</v>
      </c>
      <c r="F41" s="719">
        <f>E41-D41</f>
        <v>0</v>
      </c>
      <c r="G41"/>
    </row>
    <row r="42" spans="3:7" ht="16.5" thickTop="1">
      <c r="C42" t="s">
        <v>754</v>
      </c>
      <c r="D42" s="718"/>
      <c r="E42" s="713" t="e">
        <f>E40*E41</f>
        <v>#DIV/0!</v>
      </c>
      <c r="F42"/>
      <c r="G42" s="652"/>
    </row>
    <row r="44" spans="3:7">
      <c r="E44" s="720" t="e">
        <f>E42-D39</f>
        <v>#DIV/0!</v>
      </c>
    </row>
  </sheetData>
  <mergeCells count="4">
    <mergeCell ref="A23:C23"/>
    <mergeCell ref="A24:C24"/>
    <mergeCell ref="A6:F6"/>
    <mergeCell ref="A19:C19"/>
  </mergeCells>
  <pageMargins left="0.70000000000000007" right="0.70000000000000007" top="0.75" bottom="0.75" header="0.30000000000000004" footer="0.30000000000000004"/>
  <pageSetup scale="51" fitToWidth="0" fitToHeight="0" orientation="portrait" horizontalDpi="90" verticalDpi="90" r:id="rId1"/>
  <headerFooter>
    <oddHeader>&amp;L&amp;"Segoe UI,Regular"&amp;9&amp;KFFFFFFRestricted - مقيد</oddHeader>
    <oddFooter>&amp;L&amp;"Segoe UI,Regular"&amp;9&amp;KFFFFFFRestricted - مقيد</oddFooter>
    <evenHeader>&amp;L&amp;"Segoe UI,Regular"&amp;09&amp;KFFFFFFRestricted - مقيد</evenHeader>
    <evenFooter>&amp;L&amp;"Segoe UI,Regular"&amp;08&amp;KFFFFFFRestricted - مقيد</evenFooter>
    <firstHeader>&amp;L&amp;"Segoe UI,Regular"&amp;09&amp;KFFFFFFRestricted - مقيد</firstHeader>
    <firstFooter>&amp;L&amp;"Segoe UI,Regular"&amp;08&amp;KFFFFFFRestricted - مقيد</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F20"/>
  <sheetViews>
    <sheetView view="pageBreakPreview" zoomScale="110" zoomScaleNormal="110" zoomScaleSheetLayoutView="110" workbookViewId="0">
      <selection activeCell="D8" sqref="D8"/>
    </sheetView>
  </sheetViews>
  <sheetFormatPr defaultColWidth="8.5" defaultRowHeight="15"/>
  <cols>
    <col min="1" max="1" width="10.5" style="532" customWidth="1"/>
    <col min="2" max="2" width="120.5" style="532" bestFit="1" customWidth="1"/>
    <col min="3" max="3" width="18.125" style="532" bestFit="1" customWidth="1"/>
    <col min="4" max="4" width="19.5" style="532" bestFit="1" customWidth="1"/>
    <col min="5" max="5" width="17" style="532" bestFit="1" customWidth="1"/>
    <col min="6" max="16384" width="8.5" style="532"/>
  </cols>
  <sheetData>
    <row r="1" spans="1:6" ht="15.75">
      <c r="A1" s="531" t="str">
        <f>'ST 1 - Adjustments to NP'!A1</f>
        <v xml:space="preserve">Zakat/Tax payer's Name: </v>
      </c>
      <c r="B1" s="531"/>
      <c r="C1" s="531"/>
      <c r="D1" s="531"/>
    </row>
    <row r="2" spans="1:6" ht="15.75">
      <c r="A2" s="533" t="str">
        <f>'ST 1 - Adjustments to NP'!A2</f>
        <v xml:space="preserve">Unique No : </v>
      </c>
      <c r="B2" s="533"/>
      <c r="C2" s="533"/>
      <c r="D2" s="533"/>
    </row>
    <row r="3" spans="1:6" ht="15.75">
      <c r="A3" s="533" t="str">
        <f>'ST 1 - Adjustments to NP'!A3</f>
        <v xml:space="preserve">Year ended : </v>
      </c>
      <c r="B3" s="533"/>
      <c r="C3" s="533"/>
      <c r="D3" s="533"/>
    </row>
    <row r="4" spans="1:6" ht="15.75">
      <c r="A4" s="533"/>
      <c r="B4" s="533"/>
      <c r="C4" s="533"/>
      <c r="D4" s="533"/>
    </row>
    <row r="5" spans="1:6" ht="16.5" thickBot="1">
      <c r="A5" s="868" t="s">
        <v>678</v>
      </c>
      <c r="B5" s="868"/>
      <c r="C5" s="868"/>
      <c r="D5" s="868"/>
      <c r="E5" s="868"/>
      <c r="F5" s="868"/>
    </row>
    <row r="6" spans="1:6" ht="15.75">
      <c r="A6" s="517" t="s">
        <v>610</v>
      </c>
      <c r="B6" s="518" t="s">
        <v>593</v>
      </c>
      <c r="C6" s="623" t="s">
        <v>673</v>
      </c>
      <c r="D6" s="520" t="s">
        <v>633</v>
      </c>
      <c r="E6" s="503"/>
      <c r="F6" s="503"/>
    </row>
    <row r="7" spans="1:6" ht="15.75">
      <c r="A7" s="529">
        <v>1</v>
      </c>
      <c r="B7" s="521" t="s">
        <v>713</v>
      </c>
      <c r="C7" s="631" t="s">
        <v>649</v>
      </c>
      <c r="D7" s="1124">
        <v>0</v>
      </c>
      <c r="E7" s="606"/>
      <c r="F7" s="503"/>
    </row>
    <row r="8" spans="1:6" ht="15.75">
      <c r="A8" s="529">
        <f>A7+1</f>
        <v>2</v>
      </c>
      <c r="B8" s="521" t="s">
        <v>714</v>
      </c>
      <c r="C8" s="631" t="s">
        <v>650</v>
      </c>
      <c r="D8" s="609">
        <v>0</v>
      </c>
      <c r="E8" s="606"/>
      <c r="F8" s="503"/>
    </row>
    <row r="9" spans="1:6" ht="15.75">
      <c r="A9" s="529">
        <f t="shared" ref="A9:A16" si="0">A8+1</f>
        <v>3</v>
      </c>
      <c r="B9" s="521" t="s">
        <v>715</v>
      </c>
      <c r="C9" s="631" t="s">
        <v>651</v>
      </c>
      <c r="D9" s="609">
        <v>0</v>
      </c>
      <c r="E9" s="606"/>
      <c r="F9" s="503"/>
    </row>
    <row r="10" spans="1:6" ht="15.75">
      <c r="A10" s="529">
        <f t="shared" si="0"/>
        <v>4</v>
      </c>
      <c r="B10" s="521" t="s">
        <v>716</v>
      </c>
      <c r="C10" s="631" t="s">
        <v>653</v>
      </c>
      <c r="D10" s="609">
        <v>0</v>
      </c>
      <c r="E10" s="606"/>
      <c r="F10" s="503"/>
    </row>
    <row r="11" spans="1:6" ht="15.75">
      <c r="A11" s="529">
        <f t="shared" si="0"/>
        <v>5</v>
      </c>
      <c r="B11" s="521" t="s">
        <v>717</v>
      </c>
      <c r="C11" s="631" t="s">
        <v>654</v>
      </c>
      <c r="D11" s="609">
        <v>0</v>
      </c>
      <c r="E11" s="606"/>
      <c r="F11" s="503"/>
    </row>
    <row r="12" spans="1:6" ht="15.75">
      <c r="A12" s="529">
        <f t="shared" si="0"/>
        <v>6</v>
      </c>
      <c r="B12" s="521" t="s">
        <v>718</v>
      </c>
      <c r="C12" s="631" t="s">
        <v>655</v>
      </c>
      <c r="D12" s="609">
        <v>0</v>
      </c>
      <c r="E12" s="606"/>
      <c r="F12" s="503"/>
    </row>
    <row r="13" spans="1:6" ht="15.75">
      <c r="A13" s="529">
        <f t="shared" si="0"/>
        <v>7</v>
      </c>
      <c r="B13" s="521" t="s">
        <v>719</v>
      </c>
      <c r="C13" s="631" t="s">
        <v>656</v>
      </c>
      <c r="D13" s="609">
        <v>0</v>
      </c>
      <c r="E13" s="606"/>
      <c r="F13" s="503"/>
    </row>
    <row r="14" spans="1:6" ht="15.75">
      <c r="A14" s="529">
        <f t="shared" si="0"/>
        <v>8</v>
      </c>
      <c r="B14" s="521" t="s">
        <v>720</v>
      </c>
      <c r="C14" s="631" t="s">
        <v>657</v>
      </c>
      <c r="D14" s="609">
        <v>0</v>
      </c>
      <c r="E14" s="606"/>
      <c r="F14" s="503"/>
    </row>
    <row r="15" spans="1:6" ht="15.75">
      <c r="A15" s="529">
        <f t="shared" si="0"/>
        <v>9</v>
      </c>
      <c r="B15" s="521" t="s">
        <v>721</v>
      </c>
      <c r="C15" s="631" t="s">
        <v>658</v>
      </c>
      <c r="D15" s="609">
        <v>0</v>
      </c>
      <c r="E15" s="606"/>
      <c r="F15" s="503"/>
    </row>
    <row r="16" spans="1:6" ht="15.75">
      <c r="A16" s="529">
        <f t="shared" si="0"/>
        <v>10</v>
      </c>
      <c r="B16" s="521" t="s">
        <v>722</v>
      </c>
      <c r="C16" s="631" t="s">
        <v>659</v>
      </c>
      <c r="D16" s="609"/>
      <c r="E16" s="605"/>
      <c r="F16" s="503"/>
    </row>
    <row r="17" spans="1:6" ht="15.75">
      <c r="A17" s="529"/>
      <c r="B17" s="522"/>
      <c r="C17" s="631"/>
      <c r="D17" s="547"/>
      <c r="E17" s="503"/>
      <c r="F17" s="503"/>
    </row>
    <row r="18" spans="1:6" ht="15.75">
      <c r="A18" s="529"/>
      <c r="B18" s="522"/>
      <c r="C18" s="631"/>
      <c r="D18" s="547"/>
      <c r="E18" s="503"/>
      <c r="F18" s="503"/>
    </row>
    <row r="19" spans="1:6" ht="16.5" thickBot="1">
      <c r="A19" s="551"/>
      <c r="B19" s="552"/>
      <c r="C19" s="632"/>
      <c r="D19" s="549"/>
      <c r="E19" s="503"/>
      <c r="F19" s="503"/>
    </row>
    <row r="20" spans="1:6" ht="16.5" thickBot="1">
      <c r="A20" s="873" t="s">
        <v>315</v>
      </c>
      <c r="B20" s="874"/>
      <c r="C20" s="630"/>
      <c r="D20" s="553">
        <f>SUM(D7:D19)</f>
        <v>0</v>
      </c>
      <c r="E20" s="503"/>
      <c r="F20" s="503"/>
    </row>
  </sheetData>
  <mergeCells count="2">
    <mergeCell ref="A20:B20"/>
    <mergeCell ref="A5:F5"/>
  </mergeCells>
  <pageMargins left="0.70000000000000007" right="0.70000000000000007" top="0.75" bottom="0.75" header="0.30000000000000004" footer="0.30000000000000004"/>
  <pageSetup scale="65" fitToWidth="0" fitToHeight="0" orientation="portrait" horizontalDpi="90" verticalDpi="90" r:id="rId1"/>
  <headerFooter>
    <oddHeader>&amp;L&amp;"Segoe UI,Regular"&amp;9&amp;KFFFFFFRestricted - مقيد</oddHeader>
    <oddFooter>&amp;L&amp;"Segoe UI,Regular"&amp;9&amp;KFFFFFFRestricted - مقيد</oddFooter>
    <evenHeader>&amp;L&amp;"Segoe UI,Regular"&amp;09&amp;KFFFFFFRestricted - مقيد</evenHeader>
    <evenFooter>&amp;L&amp;"Segoe UI,Regular"&amp;08&amp;KFFFFFFRestricted - مقيد</evenFooter>
    <firstHeader>&amp;L&amp;"Segoe UI,Regular"&amp;09&amp;KFFFFFFRestricted - مقيد</firstHeader>
    <firstFooter>&amp;L&amp;"Segoe UI,Regular"&amp;08&amp;KFFFFFFRestricted - مقيد</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J38"/>
  <sheetViews>
    <sheetView view="pageBreakPreview" zoomScaleNormal="100" zoomScaleSheetLayoutView="100" workbookViewId="0">
      <selection activeCell="D8" sqref="D8"/>
    </sheetView>
  </sheetViews>
  <sheetFormatPr defaultColWidth="8.5" defaultRowHeight="15"/>
  <cols>
    <col min="1" max="1" width="8.5" style="532" customWidth="1"/>
    <col min="2" max="2" width="125.375" style="532" bestFit="1" customWidth="1"/>
    <col min="3" max="3" width="19.125" style="532" customWidth="1"/>
    <col min="4" max="4" width="20.5" style="532" bestFit="1" customWidth="1"/>
    <col min="5" max="5" width="16.625" style="532" bestFit="1" customWidth="1"/>
    <col min="6" max="6" width="9.875" style="532" bestFit="1" customWidth="1"/>
    <col min="7" max="9" width="8.5" style="532" customWidth="1"/>
    <col min="10" max="10" width="23.125" style="532" hidden="1" customWidth="1"/>
    <col min="11" max="11" width="8.5" style="532" customWidth="1"/>
    <col min="12" max="16384" width="8.5" style="532"/>
  </cols>
  <sheetData>
    <row r="1" spans="1:6" ht="15.75">
      <c r="A1" s="531" t="str">
        <f>'ST 1 - Adjustments to NP'!A1</f>
        <v xml:space="preserve">Zakat/Tax payer's Name: </v>
      </c>
    </row>
    <row r="2" spans="1:6" ht="15.75">
      <c r="A2" s="533" t="str">
        <f>'ST 1 - Adjustments to NP'!A2</f>
        <v xml:space="preserve">Unique No : </v>
      </c>
      <c r="B2" s="533"/>
      <c r="C2" s="533"/>
    </row>
    <row r="3" spans="1:6" ht="15.75">
      <c r="A3" s="533" t="str">
        <f>'ST 1 - Adjustments to NP'!A3</f>
        <v xml:space="preserve">Year ended : </v>
      </c>
      <c r="B3" s="533"/>
      <c r="C3" s="533"/>
    </row>
    <row r="4" spans="1:6" ht="15.75">
      <c r="A4" s="533"/>
      <c r="B4" s="533"/>
      <c r="C4" s="533"/>
    </row>
    <row r="5" spans="1:6" ht="16.5" thickBot="1">
      <c r="A5" s="510" t="s">
        <v>680</v>
      </c>
      <c r="B5" s="510"/>
      <c r="C5" s="510"/>
      <c r="D5" s="510"/>
      <c r="E5" s="510"/>
    </row>
    <row r="6" spans="1:6" ht="15.75">
      <c r="A6" s="517" t="s">
        <v>456</v>
      </c>
      <c r="B6" s="518" t="s">
        <v>597</v>
      </c>
      <c r="C6" s="623" t="s">
        <v>673</v>
      </c>
      <c r="D6" s="520" t="s">
        <v>633</v>
      </c>
      <c r="E6" s="615"/>
      <c r="F6" s="503"/>
    </row>
    <row r="7" spans="1:6" ht="15.75">
      <c r="A7" s="554">
        <v>1</v>
      </c>
      <c r="B7" s="613" t="s">
        <v>723</v>
      </c>
      <c r="C7" s="634" t="s">
        <v>660</v>
      </c>
      <c r="D7" s="614">
        <v>0</v>
      </c>
      <c r="E7" s="606"/>
      <c r="F7" s="503"/>
    </row>
    <row r="8" spans="1:6" ht="15.75">
      <c r="A8" s="554">
        <v>2</v>
      </c>
      <c r="B8" s="613" t="s">
        <v>724</v>
      </c>
      <c r="C8" s="634" t="s">
        <v>661</v>
      </c>
      <c r="D8" s="614">
        <v>0</v>
      </c>
      <c r="E8" s="605"/>
      <c r="F8" s="503"/>
    </row>
    <row r="9" spans="1:6" ht="15.75">
      <c r="A9" s="554">
        <v>3</v>
      </c>
      <c r="B9" s="613" t="s">
        <v>725</v>
      </c>
      <c r="C9" s="634" t="s">
        <v>662</v>
      </c>
      <c r="D9" s="614"/>
      <c r="E9" s="605"/>
      <c r="F9" s="503"/>
    </row>
    <row r="10" spans="1:6" ht="15.75">
      <c r="A10" s="554">
        <v>4</v>
      </c>
      <c r="B10" s="613" t="s">
        <v>726</v>
      </c>
      <c r="C10" s="634" t="s">
        <v>663</v>
      </c>
      <c r="D10" s="614"/>
      <c r="E10" s="605"/>
      <c r="F10" s="503"/>
    </row>
    <row r="11" spans="1:6" ht="15.75">
      <c r="A11" s="554">
        <v>5</v>
      </c>
      <c r="B11" s="613" t="s">
        <v>727</v>
      </c>
      <c r="C11" s="555" t="s">
        <v>664</v>
      </c>
      <c r="D11" s="614"/>
      <c r="E11" s="605"/>
      <c r="F11" s="503"/>
    </row>
    <row r="12" spans="1:6" ht="15.75">
      <c r="A12" s="554">
        <v>6</v>
      </c>
      <c r="B12" s="613" t="s">
        <v>728</v>
      </c>
      <c r="C12" s="555">
        <v>47</v>
      </c>
      <c r="D12" s="614"/>
      <c r="E12" s="605"/>
      <c r="F12" s="503"/>
    </row>
    <row r="13" spans="1:6" ht="15.75">
      <c r="A13" s="554"/>
      <c r="B13" s="555"/>
      <c r="C13" s="555"/>
      <c r="D13" s="614"/>
      <c r="E13" s="503"/>
      <c r="F13" s="503"/>
    </row>
    <row r="14" spans="1:6" ht="15.75">
      <c r="A14" s="554"/>
      <c r="B14" s="555"/>
      <c r="C14" s="555"/>
      <c r="D14" s="648"/>
      <c r="E14" s="503"/>
      <c r="F14" s="503"/>
    </row>
    <row r="15" spans="1:6" ht="16.5" thickBot="1">
      <c r="A15" s="610"/>
      <c r="B15" s="611"/>
      <c r="C15" s="633"/>
      <c r="D15" s="612"/>
      <c r="E15" s="503"/>
      <c r="F15" s="503"/>
    </row>
    <row r="16" spans="1:6" ht="16.5" thickBot="1">
      <c r="A16" s="578" t="s">
        <v>315</v>
      </c>
      <c r="B16" s="556"/>
      <c r="C16" s="628"/>
      <c r="D16" s="557">
        <f>SUM(D7:D11)</f>
        <v>0</v>
      </c>
      <c r="E16" s="503"/>
      <c r="F16" s="503"/>
    </row>
    <row r="19" spans="2:5" ht="15.75">
      <c r="B19" s="653"/>
      <c r="C19" s="654"/>
    </row>
    <row r="20" spans="2:5" ht="15.75">
      <c r="B20" s="653"/>
      <c r="C20" s="654"/>
    </row>
    <row r="21" spans="2:5" ht="15.75">
      <c r="B21" s="653"/>
      <c r="C21" s="654"/>
    </row>
    <row r="22" spans="2:5" ht="15.75">
      <c r="B22" s="653"/>
      <c r="C22" s="655"/>
    </row>
    <row r="23" spans="2:5" ht="15.75">
      <c r="B23" s="653"/>
      <c r="C23" s="654"/>
    </row>
    <row r="24" spans="2:5" ht="15.75">
      <c r="B24" s="653"/>
      <c r="C24" s="654"/>
    </row>
    <row r="25" spans="2:5" ht="16.5" thickBot="1">
      <c r="B25" s="656"/>
      <c r="C25" s="657"/>
    </row>
    <row r="26" spans="2:5" ht="15.75" thickTop="1"/>
    <row r="29" spans="2:5" ht="15.75" thickBot="1"/>
    <row r="30" spans="2:5" ht="41.1" customHeight="1">
      <c r="B30" s="690"/>
      <c r="C30" s="703"/>
      <c r="D30" s="691"/>
      <c r="E30" s="691"/>
    </row>
    <row r="31" spans="2:5" ht="15.75">
      <c r="B31" s="692"/>
      <c r="C31" s="693"/>
      <c r="D31" s="694"/>
      <c r="E31" s="694"/>
    </row>
    <row r="32" spans="2:5" ht="15.75">
      <c r="B32" s="692"/>
      <c r="C32" s="695"/>
      <c r="D32" s="694"/>
      <c r="E32" s="694"/>
    </row>
    <row r="33" spans="2:5" ht="15.75">
      <c r="B33" s="692"/>
      <c r="C33" s="696"/>
      <c r="D33" s="694"/>
      <c r="E33" s="694"/>
    </row>
    <row r="34" spans="2:5" ht="15.75">
      <c r="B34" s="692"/>
      <c r="C34" s="697"/>
      <c r="D34" s="694"/>
      <c r="E34" s="694"/>
    </row>
    <row r="35" spans="2:5" ht="15.75">
      <c r="B35" s="692"/>
      <c r="C35" s="698"/>
      <c r="D35" s="694"/>
      <c r="E35" s="694"/>
    </row>
    <row r="36" spans="2:5" ht="15.75">
      <c r="B36" s="692"/>
      <c r="C36" s="699"/>
      <c r="D36" s="694"/>
      <c r="E36" s="694"/>
    </row>
    <row r="37" spans="2:5" ht="16.5" thickBot="1">
      <c r="B37" s="700"/>
      <c r="C37" s="701"/>
      <c r="D37" s="702"/>
      <c r="E37" s="702"/>
    </row>
    <row r="38" spans="2:5">
      <c r="C38" s="689"/>
    </row>
  </sheetData>
  <pageMargins left="0.70000000000000007" right="0.70000000000000007" top="0.75" bottom="0.75" header="0.30000000000000004" footer="0.30000000000000004"/>
  <pageSetup scale="66" fitToWidth="0" fitToHeight="0" orientation="portrait" horizontalDpi="90" verticalDpi="90" r:id="rId1"/>
  <headerFooter>
    <oddHeader>&amp;L&amp;"Segoe UI,Regular"&amp;9&amp;KFFFFFFRestricted - مقيد</oddHeader>
    <oddFooter>&amp;L&amp;"Segoe UI,Regular"&amp;9&amp;KFFFFFFRestricted - مقيد</oddFooter>
    <evenHeader>&amp;L&amp;"Segoe UI,Regular"&amp;09&amp;KFFFFFFRestricted - مقيد</evenHeader>
    <evenFooter>&amp;L&amp;"Segoe UI,Regular"&amp;08&amp;KFFFFFFRestricted - مقيد</evenFooter>
    <firstHeader>&amp;L&amp;"Segoe UI,Regular"&amp;09&amp;KFFFFFFRestricted - مقيد</firstHeader>
    <firstFooter>&amp;L&amp;"Segoe UI,Regular"&amp;08&amp;KFFFFFFRestricted - مقيد</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1:F18"/>
  <sheetViews>
    <sheetView view="pageBreakPreview" zoomScale="90" zoomScaleNormal="100" zoomScaleSheetLayoutView="90" workbookViewId="0">
      <selection activeCell="A8" sqref="A8"/>
    </sheetView>
  </sheetViews>
  <sheetFormatPr defaultColWidth="8.5" defaultRowHeight="15.75"/>
  <cols>
    <col min="1" max="1" width="100.125" style="512" bestFit="1" customWidth="1"/>
    <col min="2" max="2" width="17" style="512" customWidth="1"/>
    <col min="3" max="3" width="23.5" style="512" customWidth="1"/>
    <col min="4" max="4" width="8.5" style="512" customWidth="1"/>
    <col min="5" max="16384" width="8.5" style="512"/>
  </cols>
  <sheetData>
    <row r="1" spans="1:6">
      <c r="A1" s="515" t="str">
        <f>'ST 1 - Adjustments to NP'!A1</f>
        <v xml:space="preserve">Zakat/Tax payer's Name: </v>
      </c>
      <c r="B1" s="515"/>
      <c r="C1" s="558"/>
    </row>
    <row r="2" spans="1:6">
      <c r="A2" s="516" t="str">
        <f>'ST 1 - Adjustments to NP'!A2</f>
        <v xml:space="preserve">Unique No : </v>
      </c>
      <c r="B2" s="516"/>
      <c r="C2" s="516"/>
    </row>
    <row r="3" spans="1:6">
      <c r="A3" s="516" t="str">
        <f>'ST 1 - Adjustments to NP'!A3</f>
        <v xml:space="preserve">Year ended : </v>
      </c>
      <c r="B3" s="516"/>
      <c r="C3" s="516"/>
    </row>
    <row r="4" spans="1:6">
      <c r="A4" s="516"/>
      <c r="B4" s="516"/>
      <c r="C4" s="516"/>
    </row>
    <row r="5" spans="1:6" ht="16.5" thickBot="1">
      <c r="A5" s="514" t="s">
        <v>682</v>
      </c>
      <c r="B5" s="514"/>
      <c r="C5" s="514"/>
      <c r="D5" s="514"/>
      <c r="E5" s="514"/>
      <c r="F5" s="514"/>
    </row>
    <row r="6" spans="1:6" s="513" customFormat="1">
      <c r="A6" s="517" t="s">
        <v>601</v>
      </c>
      <c r="B6" s="623" t="s">
        <v>673</v>
      </c>
      <c r="C6" s="520" t="s">
        <v>633</v>
      </c>
    </row>
    <row r="7" spans="1:6">
      <c r="A7" s="521" t="s">
        <v>729</v>
      </c>
      <c r="B7" s="526" t="s">
        <v>652</v>
      </c>
      <c r="C7" s="559"/>
      <c r="D7" s="606"/>
    </row>
    <row r="8" spans="1:6">
      <c r="A8" s="560"/>
      <c r="B8" s="635"/>
      <c r="C8" s="561"/>
    </row>
    <row r="9" spans="1:6">
      <c r="A9" s="560"/>
      <c r="B9" s="635"/>
      <c r="C9" s="561"/>
    </row>
    <row r="10" spans="1:6">
      <c r="A10" s="560"/>
      <c r="B10" s="635"/>
      <c r="C10" s="561"/>
    </row>
    <row r="11" spans="1:6">
      <c r="A11" s="560"/>
      <c r="B11" s="635"/>
      <c r="C11" s="561"/>
    </row>
    <row r="12" spans="1:6">
      <c r="A12" s="560"/>
      <c r="B12" s="635"/>
      <c r="C12" s="561"/>
    </row>
    <row r="13" spans="1:6">
      <c r="A13" s="560"/>
      <c r="B13" s="635"/>
      <c r="C13" s="561"/>
    </row>
    <row r="14" spans="1:6">
      <c r="A14" s="560"/>
      <c r="B14" s="635"/>
      <c r="C14" s="561"/>
    </row>
    <row r="15" spans="1:6">
      <c r="A15" s="560"/>
      <c r="B15" s="635"/>
      <c r="C15" s="561"/>
    </row>
    <row r="16" spans="1:6">
      <c r="A16" s="560"/>
      <c r="B16" s="635"/>
      <c r="C16" s="561"/>
    </row>
    <row r="17" spans="1:3" ht="16.5" thickBot="1">
      <c r="A17" s="560"/>
      <c r="B17" s="635"/>
      <c r="C17" s="561"/>
    </row>
    <row r="18" spans="1:3" ht="16.5" thickBot="1">
      <c r="A18" s="562" t="s">
        <v>107</v>
      </c>
      <c r="B18" s="636"/>
      <c r="C18" s="563">
        <f>SUM(C7:C17)</f>
        <v>0</v>
      </c>
    </row>
  </sheetData>
  <pageMargins left="0.70000000000000007" right="0.70000000000000007" top="0.75" bottom="0.75" header="0.30000000000000004" footer="0.30000000000000004"/>
  <pageSetup scale="91" fitToWidth="0" fitToHeight="0" orientation="portrait" horizontalDpi="90" verticalDpi="90" r:id="rId1"/>
  <headerFooter>
    <oddHeader>&amp;L&amp;"Segoe UI,Regular"&amp;9&amp;KFFFFFFRestricted - مقيد</oddHeader>
    <oddFooter>&amp;L&amp;"Segoe UI,Regular"&amp;9&amp;KFFFFFFRestricted - مقيد</oddFooter>
    <evenHeader>&amp;L&amp;"Segoe UI,Regular"&amp;09&amp;KFFFFFFRestricted - مقيد</evenHeader>
    <evenFooter>&amp;L&amp;"Segoe UI,Regular"&amp;08&amp;KFFFFFFRestricted - مقيد</evenFooter>
    <firstHeader>&amp;L&amp;"Segoe UI,Regular"&amp;09&amp;KFFFFFFRestricted - مقيد</firstHeader>
    <firstFooter>&amp;L&amp;"Segoe UI,Regular"&amp;08&amp;KFFFFFFRestricted - مقيد</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D17"/>
  <sheetViews>
    <sheetView view="pageBreakPreview" zoomScale="90" zoomScaleNormal="100" zoomScaleSheetLayoutView="90" workbookViewId="0">
      <selection activeCell="C14" sqref="C14"/>
    </sheetView>
  </sheetViews>
  <sheetFormatPr defaultColWidth="8.5" defaultRowHeight="15.75"/>
  <cols>
    <col min="1" max="1" width="106.125" style="512" bestFit="1" customWidth="1"/>
    <col min="2" max="2" width="16.125" style="512" customWidth="1"/>
    <col min="3" max="3" width="17.875" style="512" customWidth="1"/>
    <col min="4" max="4" width="10.125" style="512" bestFit="1" customWidth="1"/>
    <col min="5" max="16384" width="8.5" style="512"/>
  </cols>
  <sheetData>
    <row r="1" spans="1:4">
      <c r="A1" s="515" t="str">
        <f>'ST 1 - Adjustments to NP'!A1</f>
        <v xml:space="preserve">Zakat/Tax payer's Name: </v>
      </c>
      <c r="B1" s="515"/>
      <c r="C1" s="558"/>
    </row>
    <row r="2" spans="1:4">
      <c r="A2" s="516" t="str">
        <f>'ST 1 - Adjustments to NP'!A2</f>
        <v xml:space="preserve">Unique No : </v>
      </c>
      <c r="B2" s="516"/>
      <c r="C2" s="516"/>
    </row>
    <row r="3" spans="1:4">
      <c r="A3" s="516" t="str">
        <f>'ST 1 - Adjustments to NP'!A3</f>
        <v xml:space="preserve">Year ended : </v>
      </c>
      <c r="B3" s="516"/>
      <c r="C3" s="516"/>
    </row>
    <row r="4" spans="1:4">
      <c r="A4" s="516"/>
      <c r="B4" s="516"/>
      <c r="C4" s="516"/>
    </row>
    <row r="5" spans="1:4" ht="16.5" thickBot="1">
      <c r="A5" s="514" t="s">
        <v>683</v>
      </c>
      <c r="B5" s="514"/>
    </row>
    <row r="6" spans="1:4" s="513" customFormat="1">
      <c r="A6" s="517" t="s">
        <v>593</v>
      </c>
      <c r="B6" s="623" t="s">
        <v>673</v>
      </c>
      <c r="C6" s="520" t="s">
        <v>633</v>
      </c>
    </row>
    <row r="7" spans="1:4">
      <c r="A7" s="521" t="s">
        <v>730</v>
      </c>
      <c r="B7" s="631" t="s">
        <v>665</v>
      </c>
      <c r="C7" s="710"/>
      <c r="D7" s="605"/>
    </row>
    <row r="8" spans="1:4">
      <c r="A8" s="521" t="s">
        <v>731</v>
      </c>
      <c r="B8" s="631" t="s">
        <v>666</v>
      </c>
      <c r="C8" s="710"/>
      <c r="D8" s="605"/>
    </row>
    <row r="9" spans="1:4">
      <c r="A9" s="521" t="s">
        <v>732</v>
      </c>
      <c r="B9" s="631">
        <v>31</v>
      </c>
      <c r="C9" s="710"/>
      <c r="D9" s="605"/>
    </row>
    <row r="10" spans="1:4">
      <c r="A10" s="616" t="s">
        <v>733</v>
      </c>
      <c r="B10" s="639" t="s">
        <v>667</v>
      </c>
      <c r="C10" s="711"/>
      <c r="D10" s="605"/>
    </row>
    <row r="11" spans="1:4">
      <c r="A11" s="616" t="s">
        <v>734</v>
      </c>
      <c r="B11" s="639" t="s">
        <v>668</v>
      </c>
      <c r="C11" s="711"/>
      <c r="D11" s="606"/>
    </row>
    <row r="12" spans="1:4">
      <c r="A12" s="616" t="s">
        <v>735</v>
      </c>
      <c r="B12" s="639">
        <v>51</v>
      </c>
      <c r="D12" s="606"/>
    </row>
    <row r="13" spans="1:4">
      <c r="A13" s="564" t="s">
        <v>755</v>
      </c>
      <c r="B13" s="637"/>
      <c r="C13" s="711">
        <v>0</v>
      </c>
    </row>
    <row r="14" spans="1:4">
      <c r="A14" s="564"/>
      <c r="B14" s="637"/>
      <c r="C14" s="711">
        <v>0</v>
      </c>
    </row>
    <row r="15" spans="1:4" ht="16.5" thickBot="1">
      <c r="A15" s="565"/>
      <c r="B15" s="638"/>
      <c r="C15" s="712"/>
    </row>
    <row r="16" spans="1:4" ht="16.5" thickBot="1">
      <c r="A16" s="562" t="s">
        <v>107</v>
      </c>
      <c r="B16" s="636"/>
      <c r="C16" s="566">
        <f>SUM(C7:C15)</f>
        <v>0</v>
      </c>
    </row>
    <row r="17" spans="1:2">
      <c r="A17" s="567"/>
      <c r="B17" s="567"/>
    </row>
  </sheetData>
  <pageMargins left="0.70000000000000007" right="0.70000000000000007" top="0.75" bottom="0.75" header="0.30000000000000004" footer="0.30000000000000004"/>
  <pageSetup scale="65" fitToWidth="0" fitToHeight="0" orientation="portrait" horizontalDpi="90" verticalDpi="90" r:id="rId1"/>
  <headerFooter>
    <oddHeader>&amp;L&amp;"Segoe UI,Regular"&amp;9&amp;KFFFFFFRestricted - مقيد</oddHeader>
    <oddFooter>&amp;L&amp;"Segoe UI,Regular"&amp;9&amp;KFFFFFFRestricted - مقيد</oddFooter>
    <evenHeader>&amp;L&amp;"Segoe UI,Regular"&amp;09&amp;KFFFFFFRestricted - مقيد</evenHeader>
    <evenFooter>&amp;L&amp;"Segoe UI,Regular"&amp;08&amp;KFFFFFFRestricted - مقيد</evenFooter>
    <firstHeader>&amp;L&amp;"Segoe UI,Regular"&amp;09&amp;KFFFFFFRestricted - مقيد</firstHeader>
    <firstFooter>&amp;L&amp;"Segoe UI,Regular"&amp;08&amp;KFFFFFFRestricted - مقيد</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autoPageBreaks="0"/>
  </sheetPr>
  <dimension ref="A1:C16"/>
  <sheetViews>
    <sheetView view="pageBreakPreview" zoomScale="130" zoomScaleNormal="100" zoomScaleSheetLayoutView="130" workbookViewId="0">
      <selection activeCell="D19" sqref="D19"/>
    </sheetView>
  </sheetViews>
  <sheetFormatPr defaultColWidth="8.5" defaultRowHeight="15"/>
  <cols>
    <col min="1" max="1" width="54.125" style="532" bestFit="1" customWidth="1"/>
    <col min="2" max="2" width="21.125" style="532" customWidth="1"/>
    <col min="3" max="4" width="8.5" style="532" customWidth="1"/>
    <col min="5" max="5" width="24.5" style="532" bestFit="1" customWidth="1"/>
    <col min="6" max="6" width="8.5" style="532" customWidth="1"/>
    <col min="7" max="16384" width="8.5" style="532"/>
  </cols>
  <sheetData>
    <row r="1" spans="1:3" ht="15.75">
      <c r="A1" s="531" t="str">
        <f>'ST 1 - Adjustments to NP'!A1</f>
        <v xml:space="preserve">Zakat/Tax payer's Name: </v>
      </c>
      <c r="B1" s="543"/>
    </row>
    <row r="2" spans="1:3" ht="15.75">
      <c r="A2" s="533" t="str">
        <f>'ST 1 - Adjustments to NP'!A2</f>
        <v xml:space="preserve">Unique No : </v>
      </c>
      <c r="B2" s="533"/>
      <c r="C2" s="533"/>
    </row>
    <row r="3" spans="1:3" ht="15.75">
      <c r="A3" s="533" t="str">
        <f>'ST 1 - Adjustments to NP'!A3</f>
        <v xml:space="preserve">Year ended : </v>
      </c>
      <c r="B3" s="533"/>
      <c r="C3" s="533"/>
    </row>
    <row r="5" spans="1:3" ht="16.5" thickBot="1">
      <c r="A5" s="510" t="s">
        <v>684</v>
      </c>
    </row>
    <row r="6" spans="1:3" ht="16.5" thickBot="1">
      <c r="A6" s="568" t="s">
        <v>598</v>
      </c>
      <c r="B6" s="520" t="s">
        <v>633</v>
      </c>
    </row>
    <row r="7" spans="1:3" ht="16.5" thickBot="1">
      <c r="A7" s="569" t="s">
        <v>736</v>
      </c>
      <c r="B7" s="1125">
        <v>0</v>
      </c>
    </row>
    <row r="8" spans="1:3" ht="16.5" thickBot="1">
      <c r="A8" s="569" t="s">
        <v>737</v>
      </c>
      <c r="B8" s="1125">
        <v>0</v>
      </c>
    </row>
    <row r="9" spans="1:3" ht="15.75">
      <c r="A9" s="570"/>
      <c r="B9" s="643"/>
    </row>
    <row r="10" spans="1:3">
      <c r="A10" s="570"/>
      <c r="B10" s="571"/>
    </row>
    <row r="11" spans="1:3">
      <c r="A11" s="570"/>
      <c r="B11" s="571"/>
    </row>
    <row r="12" spans="1:3">
      <c r="A12" s="570"/>
      <c r="B12" s="571"/>
    </row>
    <row r="13" spans="1:3">
      <c r="A13" s="570"/>
      <c r="B13" s="571"/>
    </row>
    <row r="14" spans="1:3">
      <c r="A14" s="570"/>
      <c r="B14" s="571"/>
    </row>
    <row r="15" spans="1:3" ht="15.75" thickBot="1">
      <c r="A15" s="572"/>
      <c r="B15" s="573"/>
    </row>
    <row r="16" spans="1:3" ht="16.5" thickBot="1">
      <c r="A16" s="574" t="s">
        <v>315</v>
      </c>
      <c r="B16" s="575">
        <f>SUM(B7:B15)</f>
        <v>0</v>
      </c>
    </row>
  </sheetData>
  <pageMargins left="0.70000000000000007" right="0.70000000000000007" top="0.75" bottom="0.75" header="0.30000000000000004" footer="0.30000000000000004"/>
  <pageSetup scale="81" fitToWidth="0" fitToHeight="0" orientation="portrait" horizontalDpi="90" verticalDpi="90" r:id="rId1"/>
  <headerFooter>
    <oddHeader>&amp;L&amp;"Segoe UI,Regular"&amp;9&amp;KFFFFFFRestricted - مقيد</oddHeader>
    <oddFooter>&amp;L&amp;"Segoe UI,Regular"&amp;9&amp;KFFFFFFRestricted - مقيد</oddFooter>
    <evenHeader>&amp;L&amp;"Segoe UI,Regular"&amp;09&amp;KFFFFFFRestricted - مقيد</evenHeader>
    <evenFooter>&amp;L&amp;"Segoe UI,Regular"&amp;08&amp;KFFFFFFRestricted - مقيد</evenFooter>
    <firstHeader>&amp;L&amp;"Segoe UI,Regular"&amp;09&amp;KFFFFFFRestricted - مقيد</firstHeader>
    <firstFooter>&amp;L&amp;"Segoe UI,Regular"&amp;08&amp;KFFFFFFRestricted - مقيد</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sheetPr>
  <dimension ref="A1:D32"/>
  <sheetViews>
    <sheetView view="pageBreakPreview" zoomScaleNormal="100" zoomScaleSheetLayoutView="100" workbookViewId="0">
      <selection activeCell="D33" sqref="D33"/>
    </sheetView>
  </sheetViews>
  <sheetFormatPr defaultColWidth="8.875" defaultRowHeight="15.75"/>
  <cols>
    <col min="1" max="1" width="34.5" style="512" customWidth="1"/>
    <col min="2" max="2" width="92.5" style="512" customWidth="1"/>
    <col min="3" max="3" width="20" style="512" customWidth="1"/>
    <col min="4" max="4" width="18.125" style="512" bestFit="1" customWidth="1"/>
    <col min="5" max="16384" width="8.875" style="512"/>
  </cols>
  <sheetData>
    <row r="1" spans="1:3">
      <c r="A1" s="515" t="str">
        <f>'ST 1 - Adjustments to NP'!A1</f>
        <v xml:space="preserve">Zakat/Tax payer's Name: </v>
      </c>
      <c r="B1" s="558"/>
    </row>
    <row r="2" spans="1:3">
      <c r="A2" s="516" t="str">
        <f>'ST 1 - Adjustments to NP'!A2</f>
        <v xml:space="preserve">Unique No : </v>
      </c>
      <c r="B2" s="516"/>
      <c r="C2" s="516"/>
    </row>
    <row r="3" spans="1:3">
      <c r="A3" s="516" t="str">
        <f>'ST 1 - Adjustments to NP'!A3</f>
        <v xml:space="preserve">Year ended : </v>
      </c>
      <c r="B3" s="516"/>
      <c r="C3" s="516"/>
    </row>
    <row r="5" spans="1:3" ht="16.5" thickBot="1">
      <c r="A5" s="510" t="s">
        <v>685</v>
      </c>
    </row>
    <row r="6" spans="1:3">
      <c r="A6" s="568" t="s">
        <v>599</v>
      </c>
      <c r="B6" s="576"/>
      <c r="C6" s="576"/>
    </row>
    <row r="7" spans="1:3">
      <c r="A7" s="881" t="s">
        <v>593</v>
      </c>
      <c r="B7" s="882"/>
      <c r="C7" s="577" t="s">
        <v>109</v>
      </c>
    </row>
    <row r="8" spans="1:3">
      <c r="A8" s="883" t="s">
        <v>669</v>
      </c>
      <c r="B8" s="884"/>
      <c r="C8" s="598">
        <v>0</v>
      </c>
    </row>
    <row r="9" spans="1:3" ht="16.5" thickBot="1">
      <c r="A9" s="885"/>
      <c r="B9" s="886"/>
      <c r="C9" s="621">
        <v>0</v>
      </c>
    </row>
    <row r="10" spans="1:3">
      <c r="A10" s="887" t="s">
        <v>107</v>
      </c>
      <c r="B10" s="888"/>
      <c r="C10" s="622">
        <f>SUM(C8:C9)</f>
        <v>0</v>
      </c>
    </row>
    <row r="11" spans="1:3">
      <c r="A11" s="880" t="s">
        <v>689</v>
      </c>
      <c r="B11" s="880"/>
      <c r="C11" s="620" t="e">
        <f>C10/C23*C27</f>
        <v>#DIV/0!</v>
      </c>
    </row>
    <row r="12" spans="1:3">
      <c r="A12" s="875"/>
      <c r="B12" s="875"/>
      <c r="C12" s="619"/>
    </row>
    <row r="13" spans="1:3">
      <c r="A13" s="513"/>
      <c r="B13" s="513"/>
      <c r="C13" s="513"/>
    </row>
    <row r="14" spans="1:3">
      <c r="A14" s="577" t="s">
        <v>600</v>
      </c>
      <c r="B14" s="577"/>
      <c r="C14" s="577"/>
    </row>
    <row r="15" spans="1:3">
      <c r="A15" s="882" t="s">
        <v>593</v>
      </c>
      <c r="B15" s="882"/>
      <c r="C15" s="577" t="s">
        <v>109</v>
      </c>
    </row>
    <row r="16" spans="1:3">
      <c r="A16" s="884" t="s">
        <v>744</v>
      </c>
      <c r="B16" s="884"/>
      <c r="C16" s="1126">
        <v>0</v>
      </c>
    </row>
    <row r="17" spans="1:4" ht="16.5" thickBot="1">
      <c r="A17" s="886"/>
      <c r="B17" s="886"/>
      <c r="C17" s="597"/>
    </row>
    <row r="18" spans="1:4">
      <c r="A18" s="887" t="s">
        <v>107</v>
      </c>
      <c r="B18" s="888"/>
      <c r="C18" s="622">
        <f>SUM(C16:C17)</f>
        <v>0</v>
      </c>
    </row>
    <row r="19" spans="1:4">
      <c r="A19" s="878" t="s">
        <v>688</v>
      </c>
      <c r="B19" s="879"/>
      <c r="C19" s="642" t="e">
        <f>C18/C24*C28</f>
        <v>#DIV/0!</v>
      </c>
    </row>
    <row r="22" spans="1:4" ht="16.5" thickBot="1"/>
    <row r="23" spans="1:4" ht="16.5" thickBot="1">
      <c r="A23" s="876" t="s">
        <v>738</v>
      </c>
      <c r="B23" s="877"/>
      <c r="C23" s="1125">
        <v>0</v>
      </c>
    </row>
    <row r="24" spans="1:4">
      <c r="A24" s="889" t="s">
        <v>739</v>
      </c>
      <c r="B24" s="890"/>
      <c r="C24" s="1125">
        <v>0</v>
      </c>
    </row>
    <row r="25" spans="1:4">
      <c r="A25" s="893" t="s">
        <v>740</v>
      </c>
      <c r="B25" s="894"/>
      <c r="C25" s="644">
        <f>SUM(C23:C24)</f>
        <v>0</v>
      </c>
      <c r="D25" s="658"/>
    </row>
    <row r="26" spans="1:4">
      <c r="A26" s="645"/>
      <c r="C26" s="646"/>
    </row>
    <row r="27" spans="1:4">
      <c r="A27" s="889" t="s">
        <v>741</v>
      </c>
      <c r="B27" s="890"/>
      <c r="C27" s="704">
        <v>0</v>
      </c>
    </row>
    <row r="28" spans="1:4">
      <c r="A28" s="889" t="s">
        <v>742</v>
      </c>
      <c r="B28" s="890"/>
      <c r="C28" s="704">
        <v>0</v>
      </c>
    </row>
    <row r="29" spans="1:4" ht="16.5" thickBot="1">
      <c r="A29" s="891" t="s">
        <v>743</v>
      </c>
      <c r="B29" s="892"/>
      <c r="C29" s="647">
        <f>SUM(C27:C28)</f>
        <v>0</v>
      </c>
    </row>
    <row r="31" spans="1:4">
      <c r="C31" s="709"/>
    </row>
    <row r="32" spans="1:4">
      <c r="C32" s="658"/>
    </row>
  </sheetData>
  <mergeCells count="17">
    <mergeCell ref="A27:B27"/>
    <mergeCell ref="A28:B28"/>
    <mergeCell ref="A29:B29"/>
    <mergeCell ref="A24:B24"/>
    <mergeCell ref="A25:B25"/>
    <mergeCell ref="A12:B12"/>
    <mergeCell ref="A23:B23"/>
    <mergeCell ref="A19:B19"/>
    <mergeCell ref="A11:B11"/>
    <mergeCell ref="A7:B7"/>
    <mergeCell ref="A8:B8"/>
    <mergeCell ref="A9:B9"/>
    <mergeCell ref="A10:B10"/>
    <mergeCell ref="A15:B15"/>
    <mergeCell ref="A16:B16"/>
    <mergeCell ref="A17:B17"/>
    <mergeCell ref="A18:B18"/>
  </mergeCells>
  <pageMargins left="0.70000000000000007" right="0.70000000000000007" top="0.75" bottom="0.75" header="0.30000000000000004" footer="0.30000000000000004"/>
  <pageSetup scale="57" fitToWidth="0" fitToHeight="0" orientation="portrait" horizontalDpi="90" verticalDpi="90" r:id="rId1"/>
  <headerFooter>
    <oddHeader>&amp;L&amp;"Segoe UI,Regular"&amp;9&amp;KFFFFFFRestricted - مقيد</oddHeader>
    <oddFooter>&amp;L&amp;"Segoe UI,Regular"&amp;9&amp;KFFFFFFRestricted - مقيد</oddFooter>
    <evenHeader>&amp;L&amp;"Segoe UI,Regular"&amp;09&amp;KFFFFFFRestricted - مقيد</evenHeader>
    <evenFooter>&amp;L&amp;"Segoe UI,Regular"&amp;08&amp;KFFFFFFRestricted - مقيد</evenFooter>
    <firstHeader>&amp;L&amp;"Segoe UI,Regular"&amp;09&amp;KFFFFFFRestricted - مقيد</firstHeader>
    <firstFooter>&amp;L&amp;"Segoe UI,Regular"&amp;08&amp;KFFFFFFRestricted - مقيد</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election activeCell="E10" sqref="E10"/>
    </sheetView>
  </sheetViews>
  <sheetFormatPr defaultColWidth="8.875" defaultRowHeight="12.75"/>
  <cols>
    <col min="1" max="16384" width="8.875" style="202"/>
  </cols>
  <sheetData/>
  <pageMargins left="0.75" right="0.75" top="1" bottom="1" header="0.5" footer="0.5"/>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
  <dimension ref="A2:Q72"/>
  <sheetViews>
    <sheetView view="pageBreakPreview" topLeftCell="A15" zoomScaleNormal="100" zoomScaleSheetLayoutView="100" workbookViewId="0">
      <selection activeCell="M6" sqref="M6:M21"/>
    </sheetView>
  </sheetViews>
  <sheetFormatPr defaultRowHeight="18" customHeight="1"/>
  <cols>
    <col min="1" max="1" width="8.5" customWidth="1"/>
    <col min="11" max="11" width="2.5" customWidth="1"/>
    <col min="12" max="12" width="10.875" customWidth="1"/>
    <col min="13" max="13" width="19.125" style="37" customWidth="1"/>
    <col min="14" max="14" width="22.5" style="37" customWidth="1"/>
  </cols>
  <sheetData>
    <row r="2" spans="1:15" ht="18" customHeight="1" thickBot="1">
      <c r="A2" s="188" t="s">
        <v>413</v>
      </c>
      <c r="M2">
        <v>3000013966</v>
      </c>
      <c r="N2" s="187">
        <v>2016</v>
      </c>
      <c r="O2" s="187"/>
    </row>
    <row r="3" spans="1:15" ht="18" customHeight="1" thickBot="1">
      <c r="A3" s="927" t="s">
        <v>2</v>
      </c>
      <c r="B3" s="928"/>
      <c r="C3" s="928"/>
      <c r="D3" s="928"/>
      <c r="E3" s="928"/>
      <c r="F3" s="928"/>
      <c r="G3" s="928"/>
      <c r="H3" s="928"/>
      <c r="I3" s="928"/>
      <c r="J3" s="928"/>
      <c r="K3" s="928"/>
      <c r="L3" s="928"/>
      <c r="M3" s="928"/>
      <c r="N3" s="929"/>
    </row>
    <row r="4" spans="1:15" ht="16.5" customHeight="1" thickBot="1">
      <c r="A4" s="930" t="s">
        <v>3</v>
      </c>
      <c r="B4" s="931"/>
      <c r="N4" s="100" t="s">
        <v>315</v>
      </c>
    </row>
    <row r="5" spans="1:15" ht="18" customHeight="1">
      <c r="A5" s="898" t="s">
        <v>0</v>
      </c>
      <c r="B5" s="84">
        <v>10101</v>
      </c>
      <c r="C5" s="920" t="s">
        <v>4</v>
      </c>
      <c r="D5" s="921"/>
      <c r="E5" s="921"/>
      <c r="F5" s="921"/>
      <c r="G5" s="921"/>
      <c r="H5" s="921"/>
      <c r="I5" s="921"/>
      <c r="J5" s="921"/>
      <c r="K5" s="922"/>
      <c r="L5" s="4"/>
      <c r="M5" s="35"/>
      <c r="N5" s="98"/>
    </row>
    <row r="6" spans="1:15" ht="18" customHeight="1">
      <c r="A6" s="918"/>
      <c r="B6" s="86">
        <v>10102</v>
      </c>
      <c r="C6" s="901" t="s">
        <v>5</v>
      </c>
      <c r="D6" s="902"/>
      <c r="E6" s="902"/>
      <c r="F6" s="902"/>
      <c r="G6" s="902"/>
      <c r="H6" s="902"/>
      <c r="I6" s="902"/>
      <c r="J6" s="902"/>
      <c r="K6" s="903"/>
      <c r="L6" s="74"/>
      <c r="M6" s="36"/>
      <c r="N6" s="97"/>
    </row>
    <row r="7" spans="1:15" ht="18" customHeight="1">
      <c r="A7" s="918"/>
      <c r="B7" s="2">
        <v>10103</v>
      </c>
      <c r="C7" s="901" t="s">
        <v>6</v>
      </c>
      <c r="D7" s="902"/>
      <c r="E7" s="902"/>
      <c r="F7" s="902"/>
      <c r="G7" s="902"/>
      <c r="H7" s="902"/>
      <c r="I7" s="902"/>
      <c r="J7" s="902"/>
      <c r="K7" s="903"/>
      <c r="L7" s="5"/>
      <c r="M7" s="36">
        <f>IFERROR(#REF!,0)</f>
        <v>0</v>
      </c>
      <c r="N7" s="97"/>
    </row>
    <row r="8" spans="1:15" ht="18" customHeight="1">
      <c r="A8" s="918"/>
      <c r="B8" s="2">
        <v>10104</v>
      </c>
      <c r="C8" s="901" t="s">
        <v>7</v>
      </c>
      <c r="D8" s="902"/>
      <c r="E8" s="902"/>
      <c r="F8" s="902"/>
      <c r="G8" s="902"/>
      <c r="H8" s="902"/>
      <c r="I8" s="902"/>
      <c r="J8" s="902"/>
      <c r="K8" s="903"/>
      <c r="L8" s="74"/>
      <c r="M8" s="36"/>
      <c r="N8" s="97"/>
    </row>
    <row r="9" spans="1:15" ht="18" customHeight="1">
      <c r="A9" s="918"/>
      <c r="B9" s="87">
        <v>10105</v>
      </c>
      <c r="C9" s="901" t="s">
        <v>8</v>
      </c>
      <c r="D9" s="902"/>
      <c r="E9" s="902"/>
      <c r="F9" s="902"/>
      <c r="G9" s="902"/>
      <c r="H9" s="902"/>
      <c r="I9" s="902"/>
      <c r="J9" s="902"/>
      <c r="K9" s="903"/>
      <c r="L9" s="74"/>
      <c r="M9" s="36"/>
      <c r="N9" s="97"/>
    </row>
    <row r="10" spans="1:15" ht="18" customHeight="1">
      <c r="A10" s="918"/>
      <c r="B10" s="86">
        <v>10106</v>
      </c>
      <c r="C10" s="901" t="s">
        <v>9</v>
      </c>
      <c r="D10" s="902"/>
      <c r="E10" s="902"/>
      <c r="F10" s="902"/>
      <c r="G10" s="902"/>
      <c r="H10" s="902"/>
      <c r="I10" s="902"/>
      <c r="J10" s="902"/>
      <c r="K10" s="903"/>
      <c r="L10" s="74"/>
      <c r="M10" s="36"/>
      <c r="N10" s="97"/>
    </row>
    <row r="11" spans="1:15" ht="18" customHeight="1" thickBot="1">
      <c r="A11" s="918"/>
      <c r="B11" s="85">
        <v>10107</v>
      </c>
      <c r="C11" s="901" t="s">
        <v>10</v>
      </c>
      <c r="D11" s="902"/>
      <c r="E11" s="902"/>
      <c r="F11" s="902"/>
      <c r="G11" s="902"/>
      <c r="H11" s="902"/>
      <c r="I11" s="902"/>
      <c r="J11" s="902"/>
      <c r="K11" s="903"/>
      <c r="L11" s="74"/>
      <c r="M11" s="36">
        <v>1090871521</v>
      </c>
      <c r="N11" s="99"/>
    </row>
    <row r="12" spans="1:15" ht="18" customHeight="1" thickBot="1">
      <c r="A12" s="95">
        <v>10100</v>
      </c>
      <c r="B12" s="895" t="s">
        <v>11</v>
      </c>
      <c r="C12" s="896"/>
      <c r="D12" s="896"/>
      <c r="E12" s="896"/>
      <c r="F12" s="896"/>
      <c r="G12" s="896"/>
      <c r="H12" s="896"/>
      <c r="I12" s="896"/>
      <c r="J12" s="896"/>
      <c r="K12" s="896"/>
      <c r="L12" s="896"/>
      <c r="M12" s="897"/>
      <c r="N12" s="167">
        <f>SUM(M5:M11)</f>
        <v>1090871521</v>
      </c>
    </row>
    <row r="13" spans="1:15" ht="18" customHeight="1">
      <c r="A13" s="926" t="s">
        <v>171</v>
      </c>
      <c r="B13" s="1">
        <v>10201</v>
      </c>
      <c r="C13" s="920" t="s">
        <v>172</v>
      </c>
      <c r="D13" s="921"/>
      <c r="E13" s="921"/>
      <c r="F13" s="921"/>
      <c r="G13" s="921"/>
      <c r="H13" s="921"/>
      <c r="I13" s="921"/>
      <c r="J13" s="921"/>
      <c r="K13" s="922"/>
      <c r="L13" s="75"/>
      <c r="M13" s="152"/>
      <c r="N13" s="898"/>
    </row>
    <row r="14" spans="1:15" ht="18" customHeight="1">
      <c r="A14" s="918"/>
      <c r="B14" s="2">
        <v>10202</v>
      </c>
      <c r="C14" s="901" t="s">
        <v>12</v>
      </c>
      <c r="D14" s="902"/>
      <c r="E14" s="902"/>
      <c r="F14" s="902"/>
      <c r="G14" s="902"/>
      <c r="H14" s="902"/>
      <c r="I14" s="902"/>
      <c r="J14" s="902"/>
      <c r="K14" s="903"/>
      <c r="L14" s="74"/>
      <c r="M14" s="152"/>
      <c r="N14" s="899"/>
    </row>
    <row r="15" spans="1:15" ht="18" customHeight="1">
      <c r="A15" s="918"/>
      <c r="B15" s="3">
        <v>10203</v>
      </c>
      <c r="C15" s="901" t="s">
        <v>173</v>
      </c>
      <c r="D15" s="902"/>
      <c r="E15" s="902"/>
      <c r="F15" s="902"/>
      <c r="G15" s="902"/>
      <c r="H15" s="902"/>
      <c r="I15" s="902"/>
      <c r="J15" s="902"/>
      <c r="K15" s="903"/>
      <c r="L15" s="74"/>
      <c r="M15" s="36">
        <v>3369527</v>
      </c>
      <c r="N15" s="899"/>
    </row>
    <row r="16" spans="1:15" ht="18" customHeight="1">
      <c r="A16" s="918"/>
      <c r="B16" s="86">
        <v>10204</v>
      </c>
      <c r="C16" s="901" t="s">
        <v>174</v>
      </c>
      <c r="D16" s="902"/>
      <c r="E16" s="902"/>
      <c r="F16" s="902"/>
      <c r="G16" s="902"/>
      <c r="H16" s="902"/>
      <c r="I16" s="902"/>
      <c r="J16" s="902"/>
      <c r="K16" s="903"/>
      <c r="L16" s="5"/>
      <c r="M16" s="36" t="e">
        <f>#REF!</f>
        <v>#REF!</v>
      </c>
      <c r="N16" s="899"/>
    </row>
    <row r="17" spans="1:14" ht="18" customHeight="1">
      <c r="A17" s="918"/>
      <c r="B17" s="2">
        <v>10205</v>
      </c>
      <c r="C17" s="901" t="s">
        <v>13</v>
      </c>
      <c r="D17" s="902"/>
      <c r="E17" s="902"/>
      <c r="F17" s="902"/>
      <c r="G17" s="902"/>
      <c r="H17" s="902"/>
      <c r="I17" s="902"/>
      <c r="J17" s="902"/>
      <c r="K17" s="903"/>
      <c r="L17" s="5"/>
      <c r="M17" s="36" t="e">
        <f>#REF!</f>
        <v>#REF!</v>
      </c>
      <c r="N17" s="899"/>
    </row>
    <row r="18" spans="1:14" ht="18" customHeight="1">
      <c r="A18" s="918"/>
      <c r="B18" s="86">
        <v>10206</v>
      </c>
      <c r="C18" s="901" t="s">
        <v>175</v>
      </c>
      <c r="D18" s="902"/>
      <c r="E18" s="902"/>
      <c r="F18" s="902"/>
      <c r="G18" s="902"/>
      <c r="H18" s="902"/>
      <c r="I18" s="902"/>
      <c r="J18" s="902"/>
      <c r="K18" s="903"/>
      <c r="L18" s="5"/>
      <c r="M18" s="36" t="e">
        <f>#REF!</f>
        <v>#REF!</v>
      </c>
      <c r="N18" s="899"/>
    </row>
    <row r="19" spans="1:14" ht="18" customHeight="1">
      <c r="A19" s="918"/>
      <c r="B19" s="2">
        <v>10207</v>
      </c>
      <c r="C19" s="901" t="s">
        <v>296</v>
      </c>
      <c r="D19" s="902"/>
      <c r="E19" s="902"/>
      <c r="F19" s="902"/>
      <c r="G19" s="902"/>
      <c r="H19" s="902"/>
      <c r="I19" s="902"/>
      <c r="J19" s="902"/>
      <c r="K19" s="903"/>
      <c r="L19" s="5"/>
      <c r="M19" s="36" t="e">
        <f>#REF!</f>
        <v>#REF!</v>
      </c>
      <c r="N19" s="899"/>
    </row>
    <row r="20" spans="1:14" ht="18" customHeight="1">
      <c r="A20" s="918"/>
      <c r="B20" s="86">
        <v>10208</v>
      </c>
      <c r="C20" s="901" t="s">
        <v>176</v>
      </c>
      <c r="D20" s="902"/>
      <c r="E20" s="902"/>
      <c r="F20" s="902"/>
      <c r="G20" s="902"/>
      <c r="H20" s="902"/>
      <c r="I20" s="902"/>
      <c r="J20" s="902"/>
      <c r="K20" s="903"/>
      <c r="L20" s="74"/>
      <c r="M20" s="36"/>
      <c r="N20" s="899"/>
    </row>
    <row r="21" spans="1:14" ht="18" customHeight="1">
      <c r="A21" s="918"/>
      <c r="B21" s="2">
        <v>10209</v>
      </c>
      <c r="C21" s="901" t="s">
        <v>14</v>
      </c>
      <c r="D21" s="902"/>
      <c r="E21" s="902"/>
      <c r="F21" s="902"/>
      <c r="G21" s="902"/>
      <c r="H21" s="902"/>
      <c r="I21" s="902"/>
      <c r="J21" s="902"/>
      <c r="K21" s="903"/>
      <c r="L21" s="74"/>
      <c r="M21" s="36"/>
      <c r="N21" s="899"/>
    </row>
    <row r="22" spans="1:14" ht="18" customHeight="1">
      <c r="A22" s="918"/>
      <c r="B22" s="86">
        <v>10210</v>
      </c>
      <c r="C22" s="901" t="s">
        <v>177</v>
      </c>
      <c r="D22" s="902"/>
      <c r="E22" s="902"/>
      <c r="F22" s="902"/>
      <c r="G22" s="902"/>
      <c r="H22" s="902"/>
      <c r="I22" s="902"/>
      <c r="J22" s="902"/>
      <c r="K22" s="903"/>
      <c r="L22" s="74"/>
      <c r="M22" s="36"/>
      <c r="N22" s="899"/>
    </row>
    <row r="23" spans="1:14" ht="18" customHeight="1">
      <c r="A23" s="918"/>
      <c r="B23" s="2">
        <v>10211</v>
      </c>
      <c r="C23" s="901" t="s">
        <v>15</v>
      </c>
      <c r="D23" s="902"/>
      <c r="E23" s="902"/>
      <c r="F23" s="902"/>
      <c r="G23" s="902"/>
      <c r="H23" s="902"/>
      <c r="I23" s="902"/>
      <c r="J23" s="902"/>
      <c r="K23" s="903"/>
      <c r="L23" s="74"/>
      <c r="M23" s="152"/>
      <c r="N23" s="899"/>
    </row>
    <row r="24" spans="1:14" ht="18" customHeight="1" thickBot="1">
      <c r="A24" s="918"/>
      <c r="B24" s="2">
        <v>10212</v>
      </c>
      <c r="C24" s="901" t="s">
        <v>397</v>
      </c>
      <c r="D24" s="902"/>
      <c r="E24" s="902"/>
      <c r="F24" s="902"/>
      <c r="G24" s="902"/>
      <c r="H24" s="902"/>
      <c r="I24" s="902"/>
      <c r="J24" s="902"/>
      <c r="K24" s="903"/>
      <c r="L24" s="74"/>
      <c r="M24" s="36" t="e">
        <f>#REF!</f>
        <v>#REF!</v>
      </c>
      <c r="N24" s="900"/>
    </row>
    <row r="25" spans="1:14" ht="18" customHeight="1" thickBot="1">
      <c r="A25" s="95">
        <v>10200</v>
      </c>
      <c r="B25" s="916" t="s">
        <v>178</v>
      </c>
      <c r="C25" s="896"/>
      <c r="D25" s="896"/>
      <c r="E25" s="896"/>
      <c r="F25" s="896"/>
      <c r="G25" s="896"/>
      <c r="H25" s="896"/>
      <c r="I25" s="896"/>
      <c r="J25" s="896"/>
      <c r="K25" s="896"/>
      <c r="L25" s="896"/>
      <c r="M25" s="896"/>
      <c r="N25" s="169" t="e">
        <f>SUM(M13:M24)</f>
        <v>#REF!</v>
      </c>
    </row>
    <row r="26" spans="1:14" ht="18" customHeight="1" thickBot="1">
      <c r="A26" s="95">
        <v>10300</v>
      </c>
      <c r="B26" s="895" t="s">
        <v>18</v>
      </c>
      <c r="C26" s="896"/>
      <c r="D26" s="896"/>
      <c r="E26" s="896"/>
      <c r="F26" s="896"/>
      <c r="G26" s="896"/>
      <c r="H26" s="896"/>
      <c r="I26" s="896"/>
      <c r="J26" s="896"/>
      <c r="K26" s="896"/>
      <c r="L26" s="896"/>
      <c r="M26" s="896"/>
      <c r="N26" s="167" t="e">
        <f>N25+N12</f>
        <v>#REF!</v>
      </c>
    </row>
    <row r="27" spans="1:14" ht="12" customHeight="1">
      <c r="A27" s="932" t="s">
        <v>316</v>
      </c>
      <c r="B27" s="933"/>
      <c r="C27" s="933"/>
      <c r="D27" s="934"/>
      <c r="E27" s="934"/>
      <c r="F27" s="934"/>
      <c r="G27" s="934"/>
      <c r="H27" s="934"/>
      <c r="I27" s="934"/>
      <c r="J27" s="934"/>
      <c r="K27" s="934"/>
      <c r="L27" s="934"/>
      <c r="M27" s="934"/>
      <c r="N27" s="935"/>
    </row>
    <row r="28" spans="1:14" ht="8.25" customHeight="1" thickBot="1">
      <c r="A28" s="936"/>
      <c r="B28" s="937"/>
      <c r="C28" s="937"/>
      <c r="D28" s="938"/>
      <c r="E28" s="938"/>
      <c r="F28" s="938"/>
      <c r="G28" s="938"/>
      <c r="H28" s="938"/>
      <c r="I28" s="938"/>
      <c r="J28" s="938"/>
      <c r="K28" s="938"/>
      <c r="L28" s="938"/>
      <c r="M28" s="938"/>
      <c r="N28" s="939"/>
    </row>
    <row r="29" spans="1:14" ht="18" customHeight="1">
      <c r="A29" s="898" t="s">
        <v>314</v>
      </c>
      <c r="B29" s="1">
        <v>10401</v>
      </c>
      <c r="C29" s="907" t="s">
        <v>179</v>
      </c>
      <c r="D29" s="908"/>
      <c r="E29" s="908"/>
      <c r="F29" s="908"/>
      <c r="G29" s="908"/>
      <c r="H29" s="908"/>
      <c r="I29" s="908"/>
      <c r="J29" s="908"/>
      <c r="K29" s="909"/>
      <c r="L29" s="75"/>
      <c r="M29" s="35"/>
      <c r="N29" s="97"/>
    </row>
    <row r="30" spans="1:14" ht="18" customHeight="1">
      <c r="A30" s="918"/>
      <c r="B30" s="2">
        <v>10402</v>
      </c>
      <c r="C30" s="910" t="s">
        <v>19</v>
      </c>
      <c r="D30" s="911"/>
      <c r="E30" s="911"/>
      <c r="F30" s="911"/>
      <c r="G30" s="911"/>
      <c r="H30" s="911"/>
      <c r="I30" s="911"/>
      <c r="J30" s="911"/>
      <c r="K30" s="912"/>
      <c r="L30" s="74"/>
      <c r="M30" s="36"/>
      <c r="N30" s="97"/>
    </row>
    <row r="31" spans="1:14" ht="18" customHeight="1">
      <c r="A31" s="918"/>
      <c r="B31" s="3">
        <v>10403</v>
      </c>
      <c r="C31" s="910" t="s">
        <v>20</v>
      </c>
      <c r="D31" s="911"/>
      <c r="E31" s="911"/>
      <c r="F31" s="911"/>
      <c r="G31" s="911"/>
      <c r="H31" s="911"/>
      <c r="I31" s="911"/>
      <c r="J31" s="911"/>
      <c r="K31" s="912"/>
      <c r="L31" s="74"/>
      <c r="M31" s="36"/>
      <c r="N31" s="97"/>
    </row>
    <row r="32" spans="1:14" ht="18" customHeight="1" thickBot="1">
      <c r="A32" s="918"/>
      <c r="B32" s="2">
        <v>10404</v>
      </c>
      <c r="C32" s="913" t="s">
        <v>180</v>
      </c>
      <c r="D32" s="914"/>
      <c r="E32" s="914"/>
      <c r="F32" s="914"/>
      <c r="G32" s="914"/>
      <c r="H32" s="914"/>
      <c r="I32" s="914"/>
      <c r="J32" s="914"/>
      <c r="K32" s="915"/>
      <c r="L32" s="76"/>
      <c r="M32" s="153"/>
      <c r="N32" s="97"/>
    </row>
    <row r="33" spans="1:17" ht="18" customHeight="1" thickBot="1">
      <c r="A33" s="95">
        <v>10400</v>
      </c>
      <c r="B33" s="916" t="s">
        <v>21</v>
      </c>
      <c r="C33" s="917"/>
      <c r="D33" s="917"/>
      <c r="E33" s="917"/>
      <c r="F33" s="917"/>
      <c r="G33" s="917"/>
      <c r="H33" s="917"/>
      <c r="I33" s="917"/>
      <c r="J33" s="917"/>
      <c r="K33" s="917"/>
      <c r="L33" s="917"/>
      <c r="M33" s="917"/>
      <c r="N33" s="164">
        <f>SUM(M29:M31)-M32</f>
        <v>0</v>
      </c>
      <c r="Q33" s="91"/>
    </row>
    <row r="34" spans="1:17" ht="18" customHeight="1">
      <c r="A34" s="926" t="s">
        <v>1</v>
      </c>
      <c r="B34" s="1">
        <v>10501</v>
      </c>
      <c r="C34" s="920" t="s">
        <v>22</v>
      </c>
      <c r="D34" s="921"/>
      <c r="E34" s="921"/>
      <c r="F34" s="921"/>
      <c r="G34" s="921"/>
      <c r="H34" s="921"/>
      <c r="I34" s="921"/>
      <c r="J34" s="921"/>
      <c r="K34" s="922"/>
      <c r="L34" s="77"/>
      <c r="M34" s="35"/>
      <c r="N34" s="898"/>
    </row>
    <row r="35" spans="1:17" ht="18" customHeight="1">
      <c r="A35" s="918"/>
      <c r="B35" s="2">
        <v>10502</v>
      </c>
      <c r="C35" s="901" t="s">
        <v>181</v>
      </c>
      <c r="D35" s="902"/>
      <c r="E35" s="902"/>
      <c r="F35" s="902"/>
      <c r="G35" s="902"/>
      <c r="H35" s="902"/>
      <c r="I35" s="902"/>
      <c r="J35" s="902"/>
      <c r="K35" s="903"/>
      <c r="L35" s="78"/>
      <c r="M35" s="36"/>
      <c r="N35" s="899"/>
    </row>
    <row r="36" spans="1:17" ht="18" customHeight="1">
      <c r="A36" s="918"/>
      <c r="B36" s="3">
        <v>10503</v>
      </c>
      <c r="C36" s="901" t="s">
        <v>23</v>
      </c>
      <c r="D36" s="902"/>
      <c r="E36" s="902"/>
      <c r="F36" s="902"/>
      <c r="G36" s="902"/>
      <c r="H36" s="902"/>
      <c r="I36" s="902"/>
      <c r="J36" s="902"/>
      <c r="K36" s="903"/>
      <c r="L36" s="78"/>
      <c r="M36" s="36"/>
      <c r="N36" s="899"/>
    </row>
    <row r="37" spans="1:17" ht="18" customHeight="1">
      <c r="A37" s="918"/>
      <c r="B37" s="2">
        <v>10504</v>
      </c>
      <c r="C37" s="901" t="s">
        <v>24</v>
      </c>
      <c r="D37" s="902"/>
      <c r="E37" s="902"/>
      <c r="F37" s="902"/>
      <c r="G37" s="902"/>
      <c r="H37" s="902"/>
      <c r="I37" s="902"/>
      <c r="J37" s="902"/>
      <c r="K37" s="903"/>
      <c r="L37" s="6" t="s">
        <v>170</v>
      </c>
      <c r="M37" s="36" t="e">
        <f>#REF!</f>
        <v>#REF!</v>
      </c>
      <c r="N37" s="899"/>
    </row>
    <row r="38" spans="1:17" ht="18" customHeight="1">
      <c r="A38" s="918"/>
      <c r="B38" s="3">
        <v>10505</v>
      </c>
      <c r="C38" s="901" t="s">
        <v>400</v>
      </c>
      <c r="D38" s="902"/>
      <c r="E38" s="902"/>
      <c r="F38" s="902"/>
      <c r="G38" s="902"/>
      <c r="H38" s="902"/>
      <c r="I38" s="902"/>
      <c r="J38" s="902"/>
      <c r="K38" s="903"/>
      <c r="L38" s="6"/>
      <c r="M38" s="36">
        <v>279943755</v>
      </c>
      <c r="N38" s="899"/>
    </row>
    <row r="39" spans="1:17" ht="18" customHeight="1">
      <c r="A39" s="918"/>
      <c r="B39" s="2">
        <v>10506</v>
      </c>
      <c r="C39" s="901" t="s">
        <v>295</v>
      </c>
      <c r="D39" s="902"/>
      <c r="E39" s="902"/>
      <c r="F39" s="902"/>
      <c r="G39" s="902"/>
      <c r="H39" s="902"/>
      <c r="I39" s="902"/>
      <c r="J39" s="902"/>
      <c r="K39" s="903"/>
      <c r="L39" s="6"/>
      <c r="M39" s="36"/>
      <c r="N39" s="899"/>
    </row>
    <row r="40" spans="1:17" ht="18" customHeight="1">
      <c r="A40" s="918"/>
      <c r="B40" s="3">
        <v>10507</v>
      </c>
      <c r="C40" s="901" t="s">
        <v>182</v>
      </c>
      <c r="D40" s="902"/>
      <c r="E40" s="902"/>
      <c r="F40" s="902"/>
      <c r="G40" s="902"/>
      <c r="H40" s="902"/>
      <c r="I40" s="902"/>
      <c r="J40" s="902"/>
      <c r="K40" s="903"/>
      <c r="L40" s="6"/>
      <c r="M40" s="36">
        <v>18495623</v>
      </c>
      <c r="N40" s="899"/>
    </row>
    <row r="41" spans="1:17" ht="18" customHeight="1">
      <c r="A41" s="918"/>
      <c r="B41" s="2">
        <v>10508</v>
      </c>
      <c r="C41" s="901" t="s">
        <v>297</v>
      </c>
      <c r="D41" s="902"/>
      <c r="E41" s="902"/>
      <c r="F41" s="902"/>
      <c r="G41" s="902"/>
      <c r="H41" s="902"/>
      <c r="I41" s="902"/>
      <c r="J41" s="902"/>
      <c r="K41" s="903"/>
      <c r="L41" s="6"/>
      <c r="M41" s="36" t="e">
        <f>#REF!</f>
        <v>#REF!</v>
      </c>
      <c r="N41" s="899"/>
    </row>
    <row r="42" spans="1:17" ht="18" customHeight="1">
      <c r="A42" s="918"/>
      <c r="B42" s="2">
        <v>10510</v>
      </c>
      <c r="C42" s="901" t="s">
        <v>173</v>
      </c>
      <c r="D42" s="902"/>
      <c r="E42" s="902"/>
      <c r="F42" s="902"/>
      <c r="G42" s="902"/>
      <c r="H42" s="902"/>
      <c r="I42" s="902"/>
      <c r="J42" s="902"/>
      <c r="K42" s="903"/>
      <c r="L42" s="6"/>
      <c r="M42" s="36"/>
      <c r="N42" s="899"/>
    </row>
    <row r="43" spans="1:17" ht="18" customHeight="1" thickBot="1">
      <c r="A43" s="919"/>
      <c r="B43" s="2">
        <v>10511</v>
      </c>
      <c r="C43" s="904" t="s">
        <v>298</v>
      </c>
      <c r="D43" s="905"/>
      <c r="E43" s="905"/>
      <c r="F43" s="905"/>
      <c r="G43" s="905"/>
      <c r="H43" s="905"/>
      <c r="I43" s="905"/>
      <c r="J43" s="905"/>
      <c r="K43" s="906"/>
      <c r="L43" s="7" t="s">
        <v>170</v>
      </c>
      <c r="M43" s="38" t="e">
        <f>#REF!</f>
        <v>#REF!</v>
      </c>
      <c r="N43" s="900"/>
    </row>
    <row r="44" spans="1:17" ht="18" customHeight="1" thickBot="1">
      <c r="A44" s="95">
        <v>10500</v>
      </c>
      <c r="B44" s="895" t="s">
        <v>16</v>
      </c>
      <c r="C44" s="896"/>
      <c r="D44" s="896"/>
      <c r="E44" s="896"/>
      <c r="F44" s="896"/>
      <c r="G44" s="896"/>
      <c r="H44" s="896"/>
      <c r="I44" s="896"/>
      <c r="J44" s="896"/>
      <c r="K44" s="896"/>
      <c r="L44" s="896"/>
      <c r="M44" s="897"/>
      <c r="N44" s="167" t="e">
        <f>SUM(M34:M43)</f>
        <v>#REF!</v>
      </c>
    </row>
    <row r="45" spans="1:17" ht="18" customHeight="1" thickBot="1">
      <c r="A45" s="95">
        <v>10600</v>
      </c>
      <c r="B45" s="895" t="s">
        <v>17</v>
      </c>
      <c r="C45" s="896"/>
      <c r="D45" s="896"/>
      <c r="E45" s="896"/>
      <c r="F45" s="896"/>
      <c r="G45" s="896"/>
      <c r="H45" s="896"/>
      <c r="I45" s="896"/>
      <c r="J45" s="896"/>
      <c r="K45" s="896"/>
      <c r="L45" s="896"/>
      <c r="M45" s="897"/>
      <c r="N45" s="167" t="e">
        <f>N44+N33</f>
        <v>#REF!</v>
      </c>
    </row>
    <row r="46" spans="1:17" ht="18" customHeight="1" thickBot="1">
      <c r="A46" s="96">
        <v>10700</v>
      </c>
      <c r="B46" s="895" t="s">
        <v>183</v>
      </c>
      <c r="C46" s="896"/>
      <c r="D46" s="896"/>
      <c r="E46" s="896"/>
      <c r="F46" s="896"/>
      <c r="G46" s="896"/>
      <c r="H46" s="896"/>
      <c r="I46" s="896"/>
      <c r="J46" s="896"/>
      <c r="K46" s="896"/>
      <c r="L46" s="896"/>
      <c r="M46" s="897"/>
      <c r="N46" s="169" t="e">
        <f>N26-N45</f>
        <v>#REF!</v>
      </c>
    </row>
    <row r="47" spans="1:17" ht="18" customHeight="1">
      <c r="A47" s="898" t="s">
        <v>184</v>
      </c>
      <c r="B47" s="1">
        <v>10801</v>
      </c>
      <c r="C47" s="920" t="s">
        <v>25</v>
      </c>
      <c r="D47" s="921"/>
      <c r="E47" s="921"/>
      <c r="F47" s="921"/>
      <c r="G47" s="921"/>
      <c r="H47" s="921"/>
      <c r="I47" s="921"/>
      <c r="J47" s="921"/>
      <c r="K47" s="922"/>
      <c r="L47" s="75"/>
      <c r="M47" s="151">
        <v>10037426</v>
      </c>
      <c r="N47" s="898"/>
    </row>
    <row r="48" spans="1:17" ht="18" customHeight="1">
      <c r="A48" s="918"/>
      <c r="B48" s="2">
        <v>10802</v>
      </c>
      <c r="C48" s="901" t="s">
        <v>26</v>
      </c>
      <c r="D48" s="902"/>
      <c r="E48" s="902"/>
      <c r="F48" s="902"/>
      <c r="G48" s="902"/>
      <c r="H48" s="902"/>
      <c r="I48" s="902"/>
      <c r="J48" s="902"/>
      <c r="K48" s="903"/>
      <c r="L48" s="74"/>
      <c r="M48" s="92"/>
      <c r="N48" s="899"/>
    </row>
    <row r="49" spans="1:14" ht="18" customHeight="1">
      <c r="A49" s="918"/>
      <c r="B49" s="2">
        <v>10803</v>
      </c>
      <c r="C49" s="901" t="s">
        <v>27</v>
      </c>
      <c r="D49" s="902"/>
      <c r="E49" s="902"/>
      <c r="F49" s="902"/>
      <c r="G49" s="902"/>
      <c r="H49" s="902"/>
      <c r="I49" s="902"/>
      <c r="J49" s="902"/>
      <c r="K49" s="903"/>
      <c r="L49" s="74"/>
      <c r="M49" s="92">
        <v>637767</v>
      </c>
      <c r="N49" s="899"/>
    </row>
    <row r="50" spans="1:14" ht="18" customHeight="1">
      <c r="A50" s="918"/>
      <c r="B50" s="2">
        <v>10804</v>
      </c>
      <c r="C50" s="901" t="s">
        <v>28</v>
      </c>
      <c r="D50" s="902"/>
      <c r="E50" s="902"/>
      <c r="F50" s="902"/>
      <c r="G50" s="902"/>
      <c r="H50" s="902"/>
      <c r="I50" s="902"/>
      <c r="J50" s="902"/>
      <c r="K50" s="903"/>
      <c r="L50" s="74"/>
      <c r="M50" s="92">
        <v>55884</v>
      </c>
      <c r="N50" s="899"/>
    </row>
    <row r="51" spans="1:14" ht="18" customHeight="1">
      <c r="A51" s="918"/>
      <c r="B51" s="3">
        <v>10805</v>
      </c>
      <c r="C51" s="901" t="s">
        <v>186</v>
      </c>
      <c r="D51" s="902"/>
      <c r="E51" s="902"/>
      <c r="F51" s="902"/>
      <c r="G51" s="902"/>
      <c r="H51" s="902"/>
      <c r="I51" s="902"/>
      <c r="J51" s="902"/>
      <c r="K51" s="903"/>
      <c r="L51" s="74"/>
      <c r="M51" s="92"/>
      <c r="N51" s="899"/>
    </row>
    <row r="52" spans="1:14" ht="18" customHeight="1">
      <c r="A52" s="918"/>
      <c r="B52" s="2">
        <v>10806</v>
      </c>
      <c r="C52" s="901" t="s">
        <v>29</v>
      </c>
      <c r="D52" s="902"/>
      <c r="E52" s="902"/>
      <c r="F52" s="902"/>
      <c r="G52" s="902"/>
      <c r="H52" s="902"/>
      <c r="I52" s="902"/>
      <c r="J52" s="902"/>
      <c r="K52" s="903"/>
      <c r="L52" s="74"/>
      <c r="M52" s="148">
        <v>15383479</v>
      </c>
      <c r="N52" s="899"/>
    </row>
    <row r="53" spans="1:14" ht="18" customHeight="1">
      <c r="A53" s="918"/>
      <c r="B53" s="3">
        <v>10807</v>
      </c>
      <c r="C53" s="901" t="s">
        <v>185</v>
      </c>
      <c r="D53" s="902"/>
      <c r="E53" s="902"/>
      <c r="F53" s="902"/>
      <c r="G53" s="902"/>
      <c r="H53" s="902"/>
      <c r="I53" s="902"/>
      <c r="J53" s="902"/>
      <c r="K53" s="903"/>
      <c r="L53" s="5" t="s">
        <v>170</v>
      </c>
      <c r="M53" s="196" t="e">
        <f>#REF!</f>
        <v>#REF!</v>
      </c>
      <c r="N53" s="899"/>
    </row>
    <row r="54" spans="1:14" ht="18" customHeight="1">
      <c r="A54" s="918"/>
      <c r="B54" s="2">
        <v>10808</v>
      </c>
      <c r="C54" s="901" t="s">
        <v>299</v>
      </c>
      <c r="D54" s="902"/>
      <c r="E54" s="902"/>
      <c r="F54" s="902"/>
      <c r="G54" s="902"/>
      <c r="H54" s="902"/>
      <c r="I54" s="902"/>
      <c r="J54" s="902"/>
      <c r="K54" s="903"/>
      <c r="L54" s="5" t="s">
        <v>170</v>
      </c>
      <c r="M54" s="92" t="e">
        <f>#REF!</f>
        <v>#REF!</v>
      </c>
      <c r="N54" s="899"/>
    </row>
    <row r="55" spans="1:14" ht="18" customHeight="1">
      <c r="A55" s="918"/>
      <c r="B55" s="3">
        <v>10809</v>
      </c>
      <c r="C55" s="901" t="s">
        <v>187</v>
      </c>
      <c r="D55" s="902"/>
      <c r="E55" s="902"/>
      <c r="F55" s="902"/>
      <c r="G55" s="902"/>
      <c r="H55" s="902"/>
      <c r="I55" s="902"/>
      <c r="J55" s="902"/>
      <c r="K55" s="903"/>
      <c r="L55" s="5"/>
      <c r="M55" s="92" t="e">
        <f>#REF!</f>
        <v>#REF!</v>
      </c>
      <c r="N55" s="899"/>
    </row>
    <row r="56" spans="1:14" ht="18" customHeight="1">
      <c r="A56" s="918"/>
      <c r="B56" s="2">
        <v>10810</v>
      </c>
      <c r="C56" s="901" t="s">
        <v>30</v>
      </c>
      <c r="D56" s="902"/>
      <c r="E56" s="902"/>
      <c r="F56" s="902"/>
      <c r="G56" s="902"/>
      <c r="H56" s="902"/>
      <c r="I56" s="902"/>
      <c r="J56" s="902"/>
      <c r="K56" s="903"/>
      <c r="L56" s="5"/>
      <c r="M56" s="92"/>
      <c r="N56" s="899"/>
    </row>
    <row r="57" spans="1:14" ht="18" customHeight="1">
      <c r="A57" s="918"/>
      <c r="B57" s="3">
        <v>10811</v>
      </c>
      <c r="C57" s="901" t="s">
        <v>31</v>
      </c>
      <c r="D57" s="902"/>
      <c r="E57" s="902"/>
      <c r="F57" s="902"/>
      <c r="G57" s="902"/>
      <c r="H57" s="902"/>
      <c r="I57" s="902"/>
      <c r="J57" s="902"/>
      <c r="K57" s="903"/>
      <c r="L57" s="5"/>
      <c r="M57" s="92"/>
      <c r="N57" s="899"/>
    </row>
    <row r="58" spans="1:14" ht="18" customHeight="1">
      <c r="A58" s="918"/>
      <c r="B58" s="2">
        <v>10812</v>
      </c>
      <c r="C58" s="901" t="s">
        <v>173</v>
      </c>
      <c r="D58" s="902"/>
      <c r="E58" s="902"/>
      <c r="F58" s="902"/>
      <c r="G58" s="902"/>
      <c r="H58" s="902"/>
      <c r="I58" s="902"/>
      <c r="J58" s="902"/>
      <c r="K58" s="903"/>
      <c r="L58" s="5"/>
      <c r="M58" s="148">
        <v>318316368</v>
      </c>
      <c r="N58" s="899"/>
    </row>
    <row r="59" spans="1:14" ht="18" customHeight="1">
      <c r="A59" s="918"/>
      <c r="B59" s="3">
        <v>10813</v>
      </c>
      <c r="C59" s="901" t="s">
        <v>188</v>
      </c>
      <c r="D59" s="902"/>
      <c r="E59" s="902"/>
      <c r="F59" s="902"/>
      <c r="G59" s="902"/>
      <c r="H59" s="902"/>
      <c r="I59" s="902"/>
      <c r="J59" s="902"/>
      <c r="K59" s="903"/>
      <c r="L59" s="5"/>
      <c r="M59" s="92">
        <v>3628067</v>
      </c>
      <c r="N59" s="899"/>
    </row>
    <row r="60" spans="1:14" ht="18" customHeight="1">
      <c r="A60" s="918"/>
      <c r="B60" s="2">
        <v>10814</v>
      </c>
      <c r="C60" s="901" t="s">
        <v>231</v>
      </c>
      <c r="D60" s="902"/>
      <c r="E60" s="902"/>
      <c r="F60" s="902"/>
      <c r="G60" s="902"/>
      <c r="H60" s="902"/>
      <c r="I60" s="902"/>
      <c r="J60" s="902"/>
      <c r="K60" s="903"/>
      <c r="L60" s="5"/>
      <c r="M60" s="92" t="e">
        <f>#REF!</f>
        <v>#REF!</v>
      </c>
      <c r="N60" s="899"/>
    </row>
    <row r="61" spans="1:14" ht="18" customHeight="1">
      <c r="A61" s="918"/>
      <c r="B61" s="3">
        <v>10815</v>
      </c>
      <c r="C61" s="901" t="s">
        <v>189</v>
      </c>
      <c r="D61" s="902"/>
      <c r="E61" s="902"/>
      <c r="F61" s="902"/>
      <c r="G61" s="902"/>
      <c r="H61" s="902"/>
      <c r="I61" s="902"/>
      <c r="J61" s="902"/>
      <c r="K61" s="903"/>
      <c r="L61" s="5"/>
      <c r="M61" s="92" t="e">
        <f>#REF!</f>
        <v>#REF!</v>
      </c>
      <c r="N61" s="899"/>
    </row>
    <row r="62" spans="1:14" ht="18" customHeight="1">
      <c r="A62" s="918"/>
      <c r="B62" s="2">
        <v>10816</v>
      </c>
      <c r="C62" s="923" t="s">
        <v>182</v>
      </c>
      <c r="D62" s="924"/>
      <c r="E62" s="924"/>
      <c r="F62" s="924"/>
      <c r="G62" s="924"/>
      <c r="H62" s="924"/>
      <c r="I62" s="924"/>
      <c r="J62" s="924"/>
      <c r="K62" s="925"/>
      <c r="L62" s="25"/>
      <c r="M62" s="149">
        <v>324853</v>
      </c>
      <c r="N62" s="899"/>
    </row>
    <row r="63" spans="1:14" ht="18" customHeight="1">
      <c r="A63" s="918"/>
      <c r="B63" s="2">
        <v>10817</v>
      </c>
      <c r="C63" s="901" t="s">
        <v>32</v>
      </c>
      <c r="D63" s="902"/>
      <c r="E63" s="902"/>
      <c r="F63" s="902"/>
      <c r="G63" s="902"/>
      <c r="H63" s="902"/>
      <c r="I63" s="902"/>
      <c r="J63" s="902"/>
      <c r="K63" s="903"/>
      <c r="L63" s="74"/>
      <c r="M63" s="92"/>
      <c r="N63" s="899"/>
    </row>
    <row r="64" spans="1:14" ht="18" customHeight="1">
      <c r="A64" s="918"/>
      <c r="B64" s="2">
        <v>10818</v>
      </c>
      <c r="C64" s="901" t="s">
        <v>190</v>
      </c>
      <c r="D64" s="902"/>
      <c r="E64" s="902"/>
      <c r="F64" s="902"/>
      <c r="G64" s="902"/>
      <c r="H64" s="902"/>
      <c r="I64" s="902"/>
      <c r="J64" s="902"/>
      <c r="K64" s="903"/>
      <c r="L64" s="74"/>
      <c r="M64" s="92"/>
      <c r="N64" s="899"/>
    </row>
    <row r="65" spans="1:14" ht="18" customHeight="1">
      <c r="A65" s="918"/>
      <c r="B65" s="2">
        <v>10819</v>
      </c>
      <c r="C65" s="901" t="s">
        <v>240</v>
      </c>
      <c r="D65" s="902"/>
      <c r="E65" s="902"/>
      <c r="F65" s="902"/>
      <c r="G65" s="902"/>
      <c r="H65" s="902"/>
      <c r="I65" s="902"/>
      <c r="J65" s="902"/>
      <c r="K65" s="903"/>
      <c r="L65" s="74"/>
      <c r="M65" s="92"/>
      <c r="N65" s="899"/>
    </row>
    <row r="66" spans="1:14" ht="18" customHeight="1">
      <c r="A66" s="918"/>
      <c r="B66" s="2">
        <v>10820</v>
      </c>
      <c r="C66" s="901" t="s">
        <v>191</v>
      </c>
      <c r="D66" s="902"/>
      <c r="E66" s="902"/>
      <c r="F66" s="902"/>
      <c r="G66" s="902"/>
      <c r="H66" s="902"/>
      <c r="I66" s="902"/>
      <c r="J66" s="902"/>
      <c r="K66" s="903"/>
      <c r="L66" s="74"/>
      <c r="M66" s="92"/>
      <c r="N66" s="899"/>
    </row>
    <row r="67" spans="1:14" ht="18" customHeight="1">
      <c r="A67" s="918"/>
      <c r="B67" s="2">
        <v>10821</v>
      </c>
      <c r="C67" s="901" t="s">
        <v>241</v>
      </c>
      <c r="D67" s="902"/>
      <c r="E67" s="902"/>
      <c r="F67" s="902"/>
      <c r="G67" s="902"/>
      <c r="H67" s="902"/>
      <c r="I67" s="902"/>
      <c r="J67" s="902"/>
      <c r="K67" s="903"/>
      <c r="L67" s="74"/>
      <c r="M67" s="92"/>
      <c r="N67" s="899"/>
    </row>
    <row r="68" spans="1:14" ht="18" customHeight="1" thickBot="1">
      <c r="A68" s="919"/>
      <c r="B68" s="2">
        <v>10822</v>
      </c>
      <c r="C68" s="904" t="s">
        <v>192</v>
      </c>
      <c r="D68" s="905"/>
      <c r="E68" s="905"/>
      <c r="F68" s="905"/>
      <c r="G68" s="905"/>
      <c r="H68" s="905"/>
      <c r="I68" s="905"/>
      <c r="J68" s="905"/>
      <c r="K68" s="906"/>
      <c r="L68" s="8" t="s">
        <v>170</v>
      </c>
      <c r="M68" s="150" t="e">
        <f>#REF!</f>
        <v>#REF!</v>
      </c>
      <c r="N68" s="900"/>
    </row>
    <row r="69" spans="1:14" ht="18" customHeight="1" thickBot="1">
      <c r="A69" s="95">
        <v>10800</v>
      </c>
      <c r="B69" s="895" t="s">
        <v>193</v>
      </c>
      <c r="C69" s="896"/>
      <c r="D69" s="896"/>
      <c r="E69" s="896"/>
      <c r="F69" s="896"/>
      <c r="G69" s="896"/>
      <c r="H69" s="896"/>
      <c r="I69" s="896"/>
      <c r="J69" s="896"/>
      <c r="K69" s="896"/>
      <c r="L69" s="896"/>
      <c r="M69" s="896"/>
      <c r="N69" s="168" t="e">
        <f>SUM(M47:M68)+1</f>
        <v>#REF!</v>
      </c>
    </row>
    <row r="70" spans="1:14" ht="18" customHeight="1" thickBot="1">
      <c r="A70" s="96">
        <v>10900</v>
      </c>
      <c r="B70" s="895" t="s">
        <v>33</v>
      </c>
      <c r="C70" s="896"/>
      <c r="D70" s="896"/>
      <c r="E70" s="896"/>
      <c r="F70" s="896"/>
      <c r="G70" s="896"/>
      <c r="H70" s="896"/>
      <c r="I70" s="896"/>
      <c r="J70" s="896"/>
      <c r="K70" s="896"/>
      <c r="L70" s="896"/>
      <c r="M70" s="897"/>
      <c r="N70" s="168" t="e">
        <f>N46-N69</f>
        <v>#REF!</v>
      </c>
    </row>
    <row r="71" spans="1:14" ht="18" customHeight="1">
      <c r="N71" s="37">
        <v>354404000</v>
      </c>
    </row>
    <row r="72" spans="1:14" ht="18" customHeight="1">
      <c r="N72" s="37" t="e">
        <f>N71-N70</f>
        <v>#REF!</v>
      </c>
    </row>
  </sheetData>
  <mergeCells count="76">
    <mergeCell ref="A27:N28"/>
    <mergeCell ref="A29:A32"/>
    <mergeCell ref="C21:K21"/>
    <mergeCell ref="C22:K22"/>
    <mergeCell ref="C23:K23"/>
    <mergeCell ref="C24:K24"/>
    <mergeCell ref="B25:M25"/>
    <mergeCell ref="B26:M26"/>
    <mergeCell ref="N13:N24"/>
    <mergeCell ref="C20:K20"/>
    <mergeCell ref="C11:K11"/>
    <mergeCell ref="C19:K19"/>
    <mergeCell ref="B12:M12"/>
    <mergeCell ref="A5:A11"/>
    <mergeCell ref="A13:A24"/>
    <mergeCell ref="C18:K18"/>
    <mergeCell ref="C8:K8"/>
    <mergeCell ref="C9:K9"/>
    <mergeCell ref="C10:K10"/>
    <mergeCell ref="C13:K13"/>
    <mergeCell ref="C14:K14"/>
    <mergeCell ref="C15:K15"/>
    <mergeCell ref="C16:K16"/>
    <mergeCell ref="C17:K17"/>
    <mergeCell ref="A3:N3"/>
    <mergeCell ref="A4:B4"/>
    <mergeCell ref="C5:K5"/>
    <mergeCell ref="C6:K6"/>
    <mergeCell ref="C7:K7"/>
    <mergeCell ref="A34:A43"/>
    <mergeCell ref="C34:K34"/>
    <mergeCell ref="C35:K35"/>
    <mergeCell ref="C36:K36"/>
    <mergeCell ref="C37:K37"/>
    <mergeCell ref="C38:K38"/>
    <mergeCell ref="C39:K39"/>
    <mergeCell ref="C40:K40"/>
    <mergeCell ref="C41:K41"/>
    <mergeCell ref="C42:K42"/>
    <mergeCell ref="C43:K43"/>
    <mergeCell ref="A47:A68"/>
    <mergeCell ref="C47:K47"/>
    <mergeCell ref="C48:K48"/>
    <mergeCell ref="C49:K49"/>
    <mergeCell ref="C50:K50"/>
    <mergeCell ref="C51:K51"/>
    <mergeCell ref="C57:K57"/>
    <mergeCell ref="C52:K52"/>
    <mergeCell ref="C53:K53"/>
    <mergeCell ref="C56:K56"/>
    <mergeCell ref="C62:K62"/>
    <mergeCell ref="C63:K63"/>
    <mergeCell ref="N59:N68"/>
    <mergeCell ref="B69:M69"/>
    <mergeCell ref="C29:K29"/>
    <mergeCell ref="C30:K30"/>
    <mergeCell ref="C31:K31"/>
    <mergeCell ref="C61:K61"/>
    <mergeCell ref="C32:K32"/>
    <mergeCell ref="B33:M33"/>
    <mergeCell ref="B70:M70"/>
    <mergeCell ref="N34:N43"/>
    <mergeCell ref="B44:M44"/>
    <mergeCell ref="B45:M45"/>
    <mergeCell ref="B46:M46"/>
    <mergeCell ref="C64:K64"/>
    <mergeCell ref="C65:K65"/>
    <mergeCell ref="C66:K66"/>
    <mergeCell ref="C67:K67"/>
    <mergeCell ref="C68:K68"/>
    <mergeCell ref="C58:K58"/>
    <mergeCell ref="C59:K59"/>
    <mergeCell ref="C60:K60"/>
    <mergeCell ref="C54:K54"/>
    <mergeCell ref="C55:K55"/>
    <mergeCell ref="N47:N58"/>
  </mergeCells>
  <conditionalFormatting sqref="B25">
    <cfRule type="cellIs" dxfId="36" priority="5" operator="equal">
      <formula>0</formula>
    </cfRule>
    <cfRule type="cellIs" dxfId="35" priority="6" operator="equal">
      <formula>0</formula>
    </cfRule>
  </conditionalFormatting>
  <conditionalFormatting sqref="B33">
    <cfRule type="cellIs" dxfId="34" priority="1" operator="equal">
      <formula>0</formula>
    </cfRule>
    <cfRule type="cellIs" dxfId="33" priority="2" operator="equal">
      <formula>0</formula>
    </cfRule>
  </conditionalFormatting>
  <conditionalFormatting sqref="M7">
    <cfRule type="cellIs" dxfId="32" priority="12" operator="equal">
      <formula>0</formula>
    </cfRule>
  </conditionalFormatting>
  <conditionalFormatting sqref="M43">
    <cfRule type="cellIs" dxfId="31" priority="11" operator="equal">
      <formula>0</formula>
    </cfRule>
  </conditionalFormatting>
  <conditionalFormatting sqref="M3:N4 M5:M11 M12:N12 M13:M24 M26 M29:M32 M34:M43 M44:N46 M47:M68 M69:N1048576">
    <cfRule type="cellIs" dxfId="30" priority="9" operator="equal">
      <formula>0</formula>
    </cfRule>
    <cfRule type="cellIs" dxfId="29" priority="10" operator="equal">
      <formula>0</formula>
    </cfRule>
  </conditionalFormatting>
  <conditionalFormatting sqref="N25:N26">
    <cfRule type="cellIs" dxfId="28" priority="3" operator="equal">
      <formula>0</formula>
    </cfRule>
    <cfRule type="cellIs" dxfId="27" priority="4" operator="equal">
      <formula>0</formula>
    </cfRule>
  </conditionalFormatting>
  <conditionalFormatting sqref="N33">
    <cfRule type="cellIs" dxfId="26" priority="7" operator="equal">
      <formula>0</formula>
    </cfRule>
    <cfRule type="cellIs" dxfId="25" priority="8" operator="equal">
      <formula>0</formula>
    </cfRule>
  </conditionalFormatting>
  <pageMargins left="1.0899999999999999" right="0.7" top="0.75" bottom="0.75" header="0.3" footer="0.3"/>
  <pageSetup scale="55"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5130" r:id="rId4" name="Check Box 10">
              <controlPr defaultSize="0" autoFill="0" autoLine="0" autoPict="0">
                <anchor moveWithCells="1" sizeWithCells="1">
                  <from>
                    <xdr:col>9</xdr:col>
                    <xdr:colOff>200025</xdr:colOff>
                    <xdr:row>35</xdr:row>
                    <xdr:rowOff>219075</xdr:rowOff>
                  </from>
                  <to>
                    <xdr:col>9</xdr:col>
                    <xdr:colOff>504825</xdr:colOff>
                    <xdr:row>37</xdr:row>
                    <xdr:rowOff>66675</xdr:rowOff>
                  </to>
                </anchor>
              </controlPr>
            </control>
          </mc:Choice>
        </mc:AlternateContent>
        <mc:AlternateContent xmlns:mc="http://schemas.openxmlformats.org/markup-compatibility/2006">
          <mc:Choice Requires="x14">
            <control shapeId="5133" r:id="rId5" name="Check Box 13">
              <controlPr defaultSize="0" autoFill="0" autoLine="0" autoPict="0">
                <anchor moveWithCells="1" sizeWithCells="1">
                  <from>
                    <xdr:col>9</xdr:col>
                    <xdr:colOff>200025</xdr:colOff>
                    <xdr:row>41</xdr:row>
                    <xdr:rowOff>200025</xdr:rowOff>
                  </from>
                  <to>
                    <xdr:col>9</xdr:col>
                    <xdr:colOff>504825</xdr:colOff>
                    <xdr:row>43</xdr:row>
                    <xdr:rowOff>38100</xdr:rowOff>
                  </to>
                </anchor>
              </controlPr>
            </control>
          </mc:Choice>
        </mc:AlternateContent>
        <mc:AlternateContent xmlns:mc="http://schemas.openxmlformats.org/markup-compatibility/2006">
          <mc:Choice Requires="x14">
            <control shapeId="5134" r:id="rId6" name="Check Box 14">
              <controlPr defaultSize="0" autoFill="0" autoLine="0" autoPict="0">
                <anchor moveWithCells="1" sizeWithCells="1">
                  <from>
                    <xdr:col>9</xdr:col>
                    <xdr:colOff>180975</xdr:colOff>
                    <xdr:row>51</xdr:row>
                    <xdr:rowOff>219075</xdr:rowOff>
                  </from>
                  <to>
                    <xdr:col>9</xdr:col>
                    <xdr:colOff>485775</xdr:colOff>
                    <xdr:row>53</xdr:row>
                    <xdr:rowOff>66675</xdr:rowOff>
                  </to>
                </anchor>
              </controlPr>
            </control>
          </mc:Choice>
        </mc:AlternateContent>
        <mc:AlternateContent xmlns:mc="http://schemas.openxmlformats.org/markup-compatibility/2006">
          <mc:Choice Requires="x14">
            <control shapeId="5135" r:id="rId7" name="Check Box 15">
              <controlPr defaultSize="0" autoFill="0" autoLine="0" autoPict="0">
                <anchor moveWithCells="1" sizeWithCells="1">
                  <from>
                    <xdr:col>9</xdr:col>
                    <xdr:colOff>180975</xdr:colOff>
                    <xdr:row>52</xdr:row>
                    <xdr:rowOff>219075</xdr:rowOff>
                  </from>
                  <to>
                    <xdr:col>9</xdr:col>
                    <xdr:colOff>485775</xdr:colOff>
                    <xdr:row>54</xdr:row>
                    <xdr:rowOff>66675</xdr:rowOff>
                  </to>
                </anchor>
              </controlPr>
            </control>
          </mc:Choice>
        </mc:AlternateContent>
        <mc:AlternateContent xmlns:mc="http://schemas.openxmlformats.org/markup-compatibility/2006">
          <mc:Choice Requires="x14">
            <control shapeId="5138" r:id="rId8" name="Check Box 18">
              <controlPr defaultSize="0" autoFill="0" autoLine="0" autoPict="0">
                <anchor moveWithCells="1" sizeWithCells="1">
                  <from>
                    <xdr:col>9</xdr:col>
                    <xdr:colOff>123825</xdr:colOff>
                    <xdr:row>66</xdr:row>
                    <xdr:rowOff>190500</xdr:rowOff>
                  </from>
                  <to>
                    <xdr:col>9</xdr:col>
                    <xdr:colOff>428625</xdr:colOff>
                    <xdr:row>68</xdr:row>
                    <xdr:rowOff>28575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dimension ref="A2:N25"/>
  <sheetViews>
    <sheetView view="pageBreakPreview" topLeftCell="A19" zoomScaleNormal="100" zoomScaleSheetLayoutView="100" workbookViewId="0">
      <selection activeCell="M6" sqref="M6:M21"/>
    </sheetView>
  </sheetViews>
  <sheetFormatPr defaultRowHeight="26.25" customHeight="1"/>
  <cols>
    <col min="1" max="1" width="11.5" customWidth="1"/>
    <col min="10" max="10" width="21.875" customWidth="1"/>
    <col min="11" max="11" width="10.875" customWidth="1"/>
    <col min="12" max="12" width="19.125" style="37" customWidth="1"/>
    <col min="13" max="13" width="22.5" style="37" customWidth="1"/>
    <col min="14" max="14" width="2.875" customWidth="1"/>
  </cols>
  <sheetData>
    <row r="2" spans="1:14" ht="26.25" customHeight="1">
      <c r="M2" s="943"/>
      <c r="N2" s="943"/>
    </row>
    <row r="3" spans="1:14" ht="26.25" customHeight="1">
      <c r="A3" s="944" t="s">
        <v>317</v>
      </c>
      <c r="B3" s="944"/>
      <c r="C3" s="944"/>
      <c r="D3" s="944"/>
      <c r="E3" s="944"/>
      <c r="F3" s="944"/>
      <c r="G3" s="944"/>
      <c r="H3" s="944"/>
      <c r="I3" s="944"/>
      <c r="J3" s="944"/>
      <c r="K3" s="944"/>
      <c r="L3" s="944"/>
      <c r="M3" s="944"/>
    </row>
    <row r="4" spans="1:14" ht="1.5" customHeight="1" thickBot="1">
      <c r="A4" s="944"/>
      <c r="B4" s="944"/>
      <c r="C4" s="944"/>
      <c r="D4" s="944"/>
      <c r="E4" s="944"/>
      <c r="F4" s="944"/>
      <c r="G4" s="944"/>
      <c r="H4" s="944"/>
      <c r="I4" s="944"/>
      <c r="J4" s="944"/>
      <c r="K4" s="944"/>
      <c r="L4" s="944"/>
      <c r="M4" s="944"/>
    </row>
    <row r="5" spans="1:14" ht="26.25" customHeight="1" thickBot="1">
      <c r="A5" s="95">
        <v>10900</v>
      </c>
      <c r="B5" s="895" t="s">
        <v>194</v>
      </c>
      <c r="C5" s="896"/>
      <c r="D5" s="896"/>
      <c r="E5" s="896"/>
      <c r="F5" s="896"/>
      <c r="G5" s="896"/>
      <c r="H5" s="896"/>
      <c r="I5" s="896"/>
      <c r="J5" s="896"/>
      <c r="K5" s="896"/>
      <c r="L5" s="897"/>
      <c r="M5" s="167">
        <f>IFERROR((('Page 1'!N70:N70)),0)</f>
        <v>0</v>
      </c>
    </row>
    <row r="6" spans="1:14" ht="26.25" customHeight="1">
      <c r="A6" s="898" t="s">
        <v>34</v>
      </c>
      <c r="B6" s="1">
        <v>11001</v>
      </c>
      <c r="C6" s="920" t="s">
        <v>195</v>
      </c>
      <c r="D6" s="921"/>
      <c r="E6" s="921"/>
      <c r="F6" s="921"/>
      <c r="G6" s="921"/>
      <c r="H6" s="921"/>
      <c r="I6" s="921"/>
      <c r="J6" s="922"/>
      <c r="K6" s="9"/>
      <c r="L6" s="35"/>
      <c r="M6" s="945"/>
    </row>
    <row r="7" spans="1:14" ht="26.25" customHeight="1">
      <c r="A7" s="899"/>
      <c r="B7" s="2">
        <v>11002</v>
      </c>
      <c r="C7" s="901" t="s">
        <v>196</v>
      </c>
      <c r="D7" s="902"/>
      <c r="E7" s="902"/>
      <c r="F7" s="902"/>
      <c r="G7" s="902"/>
      <c r="H7" s="902"/>
      <c r="I7" s="902"/>
      <c r="J7" s="903"/>
      <c r="K7" s="6" t="s">
        <v>170</v>
      </c>
      <c r="L7" s="193">
        <f>-(('10-A'!L12+'10-B'!K14)-('Page 1'!M38+'Page 1'!M51))</f>
        <v>279943755</v>
      </c>
      <c r="M7" s="946"/>
    </row>
    <row r="8" spans="1:14" ht="26.25" customHeight="1">
      <c r="A8" s="899"/>
      <c r="B8" s="3">
        <v>11003</v>
      </c>
      <c r="C8" s="901" t="s">
        <v>197</v>
      </c>
      <c r="D8" s="902"/>
      <c r="E8" s="902"/>
      <c r="F8" s="902"/>
      <c r="G8" s="902"/>
      <c r="H8" s="902"/>
      <c r="I8" s="902"/>
      <c r="J8" s="903"/>
      <c r="K8" s="10"/>
      <c r="L8" s="36"/>
      <c r="M8" s="946"/>
    </row>
    <row r="9" spans="1:14" ht="26.25" customHeight="1">
      <c r="A9" s="899"/>
      <c r="B9" s="2">
        <v>11004</v>
      </c>
      <c r="C9" s="901" t="s">
        <v>35</v>
      </c>
      <c r="D9" s="902"/>
      <c r="E9" s="902"/>
      <c r="F9" s="902"/>
      <c r="G9" s="902"/>
      <c r="H9" s="902"/>
      <c r="I9" s="902"/>
      <c r="J9" s="903"/>
      <c r="K9" s="10"/>
      <c r="L9" s="36"/>
      <c r="M9" s="946"/>
    </row>
    <row r="10" spans="1:14" ht="26.25" customHeight="1">
      <c r="A10" s="899"/>
      <c r="B10" s="2">
        <v>11005</v>
      </c>
      <c r="C10" s="901" t="s">
        <v>36</v>
      </c>
      <c r="D10" s="902"/>
      <c r="E10" s="902"/>
      <c r="F10" s="902"/>
      <c r="G10" s="902"/>
      <c r="H10" s="902"/>
      <c r="I10" s="902"/>
      <c r="J10" s="903"/>
      <c r="K10" s="10"/>
      <c r="L10" s="36"/>
      <c r="M10" s="946"/>
    </row>
    <row r="11" spans="1:14" ht="26.25" customHeight="1">
      <c r="A11" s="899"/>
      <c r="B11" s="2">
        <v>11006</v>
      </c>
      <c r="C11" s="901" t="s">
        <v>37</v>
      </c>
      <c r="D11" s="902"/>
      <c r="E11" s="902"/>
      <c r="F11" s="902"/>
      <c r="G11" s="902"/>
      <c r="H11" s="902"/>
      <c r="I11" s="902"/>
      <c r="J11" s="903"/>
      <c r="K11" s="10"/>
      <c r="L11" s="36"/>
      <c r="M11" s="946"/>
    </row>
    <row r="12" spans="1:14" ht="26.25" customHeight="1">
      <c r="A12" s="899"/>
      <c r="B12" s="2">
        <v>11007</v>
      </c>
      <c r="C12" s="901" t="s">
        <v>242</v>
      </c>
      <c r="D12" s="902"/>
      <c r="E12" s="902"/>
      <c r="F12" s="902"/>
      <c r="G12" s="902"/>
      <c r="H12" s="902"/>
      <c r="I12" s="902"/>
      <c r="J12" s="903"/>
      <c r="K12" s="10"/>
      <c r="L12" s="36">
        <f>'10-B'!N14</f>
        <v>0</v>
      </c>
      <c r="M12" s="946"/>
    </row>
    <row r="13" spans="1:14" ht="26.25" customHeight="1">
      <c r="A13" s="899"/>
      <c r="B13" s="2">
        <v>11008</v>
      </c>
      <c r="C13" s="901" t="s">
        <v>198</v>
      </c>
      <c r="D13" s="902"/>
      <c r="E13" s="902"/>
      <c r="F13" s="902"/>
      <c r="G13" s="902"/>
      <c r="H13" s="902"/>
      <c r="I13" s="902"/>
      <c r="J13" s="903"/>
      <c r="K13" s="6" t="s">
        <v>170</v>
      </c>
      <c r="L13" s="36" t="e">
        <f>#REF!</f>
        <v>#REF!</v>
      </c>
      <c r="M13" s="946"/>
    </row>
    <row r="14" spans="1:14" ht="26.25" customHeight="1">
      <c r="A14" s="899"/>
      <c r="B14" s="2">
        <v>11009</v>
      </c>
      <c r="C14" s="901" t="s">
        <v>199</v>
      </c>
      <c r="D14" s="902"/>
      <c r="E14" s="902"/>
      <c r="F14" s="902"/>
      <c r="G14" s="902"/>
      <c r="H14" s="902"/>
      <c r="I14" s="902"/>
      <c r="J14" s="903"/>
      <c r="K14" s="10"/>
      <c r="L14" s="36"/>
      <c r="M14" s="946"/>
    </row>
    <row r="15" spans="1:14" ht="26.25" customHeight="1">
      <c r="A15" s="899"/>
      <c r="B15" s="2">
        <v>11010</v>
      </c>
      <c r="C15" s="901" t="s">
        <v>200</v>
      </c>
      <c r="D15" s="902"/>
      <c r="E15" s="902"/>
      <c r="F15" s="902"/>
      <c r="G15" s="902"/>
      <c r="H15" s="902"/>
      <c r="I15" s="902"/>
      <c r="J15" s="903"/>
      <c r="K15" s="10"/>
      <c r="L15" s="36"/>
      <c r="M15" s="946"/>
    </row>
    <row r="16" spans="1:14" ht="26.25" customHeight="1">
      <c r="A16" s="899"/>
      <c r="B16" s="2">
        <v>11011</v>
      </c>
      <c r="C16" s="901" t="s">
        <v>243</v>
      </c>
      <c r="D16" s="902"/>
      <c r="E16" s="902"/>
      <c r="F16" s="902"/>
      <c r="G16" s="902"/>
      <c r="H16" s="902"/>
      <c r="I16" s="902"/>
      <c r="J16" s="903"/>
      <c r="K16" s="10"/>
      <c r="L16" s="36"/>
      <c r="M16" s="946"/>
    </row>
    <row r="17" spans="1:13" ht="26.25" customHeight="1">
      <c r="A17" s="899"/>
      <c r="B17" s="2">
        <v>11012</v>
      </c>
      <c r="C17" s="901" t="s">
        <v>38</v>
      </c>
      <c r="D17" s="902"/>
      <c r="E17" s="902"/>
      <c r="F17" s="902"/>
      <c r="G17" s="902"/>
      <c r="H17" s="902"/>
      <c r="I17" s="902"/>
      <c r="J17" s="903"/>
      <c r="K17" s="10"/>
      <c r="L17" s="36"/>
      <c r="M17" s="946"/>
    </row>
    <row r="18" spans="1:13" ht="26.25" customHeight="1">
      <c r="A18" s="899"/>
      <c r="B18" s="2">
        <v>11013</v>
      </c>
      <c r="C18" s="901" t="s">
        <v>39</v>
      </c>
      <c r="D18" s="902"/>
      <c r="E18" s="902"/>
      <c r="F18" s="902"/>
      <c r="G18" s="902"/>
      <c r="H18" s="902"/>
      <c r="I18" s="902"/>
      <c r="J18" s="903"/>
      <c r="K18" s="10"/>
      <c r="L18" s="36"/>
      <c r="M18" s="946"/>
    </row>
    <row r="19" spans="1:13" ht="26.25" customHeight="1">
      <c r="A19" s="899"/>
      <c r="B19" s="2">
        <v>11014</v>
      </c>
      <c r="C19" s="901" t="s">
        <v>201</v>
      </c>
      <c r="D19" s="902"/>
      <c r="E19" s="902"/>
      <c r="F19" s="902"/>
      <c r="G19" s="902"/>
      <c r="H19" s="902"/>
      <c r="I19" s="902"/>
      <c r="J19" s="903"/>
      <c r="K19" s="10"/>
      <c r="L19" s="36"/>
      <c r="M19" s="946"/>
    </row>
    <row r="20" spans="1:13" ht="26.25" customHeight="1">
      <c r="A20" s="899"/>
      <c r="B20" s="2">
        <v>11015</v>
      </c>
      <c r="C20" s="901" t="s">
        <v>202</v>
      </c>
      <c r="D20" s="902"/>
      <c r="E20" s="902"/>
      <c r="F20" s="902"/>
      <c r="G20" s="902"/>
      <c r="H20" s="902"/>
      <c r="I20" s="902"/>
      <c r="J20" s="903"/>
      <c r="K20" s="11"/>
      <c r="L20" s="39"/>
      <c r="M20" s="946"/>
    </row>
    <row r="21" spans="1:13" ht="26.25" customHeight="1" thickBot="1">
      <c r="A21" s="900"/>
      <c r="B21" s="2">
        <v>11016</v>
      </c>
      <c r="C21" s="940" t="s">
        <v>300</v>
      </c>
      <c r="D21" s="941"/>
      <c r="E21" s="941"/>
      <c r="F21" s="941"/>
      <c r="G21" s="941"/>
      <c r="H21" s="941"/>
      <c r="I21" s="941"/>
      <c r="J21" s="942"/>
      <c r="K21" s="6" t="s">
        <v>170</v>
      </c>
      <c r="L21" s="38" t="e">
        <f>#REF!</f>
        <v>#REF!</v>
      </c>
      <c r="M21" s="947"/>
    </row>
    <row r="22" spans="1:13" ht="26.25" customHeight="1" thickBot="1">
      <c r="A22" s="95">
        <v>11000</v>
      </c>
      <c r="B22" s="895" t="s">
        <v>203</v>
      </c>
      <c r="C22" s="896"/>
      <c r="D22" s="896"/>
      <c r="E22" s="896"/>
      <c r="F22" s="896"/>
      <c r="G22" s="896"/>
      <c r="H22" s="896"/>
      <c r="I22" s="896"/>
      <c r="J22" s="896"/>
      <c r="K22" s="896"/>
      <c r="L22" s="897"/>
      <c r="M22" s="167" t="e">
        <f>SUM(L6:L21)</f>
        <v>#REF!</v>
      </c>
    </row>
    <row r="23" spans="1:13" ht="26.25" customHeight="1" thickBot="1">
      <c r="A23" s="95">
        <v>11100</v>
      </c>
      <c r="B23" s="895" t="s">
        <v>204</v>
      </c>
      <c r="C23" s="896"/>
      <c r="D23" s="896"/>
      <c r="E23" s="896"/>
      <c r="F23" s="896"/>
      <c r="G23" s="896"/>
      <c r="H23" s="896"/>
      <c r="I23" s="896"/>
      <c r="J23" s="896"/>
      <c r="K23" s="896"/>
      <c r="L23" s="897"/>
      <c r="M23" s="167" t="e">
        <f>M5+M22</f>
        <v>#REF!</v>
      </c>
    </row>
    <row r="24" spans="1:13" ht="26.25" customHeight="1" thickBot="1">
      <c r="A24" s="95">
        <v>11201</v>
      </c>
      <c r="B24" s="895" t="s">
        <v>205</v>
      </c>
      <c r="C24" s="896"/>
      <c r="D24" s="896"/>
      <c r="E24" s="896"/>
      <c r="F24" s="896"/>
      <c r="G24" s="896"/>
      <c r="H24" s="896"/>
      <c r="I24" s="896"/>
      <c r="J24" s="896"/>
      <c r="K24" s="896"/>
      <c r="L24" s="897"/>
      <c r="M24" s="167"/>
    </row>
    <row r="25" spans="1:13" ht="26.25" customHeight="1" thickBot="1">
      <c r="A25" s="96">
        <v>11200</v>
      </c>
      <c r="B25" s="895" t="s">
        <v>40</v>
      </c>
      <c r="C25" s="896"/>
      <c r="D25" s="896"/>
      <c r="E25" s="896"/>
      <c r="F25" s="896"/>
      <c r="G25" s="896"/>
      <c r="H25" s="896"/>
      <c r="I25" s="896"/>
      <c r="J25" s="896"/>
      <c r="K25" s="896"/>
      <c r="L25" s="897"/>
      <c r="M25" s="167" t="e">
        <f>M23+M24</f>
        <v>#REF!</v>
      </c>
    </row>
  </sheetData>
  <mergeCells count="25">
    <mergeCell ref="M2:N2"/>
    <mergeCell ref="A3:M4"/>
    <mergeCell ref="B5:L5"/>
    <mergeCell ref="A6:A21"/>
    <mergeCell ref="C6:J6"/>
    <mergeCell ref="C7:J7"/>
    <mergeCell ref="C8:J8"/>
    <mergeCell ref="C9:J9"/>
    <mergeCell ref="C10:J10"/>
    <mergeCell ref="C11:J11"/>
    <mergeCell ref="M6:M21"/>
    <mergeCell ref="B23:L23"/>
    <mergeCell ref="B24:L24"/>
    <mergeCell ref="B25:L25"/>
    <mergeCell ref="B22:L22"/>
    <mergeCell ref="C12:J12"/>
    <mergeCell ref="C13:J13"/>
    <mergeCell ref="C14:J14"/>
    <mergeCell ref="C15:J15"/>
    <mergeCell ref="C16:J16"/>
    <mergeCell ref="C17:J17"/>
    <mergeCell ref="C18:J18"/>
    <mergeCell ref="C19:J19"/>
    <mergeCell ref="C20:J20"/>
    <mergeCell ref="C21:J21"/>
  </mergeCells>
  <conditionalFormatting sqref="L1:M1 L2">
    <cfRule type="cellIs" dxfId="24" priority="3" operator="equal">
      <formula>0</formula>
    </cfRule>
  </conditionalFormatting>
  <conditionalFormatting sqref="L3:M1048576">
    <cfRule type="cellIs" dxfId="23" priority="1" operator="equal">
      <formula>0</formula>
    </cfRule>
  </conditionalFormatting>
  <pageMargins left="0.7" right="0.7" top="0.75" bottom="0.75" header="0.3" footer="0.3"/>
  <pageSetup paperSize="9" scale="52"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sizeWithCells="1">
                  <from>
                    <xdr:col>9</xdr:col>
                    <xdr:colOff>1171575</xdr:colOff>
                    <xdr:row>5</xdr:row>
                    <xdr:rowOff>304800</xdr:rowOff>
                  </from>
                  <to>
                    <xdr:col>10</xdr:col>
                    <xdr:colOff>0</xdr:colOff>
                    <xdr:row>7</xdr:row>
                    <xdr:rowOff>152400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sizeWithCells="1">
                  <from>
                    <xdr:col>9</xdr:col>
                    <xdr:colOff>1171575</xdr:colOff>
                    <xdr:row>11</xdr:row>
                    <xdr:rowOff>295275</xdr:rowOff>
                  </from>
                  <to>
                    <xdr:col>10</xdr:col>
                    <xdr:colOff>0</xdr:colOff>
                    <xdr:row>13</xdr:row>
                    <xdr:rowOff>142875</xdr:rowOff>
                  </to>
                </anchor>
              </controlPr>
            </control>
          </mc:Choice>
        </mc:AlternateContent>
        <mc:AlternateContent xmlns:mc="http://schemas.openxmlformats.org/markup-compatibility/2006">
          <mc:Choice Requires="x14">
            <control shapeId="7171" r:id="rId6" name="Check Box 3">
              <controlPr defaultSize="0" autoFill="0" autoLine="0" autoPict="0">
                <anchor moveWithCells="1" sizeWithCells="1">
                  <from>
                    <xdr:col>9</xdr:col>
                    <xdr:colOff>1143000</xdr:colOff>
                    <xdr:row>19</xdr:row>
                    <xdr:rowOff>295275</xdr:rowOff>
                  </from>
                  <to>
                    <xdr:col>9</xdr:col>
                    <xdr:colOff>1438275</xdr:colOff>
                    <xdr:row>21</xdr:row>
                    <xdr:rowOff>142875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
  <dimension ref="A2:Q62"/>
  <sheetViews>
    <sheetView view="pageBreakPreview" topLeftCell="A9" zoomScaleNormal="100" zoomScaleSheetLayoutView="100" workbookViewId="0">
      <selection activeCell="L11" sqref="L11"/>
    </sheetView>
  </sheetViews>
  <sheetFormatPr defaultColWidth="9.125" defaultRowHeight="21" customHeight="1"/>
  <cols>
    <col min="1" max="1" width="14.875" customWidth="1"/>
    <col min="2" max="2" width="11.875" customWidth="1"/>
    <col min="10" max="10" width="19.5" customWidth="1"/>
    <col min="11" max="11" width="10.875" customWidth="1"/>
    <col min="12" max="12" width="13.5" style="37" bestFit="1" customWidth="1"/>
    <col min="13" max="13" width="22.5" style="37" customWidth="1"/>
    <col min="14" max="14" width="20.5" bestFit="1" customWidth="1"/>
    <col min="15" max="15" width="10.875" bestFit="1" customWidth="1"/>
  </cols>
  <sheetData>
    <row r="2" spans="1:15" ht="21" customHeight="1">
      <c r="M2" s="985"/>
      <c r="N2" s="985"/>
    </row>
    <row r="3" spans="1:15" ht="21" customHeight="1" thickBot="1">
      <c r="A3" s="937" t="s">
        <v>318</v>
      </c>
      <c r="B3" s="937"/>
      <c r="C3" s="937"/>
      <c r="D3" s="937"/>
      <c r="E3" s="937"/>
      <c r="F3" s="937"/>
    </row>
    <row r="4" spans="1:15" ht="21" customHeight="1" thickBot="1">
      <c r="A4" s="95">
        <v>11300</v>
      </c>
      <c r="B4" s="105" t="s">
        <v>41</v>
      </c>
      <c r="C4" s="106"/>
      <c r="D4" s="106"/>
      <c r="E4" s="106"/>
      <c r="F4" s="106"/>
      <c r="G4" s="106"/>
      <c r="H4" s="106"/>
      <c r="I4" s="106"/>
      <c r="J4" s="106"/>
      <c r="K4" s="106"/>
      <c r="L4" s="184">
        <v>0.68630000000000002</v>
      </c>
      <c r="M4" s="167" t="e">
        <f>IF(L4=0,0,'Page 2'!M25:M25*'Page 3'!L4)</f>
        <v>#REF!</v>
      </c>
    </row>
    <row r="5" spans="1:15" ht="21" customHeight="1" thickBot="1">
      <c r="A5" s="95">
        <v>11400</v>
      </c>
      <c r="B5" s="105" t="s">
        <v>42</v>
      </c>
      <c r="C5" s="106"/>
      <c r="D5" s="106"/>
      <c r="E5" s="106"/>
      <c r="F5" s="106"/>
      <c r="G5" s="106"/>
      <c r="H5" s="106"/>
      <c r="I5" s="106"/>
      <c r="J5" s="106"/>
      <c r="K5" s="106"/>
      <c r="L5" s="184">
        <v>0.31369999999999998</v>
      </c>
      <c r="M5" s="167" t="e">
        <f>IF(L5=0,0,'Page 2'!M25:M25*L5)</f>
        <v>#REF!</v>
      </c>
    </row>
    <row r="6" spans="1:15" ht="21" customHeight="1">
      <c r="A6" s="898" t="s">
        <v>43</v>
      </c>
      <c r="B6" s="84">
        <v>11501</v>
      </c>
      <c r="C6" s="920" t="s">
        <v>206</v>
      </c>
      <c r="D6" s="921"/>
      <c r="E6" s="921"/>
      <c r="F6" s="921"/>
      <c r="G6" s="921"/>
      <c r="H6" s="921"/>
      <c r="I6" s="921"/>
      <c r="J6" s="922"/>
      <c r="K6" s="1"/>
      <c r="L6" s="147" t="e">
        <f>#REF!</f>
        <v>#REF!</v>
      </c>
      <c r="M6" s="951"/>
    </row>
    <row r="7" spans="1:15" ht="21" customHeight="1">
      <c r="A7" s="918"/>
      <c r="B7" s="2">
        <v>11502</v>
      </c>
      <c r="C7" s="923" t="s">
        <v>207</v>
      </c>
      <c r="D7" s="924"/>
      <c r="E7" s="924"/>
      <c r="F7" s="924"/>
      <c r="G7" s="924"/>
      <c r="H7" s="924"/>
      <c r="I7" s="924"/>
      <c r="J7" s="925"/>
      <c r="K7" s="2"/>
      <c r="L7" s="174"/>
      <c r="M7" s="952"/>
    </row>
    <row r="8" spans="1:15" ht="21" customHeight="1">
      <c r="A8" s="918"/>
      <c r="B8" s="87">
        <v>11503</v>
      </c>
      <c r="C8" s="948" t="s">
        <v>44</v>
      </c>
      <c r="D8" s="949"/>
      <c r="E8" s="949"/>
      <c r="F8" s="949"/>
      <c r="G8" s="949"/>
      <c r="H8" s="949"/>
      <c r="I8" s="949"/>
      <c r="J8" s="950"/>
      <c r="K8" s="87"/>
      <c r="L8" s="185"/>
      <c r="M8" s="952"/>
    </row>
    <row r="9" spans="1:15" ht="21" customHeight="1" thickBot="1">
      <c r="A9" s="919"/>
      <c r="B9" s="85">
        <v>11504</v>
      </c>
      <c r="C9" s="948" t="s">
        <v>208</v>
      </c>
      <c r="D9" s="949"/>
      <c r="E9" s="949"/>
      <c r="F9" s="949"/>
      <c r="G9" s="949"/>
      <c r="H9" s="949"/>
      <c r="I9" s="949"/>
      <c r="J9" s="950"/>
      <c r="K9" s="2"/>
      <c r="L9" s="186"/>
      <c r="M9" s="953"/>
    </row>
    <row r="10" spans="1:15" ht="21" customHeight="1" thickBot="1">
      <c r="A10" s="95">
        <v>11500</v>
      </c>
      <c r="B10" s="895" t="s">
        <v>301</v>
      </c>
      <c r="C10" s="896"/>
      <c r="D10" s="896"/>
      <c r="E10" s="896"/>
      <c r="F10" s="896"/>
      <c r="G10" s="896"/>
      <c r="H10" s="896"/>
      <c r="I10" s="896"/>
      <c r="J10" s="896"/>
      <c r="K10" s="896"/>
      <c r="L10" s="896"/>
      <c r="M10" s="167" t="e">
        <f>SUM(L6:L9)</f>
        <v>#REF!</v>
      </c>
      <c r="O10" s="37" t="e">
        <f>M5+M10-L11</f>
        <v>#REF!</v>
      </c>
    </row>
    <row r="11" spans="1:15" ht="21" customHeight="1">
      <c r="A11" s="898" t="s">
        <v>45</v>
      </c>
      <c r="B11" s="84">
        <v>11601</v>
      </c>
      <c r="C11" s="920" t="s">
        <v>209</v>
      </c>
      <c r="D11" s="921"/>
      <c r="E11" s="921"/>
      <c r="F11" s="921"/>
      <c r="G11" s="921"/>
      <c r="H11" s="921"/>
      <c r="I11" s="921"/>
      <c r="J11" s="922"/>
      <c r="K11" s="75"/>
      <c r="L11" s="147" t="e">
        <f>(#REF!*'Page 3'!L5)</f>
        <v>#REF!</v>
      </c>
      <c r="M11" s="951"/>
    </row>
    <row r="12" spans="1:15" ht="21" customHeight="1">
      <c r="A12" s="918"/>
      <c r="B12" s="86">
        <v>11602</v>
      </c>
      <c r="C12" s="923" t="s">
        <v>210</v>
      </c>
      <c r="D12" s="924"/>
      <c r="E12" s="924"/>
      <c r="F12" s="924"/>
      <c r="G12" s="924"/>
      <c r="H12" s="924"/>
      <c r="I12" s="924"/>
      <c r="J12" s="925"/>
      <c r="K12" s="74"/>
      <c r="L12" s="130"/>
      <c r="M12" s="952"/>
    </row>
    <row r="13" spans="1:15" ht="21" customHeight="1">
      <c r="A13" s="918"/>
      <c r="B13" s="86">
        <v>11603</v>
      </c>
      <c r="C13" s="923" t="s">
        <v>211</v>
      </c>
      <c r="D13" s="924"/>
      <c r="E13" s="924"/>
      <c r="F13" s="924"/>
      <c r="G13" s="924"/>
      <c r="H13" s="924"/>
      <c r="I13" s="924"/>
      <c r="J13" s="925"/>
      <c r="K13" s="74"/>
      <c r="L13" s="174">
        <f>'16-Accumulated losses Non Saudi'!D13</f>
        <v>0</v>
      </c>
      <c r="M13" s="952"/>
    </row>
    <row r="14" spans="1:15" ht="21" customHeight="1" thickBot="1">
      <c r="A14" s="918"/>
      <c r="B14" s="86">
        <v>11604</v>
      </c>
      <c r="C14" s="904" t="s">
        <v>212</v>
      </c>
      <c r="D14" s="905"/>
      <c r="E14" s="905"/>
      <c r="F14" s="905"/>
      <c r="G14" s="905"/>
      <c r="H14" s="905"/>
      <c r="I14" s="905"/>
      <c r="J14" s="906"/>
      <c r="K14" s="76"/>
      <c r="L14" s="171"/>
      <c r="M14" s="953"/>
    </row>
    <row r="15" spans="1:15" ht="21" customHeight="1" thickBot="1">
      <c r="A15" s="95">
        <v>11600</v>
      </c>
      <c r="B15" s="895" t="s">
        <v>213</v>
      </c>
      <c r="C15" s="896"/>
      <c r="D15" s="896"/>
      <c r="E15" s="896"/>
      <c r="F15" s="896"/>
      <c r="G15" s="896"/>
      <c r="H15" s="896"/>
      <c r="I15" s="896"/>
      <c r="J15" s="896"/>
      <c r="K15" s="896"/>
      <c r="L15" s="896"/>
      <c r="M15" s="167" t="e">
        <f>SUM(L11:L14)</f>
        <v>#REF!</v>
      </c>
    </row>
    <row r="16" spans="1:15" ht="21" customHeight="1" thickBot="1">
      <c r="A16" s="95">
        <v>11700</v>
      </c>
      <c r="B16" s="895" t="s">
        <v>214</v>
      </c>
      <c r="C16" s="896"/>
      <c r="D16" s="896"/>
      <c r="E16" s="896"/>
      <c r="F16" s="896"/>
      <c r="G16" s="896"/>
      <c r="H16" s="896"/>
      <c r="I16" s="896"/>
      <c r="J16" s="896"/>
      <c r="K16" s="896"/>
      <c r="L16" s="896"/>
      <c r="M16" s="167" t="e">
        <f>M5+M10-M15</f>
        <v>#REF!</v>
      </c>
    </row>
    <row r="17" spans="1:17" ht="27.75" customHeight="1" thickBot="1">
      <c r="A17" s="96">
        <v>11710</v>
      </c>
      <c r="B17" s="982" t="s">
        <v>244</v>
      </c>
      <c r="C17" s="983"/>
      <c r="D17" s="983"/>
      <c r="E17" s="983"/>
      <c r="F17" s="983"/>
      <c r="G17" s="983"/>
      <c r="H17" s="983"/>
      <c r="I17" s="983"/>
      <c r="J17" s="983"/>
      <c r="K17" s="984"/>
      <c r="L17" s="129" t="s">
        <v>170</v>
      </c>
      <c r="M17" s="94"/>
      <c r="Q17" s="88"/>
    </row>
    <row r="18" spans="1:17" ht="21" customHeight="1" thickBot="1">
      <c r="A18" s="976"/>
      <c r="B18" s="977"/>
      <c r="C18" s="977"/>
      <c r="D18" s="977"/>
      <c r="E18" s="977"/>
      <c r="F18" s="977"/>
      <c r="G18" s="977"/>
      <c r="H18" s="977"/>
      <c r="I18" s="977"/>
      <c r="J18" s="977"/>
      <c r="K18" s="977"/>
      <c r="L18" s="977"/>
      <c r="M18" s="978"/>
    </row>
    <row r="19" spans="1:17" ht="21" customHeight="1">
      <c r="A19" s="898" t="s">
        <v>46</v>
      </c>
      <c r="B19" s="84">
        <v>11701</v>
      </c>
      <c r="C19" s="979" t="s">
        <v>246</v>
      </c>
      <c r="D19" s="980"/>
      <c r="E19" s="980"/>
      <c r="F19" s="980"/>
      <c r="G19" s="980"/>
      <c r="H19" s="980"/>
      <c r="I19" s="980"/>
      <c r="J19" s="981"/>
      <c r="K19" s="80"/>
      <c r="L19" s="147" t="e">
        <f>M16*20%</f>
        <v>#REF!</v>
      </c>
      <c r="M19" s="951"/>
    </row>
    <row r="20" spans="1:17" ht="21" customHeight="1">
      <c r="A20" s="918"/>
      <c r="B20" s="86">
        <v>11702</v>
      </c>
      <c r="C20" s="901" t="s">
        <v>247</v>
      </c>
      <c r="D20" s="902"/>
      <c r="E20" s="902"/>
      <c r="F20" s="902"/>
      <c r="G20" s="902"/>
      <c r="H20" s="902"/>
      <c r="I20" s="902"/>
      <c r="J20" s="903"/>
      <c r="K20" s="81"/>
      <c r="L20" s="130"/>
      <c r="M20" s="952"/>
    </row>
    <row r="21" spans="1:17" ht="21" customHeight="1">
      <c r="A21" s="918"/>
      <c r="B21" s="2">
        <v>11703</v>
      </c>
      <c r="C21" s="901" t="s">
        <v>248</v>
      </c>
      <c r="D21" s="902"/>
      <c r="E21" s="902"/>
      <c r="F21" s="902"/>
      <c r="G21" s="902"/>
      <c r="H21" s="902"/>
      <c r="I21" s="902"/>
      <c r="J21" s="903"/>
      <c r="K21" s="81"/>
      <c r="L21" s="130"/>
      <c r="M21" s="952"/>
    </row>
    <row r="22" spans="1:17" ht="21" customHeight="1" thickBot="1">
      <c r="A22" s="919"/>
      <c r="B22" s="87">
        <v>11704</v>
      </c>
      <c r="C22" s="948" t="s">
        <v>47</v>
      </c>
      <c r="D22" s="949"/>
      <c r="E22" s="949"/>
      <c r="F22" s="949"/>
      <c r="G22" s="949"/>
      <c r="H22" s="949"/>
      <c r="I22" s="949"/>
      <c r="J22" s="950"/>
      <c r="K22" s="81"/>
      <c r="L22" s="128"/>
      <c r="M22" s="953"/>
    </row>
    <row r="23" spans="1:17" s="102" customFormat="1" ht="21" customHeight="1" thickBot="1">
      <c r="A23" s="95">
        <v>11700</v>
      </c>
      <c r="B23" s="895" t="s">
        <v>48</v>
      </c>
      <c r="C23" s="896"/>
      <c r="D23" s="896"/>
      <c r="E23" s="896"/>
      <c r="F23" s="896"/>
      <c r="G23" s="896"/>
      <c r="H23" s="896"/>
      <c r="I23" s="896"/>
      <c r="J23" s="896"/>
      <c r="K23" s="896"/>
      <c r="L23" s="896"/>
      <c r="M23" s="167" t="e">
        <f>SUM(L19:L22)</f>
        <v>#REF!</v>
      </c>
    </row>
    <row r="24" spans="1:17" ht="21" customHeight="1">
      <c r="A24" s="973"/>
      <c r="B24" s="973"/>
      <c r="C24" s="973"/>
      <c r="D24" s="973"/>
      <c r="E24" s="973"/>
      <c r="F24" s="973"/>
      <c r="G24" s="973"/>
      <c r="H24" s="973"/>
      <c r="I24" s="973"/>
      <c r="J24" s="973"/>
      <c r="K24" s="973"/>
      <c r="L24" s="973"/>
      <c r="M24" s="973"/>
    </row>
    <row r="25" spans="1:17" ht="21" customHeight="1" thickBot="1">
      <c r="A25" s="944" t="s">
        <v>49</v>
      </c>
      <c r="B25" s="944"/>
      <c r="C25" s="944"/>
      <c r="D25" s="944"/>
      <c r="E25" s="944"/>
      <c r="F25" s="944"/>
      <c r="G25" s="914"/>
      <c r="H25" s="914"/>
      <c r="I25" s="914"/>
      <c r="J25" s="914"/>
      <c r="K25" s="914"/>
      <c r="L25" s="914"/>
      <c r="M25" s="914"/>
    </row>
    <row r="26" spans="1:17" ht="21" customHeight="1" thickBot="1">
      <c r="A26" s="95">
        <v>11800</v>
      </c>
      <c r="B26" s="895" t="s">
        <v>50</v>
      </c>
      <c r="C26" s="896"/>
      <c r="D26" s="896"/>
      <c r="E26" s="896"/>
      <c r="F26" s="896"/>
      <c r="G26" s="896"/>
      <c r="H26" s="896"/>
      <c r="I26" s="896"/>
      <c r="J26" s="896"/>
      <c r="K26" s="896"/>
      <c r="L26" s="896"/>
      <c r="M26" s="167" t="e">
        <f>#REF!</f>
        <v>#REF!</v>
      </c>
    </row>
    <row r="27" spans="1:17" ht="21" customHeight="1" thickBot="1">
      <c r="A27" s="898" t="s">
        <v>51</v>
      </c>
      <c r="B27" s="974" t="s">
        <v>52</v>
      </c>
      <c r="C27" s="975"/>
      <c r="D27" s="975"/>
      <c r="E27" s="975"/>
      <c r="F27" s="975"/>
      <c r="G27" s="975"/>
      <c r="H27" s="975"/>
      <c r="I27" s="975"/>
      <c r="J27" s="975"/>
      <c r="K27" s="975"/>
      <c r="L27" s="975"/>
      <c r="M27" s="93"/>
    </row>
    <row r="28" spans="1:17" ht="21" customHeight="1">
      <c r="A28" s="918"/>
      <c r="B28" s="84">
        <v>11901</v>
      </c>
      <c r="C28" s="920" t="s">
        <v>302</v>
      </c>
      <c r="D28" s="921"/>
      <c r="E28" s="921"/>
      <c r="F28" s="921"/>
      <c r="G28" s="921"/>
      <c r="H28" s="921"/>
      <c r="I28" s="921"/>
      <c r="J28" s="922"/>
      <c r="K28" s="75"/>
      <c r="L28" s="147" t="e">
        <f>M4</f>
        <v>#REF!</v>
      </c>
      <c r="M28" s="951"/>
    </row>
    <row r="29" spans="1:17" ht="21" customHeight="1">
      <c r="A29" s="918"/>
      <c r="B29" s="86">
        <v>11902</v>
      </c>
      <c r="C29" s="901" t="s">
        <v>311</v>
      </c>
      <c r="D29" s="902"/>
      <c r="E29" s="902"/>
      <c r="F29" s="902"/>
      <c r="G29" s="902"/>
      <c r="H29" s="902"/>
      <c r="I29" s="902"/>
      <c r="J29" s="903"/>
      <c r="K29" s="5" t="s">
        <v>170</v>
      </c>
      <c r="L29" s="172" t="e">
        <f>#REF!+#REF!</f>
        <v>#REF!</v>
      </c>
      <c r="M29" s="952"/>
    </row>
    <row r="30" spans="1:17" ht="21" customHeight="1">
      <c r="A30" s="918"/>
      <c r="B30" s="86">
        <v>11903</v>
      </c>
      <c r="C30" s="901" t="s">
        <v>303</v>
      </c>
      <c r="D30" s="902"/>
      <c r="E30" s="902"/>
      <c r="F30" s="902"/>
      <c r="G30" s="902"/>
      <c r="H30" s="902"/>
      <c r="I30" s="902"/>
      <c r="J30" s="903"/>
      <c r="K30" s="173"/>
      <c r="L30" s="172" t="e">
        <f>(#REF!-#REF!)*'Page 3'!L4</f>
        <v>#REF!</v>
      </c>
      <c r="M30" s="952"/>
    </row>
    <row r="31" spans="1:17" ht="21" customHeight="1">
      <c r="A31" s="918"/>
      <c r="B31" s="86">
        <v>11904</v>
      </c>
      <c r="C31" s="901" t="s">
        <v>313</v>
      </c>
      <c r="D31" s="902"/>
      <c r="E31" s="902"/>
      <c r="F31" s="902"/>
      <c r="G31" s="902"/>
      <c r="H31" s="902"/>
      <c r="I31" s="902"/>
      <c r="J31" s="903"/>
      <c r="K31" s="5" t="s">
        <v>170</v>
      </c>
      <c r="L31" s="174" t="e">
        <f>IF(L4=0,0,(#REF!-#REF!+#REF!)*L4)</f>
        <v>#REF!</v>
      </c>
      <c r="M31" s="952"/>
    </row>
    <row r="32" spans="1:17" ht="21" customHeight="1">
      <c r="A32" s="918"/>
      <c r="B32" s="86">
        <v>11905</v>
      </c>
      <c r="C32" s="901" t="s">
        <v>304</v>
      </c>
      <c r="D32" s="902"/>
      <c r="E32" s="902"/>
      <c r="F32" s="902"/>
      <c r="G32" s="902"/>
      <c r="H32" s="902"/>
      <c r="I32" s="902"/>
      <c r="J32" s="903"/>
      <c r="K32" s="5" t="s">
        <v>170</v>
      </c>
      <c r="L32" s="174" t="e">
        <f>#REF!</f>
        <v>#REF!</v>
      </c>
      <c r="M32" s="952"/>
    </row>
    <row r="33" spans="1:16" ht="21" customHeight="1">
      <c r="A33" s="918"/>
      <c r="B33" s="194">
        <v>11906</v>
      </c>
      <c r="C33" s="901" t="s">
        <v>305</v>
      </c>
      <c r="D33" s="902"/>
      <c r="E33" s="902"/>
      <c r="F33" s="902"/>
      <c r="G33" s="902"/>
      <c r="H33" s="902"/>
      <c r="I33" s="902"/>
      <c r="J33" s="903"/>
      <c r="K33" s="5" t="s">
        <v>170</v>
      </c>
      <c r="L33" s="130" t="e">
        <f>#REF!</f>
        <v>#REF!</v>
      </c>
      <c r="M33" s="952"/>
    </row>
    <row r="34" spans="1:16" ht="21" customHeight="1" thickBot="1">
      <c r="A34" s="919"/>
      <c r="B34" s="195">
        <v>11907</v>
      </c>
      <c r="C34" s="940" t="s">
        <v>306</v>
      </c>
      <c r="D34" s="941"/>
      <c r="E34" s="941"/>
      <c r="F34" s="941"/>
      <c r="G34" s="941"/>
      <c r="H34" s="941"/>
      <c r="I34" s="941"/>
      <c r="J34" s="942"/>
      <c r="K34" s="5" t="s">
        <v>170</v>
      </c>
      <c r="L34" s="174" t="e">
        <f>IF(L4=0,0,#REF!*L4)</f>
        <v>#REF!</v>
      </c>
      <c r="M34" s="953"/>
    </row>
    <row r="35" spans="1:16" ht="21" customHeight="1" thickBot="1">
      <c r="A35" s="95">
        <v>11900</v>
      </c>
      <c r="B35" s="895" t="s">
        <v>53</v>
      </c>
      <c r="C35" s="896"/>
      <c r="D35" s="896"/>
      <c r="E35" s="896"/>
      <c r="F35" s="896"/>
      <c r="G35" s="896"/>
      <c r="H35" s="896"/>
      <c r="I35" s="896"/>
      <c r="J35" s="896"/>
      <c r="K35" s="896"/>
      <c r="L35" s="896"/>
      <c r="M35" s="167" t="e">
        <f>SUM(L28:L34)</f>
        <v>#REF!</v>
      </c>
    </row>
    <row r="36" spans="1:16" ht="21" customHeight="1" thickBot="1">
      <c r="A36" s="898" t="s">
        <v>54</v>
      </c>
      <c r="B36" s="974" t="s">
        <v>215</v>
      </c>
      <c r="C36" s="975"/>
      <c r="D36" s="975"/>
      <c r="E36" s="975"/>
      <c r="F36" s="975"/>
      <c r="G36" s="975"/>
      <c r="H36" s="975"/>
      <c r="I36" s="975"/>
      <c r="J36" s="975"/>
      <c r="K36" s="975"/>
      <c r="L36" s="975"/>
      <c r="M36" s="951"/>
    </row>
    <row r="37" spans="1:16" ht="21" customHeight="1">
      <c r="A37" s="918"/>
      <c r="B37" s="3">
        <v>12001</v>
      </c>
      <c r="C37" s="923" t="s">
        <v>55</v>
      </c>
      <c r="D37" s="924"/>
      <c r="E37" s="924"/>
      <c r="F37" s="924"/>
      <c r="G37" s="924"/>
      <c r="H37" s="924"/>
      <c r="I37" s="924"/>
      <c r="J37" s="925"/>
      <c r="K37" s="173"/>
      <c r="L37" s="147">
        <f>(('10-B'!O14)+('10-B'!D14*50%)-('10-B'!G14*50%))*68.63%</f>
        <v>0</v>
      </c>
      <c r="M37" s="952"/>
    </row>
    <row r="38" spans="1:16" ht="21" customHeight="1">
      <c r="A38" s="918"/>
      <c r="B38" s="2">
        <v>12002</v>
      </c>
      <c r="C38" s="901" t="s">
        <v>56</v>
      </c>
      <c r="D38" s="902"/>
      <c r="E38" s="902"/>
      <c r="F38" s="902"/>
      <c r="G38" s="902"/>
      <c r="H38" s="902"/>
      <c r="I38" s="902"/>
      <c r="J38" s="903"/>
      <c r="K38" s="5" t="s">
        <v>170</v>
      </c>
      <c r="L38" s="174" t="e">
        <f>IF(L4=0,0,(#REF!+#REF!)*L4)</f>
        <v>#REF!</v>
      </c>
      <c r="M38" s="952"/>
    </row>
    <row r="39" spans="1:16" ht="21" customHeight="1">
      <c r="A39" s="918"/>
      <c r="B39" s="2">
        <v>12003</v>
      </c>
      <c r="C39" s="901" t="s">
        <v>57</v>
      </c>
      <c r="D39" s="902"/>
      <c r="E39" s="902"/>
      <c r="F39" s="902"/>
      <c r="G39" s="902"/>
      <c r="H39" s="902"/>
      <c r="I39" s="902"/>
      <c r="J39" s="903"/>
      <c r="K39" s="5" t="s">
        <v>170</v>
      </c>
      <c r="L39" s="130"/>
      <c r="M39" s="952"/>
    </row>
    <row r="40" spans="1:16" ht="21" customHeight="1">
      <c r="A40" s="918"/>
      <c r="B40" s="2">
        <v>12004</v>
      </c>
      <c r="C40" s="901" t="s">
        <v>58</v>
      </c>
      <c r="D40" s="902"/>
      <c r="E40" s="902"/>
      <c r="F40" s="902"/>
      <c r="G40" s="902"/>
      <c r="H40" s="902"/>
      <c r="I40" s="902"/>
      <c r="J40" s="903"/>
      <c r="K40" s="74"/>
      <c r="L40" s="130"/>
      <c r="M40" s="952"/>
    </row>
    <row r="41" spans="1:16" ht="21" customHeight="1" thickBot="1">
      <c r="A41" s="919"/>
      <c r="B41" s="87">
        <v>12005</v>
      </c>
      <c r="C41" s="940" t="s">
        <v>312</v>
      </c>
      <c r="D41" s="941"/>
      <c r="E41" s="941"/>
      <c r="F41" s="941"/>
      <c r="G41" s="941"/>
      <c r="H41" s="941"/>
      <c r="I41" s="941"/>
      <c r="J41" s="942"/>
      <c r="K41" s="5" t="s">
        <v>170</v>
      </c>
      <c r="L41" s="174" t="e">
        <f>IF(L4=0,0,#REF!*L4)</f>
        <v>#REF!</v>
      </c>
      <c r="M41" s="953"/>
    </row>
    <row r="42" spans="1:16" ht="21" customHeight="1" thickBot="1">
      <c r="A42" s="95">
        <v>12000</v>
      </c>
      <c r="B42" s="895" t="s">
        <v>59</v>
      </c>
      <c r="C42" s="896"/>
      <c r="D42" s="896"/>
      <c r="E42" s="896"/>
      <c r="F42" s="896"/>
      <c r="G42" s="896"/>
      <c r="H42" s="896"/>
      <c r="I42" s="896"/>
      <c r="J42" s="896"/>
      <c r="K42" s="896"/>
      <c r="L42" s="896"/>
      <c r="M42" s="183" t="e">
        <f>SUM(L36:L41)</f>
        <v>#REF!</v>
      </c>
    </row>
    <row r="43" spans="1:16" ht="21" customHeight="1" thickBot="1">
      <c r="A43" s="95">
        <v>12100</v>
      </c>
      <c r="B43" s="895" t="s">
        <v>60</v>
      </c>
      <c r="C43" s="896"/>
      <c r="D43" s="896"/>
      <c r="E43" s="896"/>
      <c r="F43" s="896"/>
      <c r="G43" s="896"/>
      <c r="H43" s="896"/>
      <c r="I43" s="896"/>
      <c r="J43" s="896"/>
      <c r="K43" s="896"/>
      <c r="L43" s="896"/>
      <c r="M43" s="183" t="e">
        <f>M26+M35-M42+1</f>
        <v>#REF!</v>
      </c>
    </row>
    <row r="44" spans="1:16" ht="21" customHeight="1" thickBot="1">
      <c r="A44" s="82"/>
      <c r="B44" s="954"/>
      <c r="C44" s="955"/>
      <c r="D44" s="955"/>
      <c r="E44" s="955"/>
      <c r="F44" s="955"/>
      <c r="G44" s="955"/>
      <c r="H44" s="955"/>
      <c r="I44" s="955"/>
      <c r="J44" s="955"/>
      <c r="K44" s="955"/>
      <c r="L44" s="955"/>
      <c r="M44" s="93"/>
    </row>
    <row r="45" spans="1:16" ht="21" customHeight="1" thickBot="1">
      <c r="A45" s="95">
        <v>12500</v>
      </c>
      <c r="B45" s="895" t="s">
        <v>216</v>
      </c>
      <c r="C45" s="896"/>
      <c r="D45" s="896"/>
      <c r="E45" s="896"/>
      <c r="F45" s="896"/>
      <c r="G45" s="896"/>
      <c r="H45" s="896"/>
      <c r="I45" s="896"/>
      <c r="J45" s="896"/>
      <c r="K45" s="896"/>
      <c r="L45" s="896"/>
      <c r="M45" s="167" t="e">
        <f>IF(MAX(L28,M43)&gt;0,MAX(L28,M43)*2.5%,0)</f>
        <v>#REF!</v>
      </c>
    </row>
    <row r="46" spans="1:16" ht="21" customHeight="1" thickBot="1">
      <c r="A46" s="930" t="s">
        <v>319</v>
      </c>
      <c r="B46" s="931"/>
      <c r="C46" s="931"/>
      <c r="D46" s="931"/>
      <c r="E46" s="931"/>
      <c r="F46" s="931"/>
      <c r="G46" s="931"/>
      <c r="H46" s="931"/>
      <c r="I46" s="931"/>
      <c r="J46" s="931"/>
      <c r="K46" s="931"/>
      <c r="L46" s="931"/>
      <c r="M46" s="959"/>
      <c r="P46" s="79"/>
    </row>
    <row r="47" spans="1:16" ht="21" customHeight="1" thickBot="1">
      <c r="A47" s="101">
        <v>12600</v>
      </c>
      <c r="B47" s="960" t="s">
        <v>217</v>
      </c>
      <c r="C47" s="961"/>
      <c r="D47" s="961"/>
      <c r="E47" s="961"/>
      <c r="F47" s="961"/>
      <c r="G47" s="961"/>
      <c r="H47" s="961"/>
      <c r="I47" s="961"/>
      <c r="J47" s="961"/>
      <c r="K47" s="961"/>
      <c r="L47" s="961"/>
      <c r="M47" s="167" t="e">
        <f>M23</f>
        <v>#REF!</v>
      </c>
    </row>
    <row r="48" spans="1:16" ht="21" customHeight="1">
      <c r="A48" s="962" t="s">
        <v>61</v>
      </c>
      <c r="B48" s="963"/>
      <c r="C48" s="967" t="s">
        <v>410</v>
      </c>
      <c r="D48" s="968"/>
      <c r="E48" s="968"/>
      <c r="F48" s="968"/>
      <c r="G48" s="968"/>
      <c r="H48" s="968"/>
      <c r="I48" s="968"/>
      <c r="J48" s="968"/>
      <c r="K48" s="968"/>
      <c r="L48" s="968"/>
      <c r="M48" s="197"/>
    </row>
    <row r="49" spans="1:13" ht="21" customHeight="1">
      <c r="A49" s="964"/>
      <c r="B49" s="965"/>
      <c r="C49" s="969" t="s">
        <v>62</v>
      </c>
      <c r="D49" s="970"/>
      <c r="E49" s="970"/>
      <c r="F49" s="970"/>
      <c r="G49" s="970"/>
      <c r="H49" s="970"/>
      <c r="I49" s="970"/>
      <c r="J49" s="970"/>
      <c r="K49" s="970"/>
      <c r="L49" s="970"/>
      <c r="M49" s="198"/>
    </row>
    <row r="50" spans="1:13" ht="21" customHeight="1" thickBot="1">
      <c r="A50" s="966"/>
      <c r="B50" s="965"/>
      <c r="C50" s="971" t="s">
        <v>411</v>
      </c>
      <c r="D50" s="972"/>
      <c r="E50" s="972"/>
      <c r="F50" s="972"/>
      <c r="G50" s="972"/>
      <c r="H50" s="972"/>
      <c r="I50" s="972"/>
      <c r="J50" s="972"/>
      <c r="K50" s="972"/>
      <c r="L50" s="972"/>
      <c r="M50" s="199"/>
    </row>
    <row r="51" spans="1:13" ht="21" customHeight="1" thickBot="1">
      <c r="A51" s="82"/>
      <c r="B51" s="954"/>
      <c r="C51" s="955"/>
      <c r="D51" s="955"/>
      <c r="E51" s="955"/>
      <c r="F51" s="955"/>
      <c r="G51" s="955"/>
      <c r="H51" s="955"/>
      <c r="I51" s="955"/>
      <c r="J51" s="955"/>
      <c r="K51" s="955"/>
      <c r="L51" s="955"/>
      <c r="M51" s="93"/>
    </row>
    <row r="52" spans="1:13" ht="21" customHeight="1" thickBot="1">
      <c r="A52" s="95">
        <v>12700</v>
      </c>
      <c r="B52" s="956" t="s">
        <v>63</v>
      </c>
      <c r="C52" s="957"/>
      <c r="D52" s="957"/>
      <c r="E52" s="957"/>
      <c r="F52" s="957"/>
      <c r="G52" s="957"/>
      <c r="H52" s="957"/>
      <c r="I52" s="958"/>
      <c r="J52" s="103"/>
      <c r="K52" s="104" t="s">
        <v>170</v>
      </c>
      <c r="L52" s="131">
        <f>'Payment schedule'!D19</f>
        <v>0</v>
      </c>
      <c r="M52" s="94"/>
    </row>
    <row r="53" spans="1:13" ht="21" customHeight="1" thickBot="1">
      <c r="A53" s="95">
        <v>12800</v>
      </c>
      <c r="B53" s="895" t="s">
        <v>218</v>
      </c>
      <c r="C53" s="896"/>
      <c r="D53" s="896"/>
      <c r="E53" s="896"/>
      <c r="F53" s="896"/>
      <c r="G53" s="896"/>
      <c r="H53" s="896"/>
      <c r="I53" s="896"/>
      <c r="J53" s="896"/>
      <c r="K53" s="896"/>
      <c r="L53" s="896"/>
      <c r="M53" s="167" t="e">
        <f>M47-(SUM(M48:M50,L52))</f>
        <v>#REF!</v>
      </c>
    </row>
    <row r="54" spans="1:13" ht="21" customHeight="1">
      <c r="A54" s="898" t="s">
        <v>64</v>
      </c>
      <c r="B54" s="1">
        <v>12901</v>
      </c>
      <c r="C54" s="920" t="s">
        <v>65</v>
      </c>
      <c r="D54" s="921"/>
      <c r="E54" s="921"/>
      <c r="F54" s="921"/>
      <c r="G54" s="921"/>
      <c r="H54" s="921"/>
      <c r="I54" s="921"/>
      <c r="J54" s="922"/>
      <c r="K54" s="175"/>
      <c r="L54" s="170"/>
      <c r="M54" s="951"/>
    </row>
    <row r="55" spans="1:13" ht="21" customHeight="1">
      <c r="A55" s="918"/>
      <c r="B55" s="176">
        <v>12902</v>
      </c>
      <c r="C55" s="901" t="s">
        <v>219</v>
      </c>
      <c r="D55" s="902"/>
      <c r="E55" s="902"/>
      <c r="F55" s="902"/>
      <c r="G55" s="902"/>
      <c r="H55" s="902"/>
      <c r="I55" s="902"/>
      <c r="J55" s="903"/>
      <c r="K55" s="177"/>
      <c r="L55" s="130"/>
      <c r="M55" s="952"/>
    </row>
    <row r="56" spans="1:13" ht="21" customHeight="1" thickBot="1">
      <c r="A56" s="919"/>
      <c r="B56" s="178">
        <v>12903</v>
      </c>
      <c r="C56" s="948" t="s">
        <v>220</v>
      </c>
      <c r="D56" s="949"/>
      <c r="E56" s="949"/>
      <c r="F56" s="949"/>
      <c r="G56" s="949"/>
      <c r="H56" s="949"/>
      <c r="I56" s="949"/>
      <c r="J56" s="950"/>
      <c r="K56" s="179"/>
      <c r="L56" s="171"/>
      <c r="M56" s="952"/>
    </row>
    <row r="57" spans="1:13" ht="21" customHeight="1" thickBot="1">
      <c r="A57" s="95">
        <v>12900</v>
      </c>
      <c r="B57" s="895" t="s">
        <v>307</v>
      </c>
      <c r="C57" s="896"/>
      <c r="D57" s="896"/>
      <c r="E57" s="896"/>
      <c r="F57" s="896"/>
      <c r="G57" s="896"/>
      <c r="H57" s="896"/>
      <c r="I57" s="896"/>
      <c r="J57" s="896"/>
      <c r="K57" s="896"/>
      <c r="L57" s="896"/>
      <c r="M57" s="167">
        <f>SUM(L54:L56)</f>
        <v>0</v>
      </c>
    </row>
    <row r="58" spans="1:13" ht="21" customHeight="1" thickBot="1">
      <c r="A58" s="95">
        <v>13000</v>
      </c>
      <c r="B58" s="895" t="s">
        <v>221</v>
      </c>
      <c r="C58" s="896"/>
      <c r="D58" s="896"/>
      <c r="E58" s="896"/>
      <c r="F58" s="896"/>
      <c r="G58" s="896"/>
      <c r="H58" s="896"/>
      <c r="I58" s="896"/>
      <c r="J58" s="896"/>
      <c r="K58" s="896"/>
      <c r="L58" s="896"/>
      <c r="M58" s="167" t="e">
        <f>M53+M57</f>
        <v>#REF!</v>
      </c>
    </row>
    <row r="59" spans="1:13" ht="27" customHeight="1">
      <c r="A59" s="898" t="s">
        <v>309</v>
      </c>
      <c r="B59" s="180">
        <v>13101</v>
      </c>
      <c r="C59" s="923" t="s">
        <v>66</v>
      </c>
      <c r="D59" s="924"/>
      <c r="E59" s="924"/>
      <c r="F59" s="924"/>
      <c r="G59" s="924"/>
      <c r="H59" s="924"/>
      <c r="I59" s="924"/>
      <c r="J59" s="925"/>
      <c r="K59" s="181"/>
      <c r="L59" s="182" t="e">
        <f>M45</f>
        <v>#REF!</v>
      </c>
      <c r="M59" s="951"/>
    </row>
    <row r="60" spans="1:13" ht="27" customHeight="1" thickBot="1">
      <c r="A60" s="919"/>
      <c r="B60" s="178">
        <v>13102</v>
      </c>
      <c r="C60" s="948" t="s">
        <v>67</v>
      </c>
      <c r="D60" s="949"/>
      <c r="E60" s="949"/>
      <c r="F60" s="949"/>
      <c r="G60" s="949"/>
      <c r="H60" s="949"/>
      <c r="I60" s="949"/>
      <c r="J60" s="950"/>
      <c r="K60" s="179"/>
      <c r="L60" s="171"/>
      <c r="M60" s="953"/>
    </row>
    <row r="61" spans="1:13" ht="21" customHeight="1" thickBot="1">
      <c r="A61" s="95">
        <v>13100</v>
      </c>
      <c r="B61" s="895" t="s">
        <v>68</v>
      </c>
      <c r="C61" s="896"/>
      <c r="D61" s="896"/>
      <c r="E61" s="896"/>
      <c r="F61" s="896"/>
      <c r="G61" s="896"/>
      <c r="H61" s="896"/>
      <c r="I61" s="896"/>
      <c r="J61" s="896"/>
      <c r="K61" s="896"/>
      <c r="L61" s="896"/>
      <c r="M61" s="167" t="e">
        <f>L59-L60</f>
        <v>#REF!</v>
      </c>
    </row>
    <row r="62" spans="1:13" ht="21" customHeight="1" thickBot="1">
      <c r="A62" s="95">
        <v>13200</v>
      </c>
      <c r="B62" s="895" t="s">
        <v>69</v>
      </c>
      <c r="C62" s="896"/>
      <c r="D62" s="896"/>
      <c r="E62" s="896"/>
      <c r="F62" s="896"/>
      <c r="G62" s="896"/>
      <c r="H62" s="896"/>
      <c r="I62" s="896"/>
      <c r="J62" s="896"/>
      <c r="K62" s="896"/>
      <c r="L62" s="896"/>
      <c r="M62" s="167" t="e">
        <f>M58+M61+1</f>
        <v>#REF!</v>
      </c>
    </row>
  </sheetData>
  <mergeCells count="74">
    <mergeCell ref="M36:M41"/>
    <mergeCell ref="M6:M9"/>
    <mergeCell ref="M2:N2"/>
    <mergeCell ref="A25:M25"/>
    <mergeCell ref="C9:J9"/>
    <mergeCell ref="B36:L36"/>
    <mergeCell ref="A3:F3"/>
    <mergeCell ref="B10:L10"/>
    <mergeCell ref="A11:A14"/>
    <mergeCell ref="C11:J11"/>
    <mergeCell ref="C12:J12"/>
    <mergeCell ref="C13:J13"/>
    <mergeCell ref="C14:J14"/>
    <mergeCell ref="M11:M14"/>
    <mergeCell ref="A6:A9"/>
    <mergeCell ref="C6:J6"/>
    <mergeCell ref="C7:J7"/>
    <mergeCell ref="C8:J8"/>
    <mergeCell ref="M19:M22"/>
    <mergeCell ref="B23:L23"/>
    <mergeCell ref="A18:M18"/>
    <mergeCell ref="A19:A22"/>
    <mergeCell ref="C19:J19"/>
    <mergeCell ref="C20:J20"/>
    <mergeCell ref="C21:J21"/>
    <mergeCell ref="C22:J22"/>
    <mergeCell ref="B15:L15"/>
    <mergeCell ref="B16:L16"/>
    <mergeCell ref="B17:K17"/>
    <mergeCell ref="A24:M24"/>
    <mergeCell ref="B26:L26"/>
    <mergeCell ref="A27:A34"/>
    <mergeCell ref="B27:L27"/>
    <mergeCell ref="C28:J28"/>
    <mergeCell ref="C29:J29"/>
    <mergeCell ref="C30:J30"/>
    <mergeCell ref="C31:J31"/>
    <mergeCell ref="C32:J32"/>
    <mergeCell ref="C33:J33"/>
    <mergeCell ref="C34:J34"/>
    <mergeCell ref="M28:M34"/>
    <mergeCell ref="B35:L35"/>
    <mergeCell ref="A36:A41"/>
    <mergeCell ref="C37:J37"/>
    <mergeCell ref="C38:J38"/>
    <mergeCell ref="C39:J39"/>
    <mergeCell ref="C40:J40"/>
    <mergeCell ref="C41:J41"/>
    <mergeCell ref="B42:L42"/>
    <mergeCell ref="A54:A56"/>
    <mergeCell ref="A59:A60"/>
    <mergeCell ref="B53:L53"/>
    <mergeCell ref="C54:J54"/>
    <mergeCell ref="B43:L43"/>
    <mergeCell ref="B44:L44"/>
    <mergeCell ref="B51:L51"/>
    <mergeCell ref="B52:I52"/>
    <mergeCell ref="B45:L45"/>
    <mergeCell ref="A46:M46"/>
    <mergeCell ref="B47:L47"/>
    <mergeCell ref="A48:B50"/>
    <mergeCell ref="C48:L48"/>
    <mergeCell ref="C49:L49"/>
    <mergeCell ref="C50:L50"/>
    <mergeCell ref="B62:L62"/>
    <mergeCell ref="M59:M60"/>
    <mergeCell ref="B58:L58"/>
    <mergeCell ref="C59:J59"/>
    <mergeCell ref="C60:J60"/>
    <mergeCell ref="C55:J55"/>
    <mergeCell ref="C56:J56"/>
    <mergeCell ref="M54:M56"/>
    <mergeCell ref="B57:L57"/>
    <mergeCell ref="B61:L61"/>
  </mergeCells>
  <conditionalFormatting sqref="L7:L10">
    <cfRule type="cellIs" dxfId="22" priority="4" operator="equal">
      <formula>0</formula>
    </cfRule>
  </conditionalFormatting>
  <conditionalFormatting sqref="L29:L34">
    <cfRule type="cellIs" dxfId="21" priority="2" operator="equal">
      <formula>0</formula>
    </cfRule>
  </conditionalFormatting>
  <conditionalFormatting sqref="L37:L41">
    <cfRule type="cellIs" dxfId="20" priority="1" operator="equal">
      <formula>0</formula>
    </cfRule>
  </conditionalFormatting>
  <conditionalFormatting sqref="L3:M6 L11:M24 L26:M28 L35:M35">
    <cfRule type="cellIs" dxfId="19" priority="8" operator="equal">
      <formula>0</formula>
    </cfRule>
  </conditionalFormatting>
  <conditionalFormatting sqref="L42:M1048576">
    <cfRule type="cellIs" dxfId="18" priority="3" operator="equal">
      <formula>0</formula>
    </cfRule>
  </conditionalFormatting>
  <conditionalFormatting sqref="M10 M36">
    <cfRule type="cellIs" dxfId="17" priority="7" operator="equal">
      <formula>0</formula>
    </cfRule>
  </conditionalFormatting>
  <pageMargins left="0.7" right="0.7" top="0.75" bottom="0.75" header="0.3" footer="0.3"/>
  <pageSetup paperSize="9" scale="53"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nchor moveWithCells="1" sizeWithCells="1">
                  <from>
                    <xdr:col>9</xdr:col>
                    <xdr:colOff>342900</xdr:colOff>
                    <xdr:row>16</xdr:row>
                    <xdr:rowOff>104775</xdr:rowOff>
                  </from>
                  <to>
                    <xdr:col>9</xdr:col>
                    <xdr:colOff>647700</xdr:colOff>
                    <xdr:row>16</xdr:row>
                    <xdr:rowOff>295275</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sizeWithCells="1">
                  <from>
                    <xdr:col>9</xdr:col>
                    <xdr:colOff>371475</xdr:colOff>
                    <xdr:row>27</xdr:row>
                    <xdr:rowOff>238125</xdr:rowOff>
                  </from>
                  <to>
                    <xdr:col>9</xdr:col>
                    <xdr:colOff>676275</xdr:colOff>
                    <xdr:row>28</xdr:row>
                    <xdr:rowOff>257175</xdr:rowOff>
                  </to>
                </anchor>
              </controlPr>
            </control>
          </mc:Choice>
        </mc:AlternateContent>
        <mc:AlternateContent xmlns:mc="http://schemas.openxmlformats.org/markup-compatibility/2006">
          <mc:Choice Requires="x14">
            <control shapeId="1028" r:id="rId6" name="Check Box 4">
              <controlPr defaultSize="0" autoFill="0" autoLine="0" autoPict="0">
                <anchor moveWithCells="1" sizeWithCells="1">
                  <from>
                    <xdr:col>9</xdr:col>
                    <xdr:colOff>371475</xdr:colOff>
                    <xdr:row>29</xdr:row>
                    <xdr:rowOff>219075</xdr:rowOff>
                  </from>
                  <to>
                    <xdr:col>9</xdr:col>
                    <xdr:colOff>676275</xdr:colOff>
                    <xdr:row>31</xdr:row>
                    <xdr:rowOff>38100</xdr:rowOff>
                  </to>
                </anchor>
              </controlPr>
            </control>
          </mc:Choice>
        </mc:AlternateContent>
        <mc:AlternateContent xmlns:mc="http://schemas.openxmlformats.org/markup-compatibility/2006">
          <mc:Choice Requires="x14">
            <control shapeId="1029" r:id="rId7" name="Check Box 5">
              <controlPr defaultSize="0" autoFill="0" autoLine="0" autoPict="0">
                <anchor moveWithCells="1" sizeWithCells="1">
                  <from>
                    <xdr:col>9</xdr:col>
                    <xdr:colOff>371475</xdr:colOff>
                    <xdr:row>30</xdr:row>
                    <xdr:rowOff>190500</xdr:rowOff>
                  </from>
                  <to>
                    <xdr:col>9</xdr:col>
                    <xdr:colOff>676275</xdr:colOff>
                    <xdr:row>32</xdr:row>
                    <xdr:rowOff>28575</xdr:rowOff>
                  </to>
                </anchor>
              </controlPr>
            </control>
          </mc:Choice>
        </mc:AlternateContent>
        <mc:AlternateContent xmlns:mc="http://schemas.openxmlformats.org/markup-compatibility/2006">
          <mc:Choice Requires="x14">
            <control shapeId="1030" r:id="rId8" name="Check Box 6">
              <controlPr defaultSize="0" autoFill="0" autoLine="0" autoPict="0">
                <anchor moveWithCells="1" sizeWithCells="1">
                  <from>
                    <xdr:col>9</xdr:col>
                    <xdr:colOff>371475</xdr:colOff>
                    <xdr:row>31</xdr:row>
                    <xdr:rowOff>200025</xdr:rowOff>
                  </from>
                  <to>
                    <xdr:col>9</xdr:col>
                    <xdr:colOff>676275</xdr:colOff>
                    <xdr:row>33</xdr:row>
                    <xdr:rowOff>28575</xdr:rowOff>
                  </to>
                </anchor>
              </controlPr>
            </control>
          </mc:Choice>
        </mc:AlternateContent>
        <mc:AlternateContent xmlns:mc="http://schemas.openxmlformats.org/markup-compatibility/2006">
          <mc:Choice Requires="x14">
            <control shapeId="1031" r:id="rId9" name="Check Box 7">
              <controlPr defaultSize="0" autoFill="0" autoLine="0" autoPict="0">
                <anchor moveWithCells="1" sizeWithCells="1">
                  <from>
                    <xdr:col>9</xdr:col>
                    <xdr:colOff>371475</xdr:colOff>
                    <xdr:row>32</xdr:row>
                    <xdr:rowOff>200025</xdr:rowOff>
                  </from>
                  <to>
                    <xdr:col>9</xdr:col>
                    <xdr:colOff>676275</xdr:colOff>
                    <xdr:row>34</xdr:row>
                    <xdr:rowOff>28575</xdr:rowOff>
                  </to>
                </anchor>
              </controlPr>
            </control>
          </mc:Choice>
        </mc:AlternateContent>
        <mc:AlternateContent xmlns:mc="http://schemas.openxmlformats.org/markup-compatibility/2006">
          <mc:Choice Requires="x14">
            <control shapeId="1032" r:id="rId10" name="Check Box 8">
              <controlPr defaultSize="0" autoFill="0" autoLine="0" autoPict="0">
                <anchor moveWithCells="1" sizeWithCells="1">
                  <from>
                    <xdr:col>9</xdr:col>
                    <xdr:colOff>371475</xdr:colOff>
                    <xdr:row>36</xdr:row>
                    <xdr:rowOff>219075</xdr:rowOff>
                  </from>
                  <to>
                    <xdr:col>9</xdr:col>
                    <xdr:colOff>676275</xdr:colOff>
                    <xdr:row>38</xdr:row>
                    <xdr:rowOff>47625</xdr:rowOff>
                  </to>
                </anchor>
              </controlPr>
            </control>
          </mc:Choice>
        </mc:AlternateContent>
        <mc:AlternateContent xmlns:mc="http://schemas.openxmlformats.org/markup-compatibility/2006">
          <mc:Choice Requires="x14">
            <control shapeId="1033" r:id="rId11" name="Check Box 9">
              <controlPr defaultSize="0" autoFill="0" autoLine="0" autoPict="0">
                <anchor moveWithCells="1" sizeWithCells="1">
                  <from>
                    <xdr:col>9</xdr:col>
                    <xdr:colOff>371475</xdr:colOff>
                    <xdr:row>37</xdr:row>
                    <xdr:rowOff>200025</xdr:rowOff>
                  </from>
                  <to>
                    <xdr:col>9</xdr:col>
                    <xdr:colOff>676275</xdr:colOff>
                    <xdr:row>39</xdr:row>
                    <xdr:rowOff>28575</xdr:rowOff>
                  </to>
                </anchor>
              </controlPr>
            </control>
          </mc:Choice>
        </mc:AlternateContent>
        <mc:AlternateContent xmlns:mc="http://schemas.openxmlformats.org/markup-compatibility/2006">
          <mc:Choice Requires="x14">
            <control shapeId="1034" r:id="rId12" name="Check Box 10">
              <controlPr defaultSize="0" autoFill="0" autoLine="0" autoPict="0">
                <anchor moveWithCells="1" sizeWithCells="1">
                  <from>
                    <xdr:col>9</xdr:col>
                    <xdr:colOff>371475</xdr:colOff>
                    <xdr:row>39</xdr:row>
                    <xdr:rowOff>238125</xdr:rowOff>
                  </from>
                  <to>
                    <xdr:col>9</xdr:col>
                    <xdr:colOff>676275</xdr:colOff>
                    <xdr:row>41</xdr:row>
                    <xdr:rowOff>0</xdr:rowOff>
                  </to>
                </anchor>
              </controlPr>
            </control>
          </mc:Choice>
        </mc:AlternateContent>
        <mc:AlternateContent xmlns:mc="http://schemas.openxmlformats.org/markup-compatibility/2006">
          <mc:Choice Requires="x14">
            <control shapeId="1035" r:id="rId13" name="Check Box 11">
              <controlPr defaultSize="0" autoFill="0" autoLine="0" autoPict="0">
                <anchor moveWithCells="1" sizeWithCells="1">
                  <from>
                    <xdr:col>9</xdr:col>
                    <xdr:colOff>352425</xdr:colOff>
                    <xdr:row>50</xdr:row>
                    <xdr:rowOff>219075</xdr:rowOff>
                  </from>
                  <to>
                    <xdr:col>9</xdr:col>
                    <xdr:colOff>657225</xdr:colOff>
                    <xdr:row>52</xdr:row>
                    <xdr:rowOff>28575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dimension ref="A3:O46"/>
  <sheetViews>
    <sheetView view="pageBreakPreview" topLeftCell="A16" zoomScale="80" zoomScaleNormal="100" zoomScaleSheetLayoutView="80" workbookViewId="0">
      <selection activeCell="M35" sqref="M35"/>
    </sheetView>
  </sheetViews>
  <sheetFormatPr defaultColWidth="9.125" defaultRowHeight="18.75" customHeight="1"/>
  <cols>
    <col min="1" max="1" width="10.5" customWidth="1"/>
    <col min="2" max="2" width="15.5" customWidth="1"/>
    <col min="10" max="10" width="4.875" customWidth="1"/>
    <col min="11" max="11" width="0.875" hidden="1" customWidth="1"/>
    <col min="12" max="12" width="10.125" style="37" customWidth="1"/>
    <col min="13" max="13" width="18.875" style="37" customWidth="1"/>
    <col min="14" max="14" width="21.125" style="141" customWidth="1"/>
    <col min="15" max="15" width="11.5" bestFit="1" customWidth="1"/>
  </cols>
  <sheetData>
    <row r="3" spans="1:15" ht="18.75" customHeight="1">
      <c r="N3" s="943"/>
      <c r="O3" s="943"/>
    </row>
    <row r="4" spans="1:15" ht="18.75" customHeight="1">
      <c r="A4" s="997" t="s">
        <v>429</v>
      </c>
      <c r="B4" s="997"/>
      <c r="C4" s="997"/>
      <c r="D4" s="997"/>
      <c r="E4" s="997"/>
      <c r="F4" s="997"/>
      <c r="G4" s="997"/>
      <c r="H4" s="997"/>
      <c r="I4" s="997"/>
      <c r="J4" s="997"/>
      <c r="K4" s="997"/>
      <c r="L4" s="997"/>
      <c r="M4" s="997"/>
      <c r="N4" s="997"/>
    </row>
    <row r="5" spans="1:15" ht="18.75" customHeight="1">
      <c r="A5" s="994" t="s">
        <v>70</v>
      </c>
      <c r="B5" s="995"/>
      <c r="C5" s="995"/>
      <c r="D5" s="995"/>
      <c r="E5" s="995"/>
      <c r="F5" s="995"/>
      <c r="G5" s="995"/>
      <c r="H5" s="995"/>
      <c r="I5" s="995"/>
      <c r="J5" s="995"/>
      <c r="K5" s="996"/>
      <c r="L5" s="89"/>
      <c r="M5" s="89" t="s">
        <v>71</v>
      </c>
      <c r="N5" s="137" t="s">
        <v>72</v>
      </c>
    </row>
    <row r="6" spans="1:15" ht="18.75" customHeight="1">
      <c r="A6" s="998" t="s">
        <v>73</v>
      </c>
      <c r="B6" s="132">
        <v>13301</v>
      </c>
      <c r="C6" s="992" t="s">
        <v>74</v>
      </c>
      <c r="D6" s="902"/>
      <c r="E6" s="902"/>
      <c r="F6" s="902"/>
      <c r="G6" s="902"/>
      <c r="H6" s="902"/>
      <c r="I6" s="902"/>
      <c r="J6" s="902"/>
      <c r="K6" s="993"/>
      <c r="L6" s="40"/>
      <c r="M6" s="40">
        <v>288183000</v>
      </c>
      <c r="N6" s="138"/>
    </row>
    <row r="7" spans="1:15" ht="18.75" customHeight="1">
      <c r="A7" s="999"/>
      <c r="B7" s="132">
        <v>13302</v>
      </c>
      <c r="C7" s="992" t="s">
        <v>75</v>
      </c>
      <c r="D7" s="902"/>
      <c r="E7" s="902"/>
      <c r="F7" s="902"/>
      <c r="G7" s="902"/>
      <c r="H7" s="902"/>
      <c r="I7" s="902"/>
      <c r="J7" s="902"/>
      <c r="K7" s="993"/>
      <c r="L7" s="40"/>
      <c r="M7" s="40"/>
      <c r="N7" s="138"/>
    </row>
    <row r="8" spans="1:15" ht="18.75" customHeight="1">
      <c r="A8" s="999"/>
      <c r="B8" s="132">
        <v>13303</v>
      </c>
      <c r="C8" s="992" t="s">
        <v>76</v>
      </c>
      <c r="D8" s="902"/>
      <c r="E8" s="902"/>
      <c r="F8" s="902"/>
      <c r="G8" s="902"/>
      <c r="H8" s="902"/>
      <c r="I8" s="902"/>
      <c r="J8" s="902"/>
      <c r="K8" s="993"/>
      <c r="L8" s="40"/>
      <c r="M8" s="138">
        <f>169540000+751000+1575000+1229000+383000</f>
        <v>173478000</v>
      </c>
      <c r="N8" s="138"/>
    </row>
    <row r="9" spans="1:15" ht="18.75" customHeight="1">
      <c r="A9" s="999"/>
      <c r="B9" s="132">
        <v>13304</v>
      </c>
      <c r="C9" s="992" t="s">
        <v>77</v>
      </c>
      <c r="D9" s="902"/>
      <c r="E9" s="902"/>
      <c r="F9" s="902"/>
      <c r="G9" s="902"/>
      <c r="H9" s="902"/>
      <c r="I9" s="902"/>
      <c r="J9" s="902"/>
      <c r="K9" s="993"/>
      <c r="L9" s="40"/>
      <c r="M9" s="40"/>
      <c r="N9" s="138"/>
    </row>
    <row r="10" spans="1:15" ht="18.75" customHeight="1">
      <c r="A10" s="999"/>
      <c r="B10" s="132">
        <v>13305</v>
      </c>
      <c r="C10" s="992" t="s">
        <v>78</v>
      </c>
      <c r="D10" s="902"/>
      <c r="E10" s="902"/>
      <c r="F10" s="902"/>
      <c r="G10" s="902"/>
      <c r="H10" s="902"/>
      <c r="I10" s="902"/>
      <c r="J10" s="902"/>
      <c r="K10" s="993"/>
      <c r="L10" s="40"/>
      <c r="M10" s="40"/>
      <c r="N10" s="138"/>
    </row>
    <row r="11" spans="1:15" ht="18.75" customHeight="1">
      <c r="A11" s="999"/>
      <c r="B11" s="132">
        <v>13306</v>
      </c>
      <c r="C11" s="992" t="s">
        <v>79</v>
      </c>
      <c r="D11" s="902"/>
      <c r="E11" s="902"/>
      <c r="F11" s="902"/>
      <c r="G11" s="902"/>
      <c r="H11" s="902"/>
      <c r="I11" s="902"/>
      <c r="J11" s="902"/>
      <c r="K11" s="993"/>
      <c r="L11" s="40"/>
      <c r="M11" s="138">
        <v>6959000</v>
      </c>
      <c r="N11" s="138"/>
    </row>
    <row r="12" spans="1:15" ht="18.75" customHeight="1">
      <c r="A12" s="999"/>
      <c r="B12" s="132">
        <v>13307</v>
      </c>
      <c r="C12" s="992" t="s">
        <v>310</v>
      </c>
      <c r="D12" s="902"/>
      <c r="E12" s="902"/>
      <c r="F12" s="902"/>
      <c r="G12" s="902"/>
      <c r="H12" s="902"/>
      <c r="I12" s="902"/>
      <c r="J12" s="902"/>
      <c r="K12" s="993"/>
      <c r="L12" s="83" t="s">
        <v>170</v>
      </c>
      <c r="M12" s="40" t="e">
        <f>#REF!</f>
        <v>#REF!</v>
      </c>
      <c r="N12" s="138" t="e">
        <f>#REF!</f>
        <v>#REF!</v>
      </c>
    </row>
    <row r="13" spans="1:15" ht="18.75" customHeight="1">
      <c r="A13" s="1000"/>
      <c r="B13" s="132">
        <v>13308</v>
      </c>
      <c r="C13" s="992" t="s">
        <v>80</v>
      </c>
      <c r="D13" s="902"/>
      <c r="E13" s="902"/>
      <c r="F13" s="902"/>
      <c r="G13" s="902"/>
      <c r="H13" s="902"/>
      <c r="I13" s="902"/>
      <c r="J13" s="902"/>
      <c r="K13" s="993"/>
      <c r="L13" s="40"/>
      <c r="M13" s="40"/>
      <c r="N13" s="138"/>
    </row>
    <row r="14" spans="1:15" ht="18.75" customHeight="1">
      <c r="A14" s="133">
        <v>13300</v>
      </c>
      <c r="B14" s="986" t="s">
        <v>81</v>
      </c>
      <c r="C14" s="987"/>
      <c r="D14" s="987"/>
      <c r="E14" s="987"/>
      <c r="F14" s="987"/>
      <c r="G14" s="987"/>
      <c r="H14" s="987"/>
      <c r="I14" s="987"/>
      <c r="J14" s="987"/>
      <c r="K14" s="988"/>
      <c r="L14" s="42"/>
      <c r="M14" s="43" t="e">
        <f>SUM(M6:M13)</f>
        <v>#REF!</v>
      </c>
      <c r="N14" s="140" t="e">
        <f>SUM(N6:N13)</f>
        <v>#REF!</v>
      </c>
    </row>
    <row r="15" spans="1:15" ht="18.75" customHeight="1">
      <c r="A15" s="989" t="s">
        <v>82</v>
      </c>
      <c r="B15" s="132">
        <v>13401</v>
      </c>
      <c r="C15" s="992" t="s">
        <v>83</v>
      </c>
      <c r="D15" s="902"/>
      <c r="E15" s="902"/>
      <c r="F15" s="902"/>
      <c r="G15" s="902"/>
      <c r="H15" s="902"/>
      <c r="I15" s="902"/>
      <c r="J15" s="902"/>
      <c r="K15" s="993"/>
      <c r="L15" s="40"/>
      <c r="M15" s="135"/>
      <c r="N15" s="138"/>
    </row>
    <row r="16" spans="1:15" ht="18.75" customHeight="1">
      <c r="A16" s="990"/>
      <c r="B16" s="132">
        <v>13402</v>
      </c>
      <c r="C16" s="992" t="s">
        <v>84</v>
      </c>
      <c r="D16" s="902"/>
      <c r="E16" s="902"/>
      <c r="F16" s="902"/>
      <c r="G16" s="902"/>
      <c r="H16" s="902"/>
      <c r="I16" s="902"/>
      <c r="J16" s="902"/>
      <c r="K16" s="993"/>
      <c r="L16" s="40"/>
      <c r="M16" s="40">
        <f>7036055000-M17</f>
        <v>7027784000</v>
      </c>
      <c r="N16" s="136">
        <f>7036055000-N17</f>
        <v>7036055000</v>
      </c>
    </row>
    <row r="17" spans="1:14" ht="18.75" customHeight="1">
      <c r="A17" s="990"/>
      <c r="B17" s="132">
        <v>13403</v>
      </c>
      <c r="C17" s="992" t="s">
        <v>85</v>
      </c>
      <c r="D17" s="902"/>
      <c r="E17" s="902"/>
      <c r="F17" s="902"/>
      <c r="G17" s="902"/>
      <c r="H17" s="902"/>
      <c r="I17" s="902"/>
      <c r="J17" s="902"/>
      <c r="K17" s="993"/>
      <c r="L17" s="40"/>
      <c r="M17" s="136">
        <v>8271000</v>
      </c>
      <c r="N17" s="136"/>
    </row>
    <row r="18" spans="1:14" ht="18.75" customHeight="1">
      <c r="A18" s="990"/>
      <c r="B18" s="132">
        <v>13404</v>
      </c>
      <c r="C18" s="992" t="s">
        <v>86</v>
      </c>
      <c r="D18" s="902"/>
      <c r="E18" s="902"/>
      <c r="F18" s="902"/>
      <c r="G18" s="902"/>
      <c r="H18" s="902"/>
      <c r="I18" s="902"/>
      <c r="J18" s="902"/>
      <c r="K18" s="993"/>
      <c r="L18" s="40"/>
      <c r="M18" s="40"/>
      <c r="N18" s="136"/>
    </row>
    <row r="19" spans="1:14" ht="18.75" customHeight="1">
      <c r="A19" s="991"/>
      <c r="B19" s="132">
        <v>13405</v>
      </c>
      <c r="C19" s="992" t="s">
        <v>87</v>
      </c>
      <c r="D19" s="902"/>
      <c r="E19" s="902"/>
      <c r="F19" s="902"/>
      <c r="G19" s="902"/>
      <c r="H19" s="902"/>
      <c r="I19" s="902"/>
      <c r="J19" s="902"/>
      <c r="K19" s="993"/>
      <c r="L19" s="40"/>
      <c r="M19" s="135"/>
      <c r="N19" s="136"/>
    </row>
    <row r="20" spans="1:14" ht="18.75" customHeight="1">
      <c r="A20" s="133">
        <v>13400</v>
      </c>
      <c r="B20" s="986" t="s">
        <v>88</v>
      </c>
      <c r="C20" s="987"/>
      <c r="D20" s="987"/>
      <c r="E20" s="987"/>
      <c r="F20" s="987"/>
      <c r="G20" s="987"/>
      <c r="H20" s="987"/>
      <c r="I20" s="987"/>
      <c r="J20" s="987"/>
      <c r="K20" s="988"/>
      <c r="L20" s="42"/>
      <c r="M20" s="43">
        <f>SUM(M15:M19)</f>
        <v>7036055000</v>
      </c>
      <c r="N20" s="140">
        <f>SUM(N15:N19)</f>
        <v>7036055000</v>
      </c>
    </row>
    <row r="21" spans="1:14" ht="24.75" customHeight="1">
      <c r="A21" s="989" t="s">
        <v>308</v>
      </c>
      <c r="B21" s="132">
        <v>13501</v>
      </c>
      <c r="C21" s="992" t="s">
        <v>89</v>
      </c>
      <c r="D21" s="902"/>
      <c r="E21" s="902"/>
      <c r="F21" s="902"/>
      <c r="G21" s="902"/>
      <c r="H21" s="902"/>
      <c r="I21" s="902"/>
      <c r="J21" s="902"/>
      <c r="K21" s="993"/>
      <c r="L21" s="40"/>
      <c r="M21" s="40"/>
      <c r="N21" s="138"/>
    </row>
    <row r="22" spans="1:14" ht="22.5" customHeight="1">
      <c r="A22" s="991"/>
      <c r="B22" s="132">
        <v>13502</v>
      </c>
      <c r="C22" s="992" t="s">
        <v>320</v>
      </c>
      <c r="D22" s="902"/>
      <c r="E22" s="902"/>
      <c r="F22" s="902"/>
      <c r="G22" s="902"/>
      <c r="H22" s="902"/>
      <c r="I22" s="902"/>
      <c r="J22" s="902"/>
      <c r="K22" s="993"/>
      <c r="L22" s="40"/>
      <c r="M22" s="40"/>
      <c r="N22" s="138"/>
    </row>
    <row r="23" spans="1:14" ht="18.75" customHeight="1">
      <c r="A23" s="133">
        <v>13500</v>
      </c>
      <c r="B23" s="986" t="s">
        <v>90</v>
      </c>
      <c r="C23" s="987"/>
      <c r="D23" s="987"/>
      <c r="E23" s="987"/>
      <c r="F23" s="987"/>
      <c r="G23" s="987"/>
      <c r="H23" s="987"/>
      <c r="I23" s="987"/>
      <c r="J23" s="987"/>
      <c r="K23" s="988"/>
      <c r="L23" s="42"/>
      <c r="M23" s="42">
        <f>SUM(M21:M22)</f>
        <v>0</v>
      </c>
      <c r="N23" s="139">
        <f>SUM(N21:N22)</f>
        <v>0</v>
      </c>
    </row>
    <row r="24" spans="1:14" ht="18.75" customHeight="1">
      <c r="A24" s="107"/>
      <c r="B24" s="986" t="s">
        <v>245</v>
      </c>
      <c r="C24" s="987"/>
      <c r="D24" s="987"/>
      <c r="E24" s="987"/>
      <c r="F24" s="987"/>
      <c r="G24" s="987"/>
      <c r="H24" s="987"/>
      <c r="I24" s="987"/>
      <c r="J24" s="987"/>
      <c r="K24" s="988"/>
      <c r="L24" s="42"/>
      <c r="M24" s="43" t="e">
        <f>SUM(M14,M20,M23)</f>
        <v>#REF!</v>
      </c>
      <c r="N24" s="140" t="e">
        <f>SUM(N14,N20,N23)</f>
        <v>#REF!</v>
      </c>
    </row>
    <row r="25" spans="1:14" ht="18.75" customHeight="1">
      <c r="A25" s="989" t="s">
        <v>395</v>
      </c>
      <c r="B25" s="132">
        <v>13601</v>
      </c>
      <c r="C25" s="992" t="s">
        <v>222</v>
      </c>
      <c r="D25" s="902"/>
      <c r="E25" s="902"/>
      <c r="F25" s="902"/>
      <c r="G25" s="902"/>
      <c r="H25" s="902"/>
      <c r="I25" s="902"/>
      <c r="J25" s="902"/>
      <c r="K25" s="993"/>
      <c r="L25" s="40"/>
      <c r="M25" s="40"/>
      <c r="N25" s="138"/>
    </row>
    <row r="26" spans="1:14" ht="18.75" customHeight="1">
      <c r="A26" s="990"/>
      <c r="B26" s="132">
        <v>13602</v>
      </c>
      <c r="C26" s="992" t="s">
        <v>91</v>
      </c>
      <c r="D26" s="902"/>
      <c r="E26" s="902"/>
      <c r="F26" s="902"/>
      <c r="G26" s="902"/>
      <c r="H26" s="902"/>
      <c r="I26" s="902"/>
      <c r="J26" s="902"/>
      <c r="K26" s="993"/>
      <c r="L26" s="40"/>
      <c r="M26" s="138">
        <f>4272000+2241000+100553000+438047000-538600000</f>
        <v>6513000</v>
      </c>
      <c r="N26" s="138">
        <f>4272000+2241000+100553000+438047000-538600000</f>
        <v>6513000</v>
      </c>
    </row>
    <row r="27" spans="1:14" ht="18.75" customHeight="1">
      <c r="A27" s="990"/>
      <c r="B27" s="132">
        <v>13603</v>
      </c>
      <c r="C27" s="992" t="s">
        <v>92</v>
      </c>
      <c r="D27" s="902"/>
      <c r="E27" s="902"/>
      <c r="F27" s="902"/>
      <c r="G27" s="902"/>
      <c r="H27" s="902"/>
      <c r="I27" s="902"/>
      <c r="J27" s="902"/>
      <c r="K27" s="993"/>
      <c r="L27" s="40"/>
      <c r="M27" s="40">
        <v>190848105</v>
      </c>
      <c r="N27" s="138" t="e">
        <f>145249000+20481000+5170000+12819000+8166000-#REF!-961</f>
        <v>#REF!</v>
      </c>
    </row>
    <row r="28" spans="1:14" ht="18.75" customHeight="1">
      <c r="A28" s="990"/>
      <c r="B28" s="132">
        <v>13604</v>
      </c>
      <c r="C28" s="992" t="s">
        <v>93</v>
      </c>
      <c r="D28" s="902"/>
      <c r="E28" s="902"/>
      <c r="F28" s="902"/>
      <c r="G28" s="902"/>
      <c r="H28" s="902"/>
      <c r="I28" s="902"/>
      <c r="J28" s="902"/>
      <c r="K28" s="993"/>
      <c r="L28" s="40"/>
      <c r="M28" s="40"/>
      <c r="N28" s="138"/>
    </row>
    <row r="29" spans="1:14" ht="18.75" customHeight="1">
      <c r="A29" s="990"/>
      <c r="B29" s="132">
        <v>13605</v>
      </c>
      <c r="C29" s="992" t="s">
        <v>94</v>
      </c>
      <c r="D29" s="902"/>
      <c r="E29" s="902"/>
      <c r="F29" s="902"/>
      <c r="G29" s="902"/>
      <c r="H29" s="902"/>
      <c r="I29" s="902"/>
      <c r="J29" s="902"/>
      <c r="K29" s="993"/>
      <c r="L29" s="40"/>
      <c r="M29" s="40">
        <v>404261000</v>
      </c>
      <c r="N29" s="138">
        <v>404261000</v>
      </c>
    </row>
    <row r="30" spans="1:14" ht="18.75" customHeight="1">
      <c r="A30" s="990"/>
      <c r="B30" s="132">
        <v>13606</v>
      </c>
      <c r="C30" s="992" t="s">
        <v>223</v>
      </c>
      <c r="D30" s="902"/>
      <c r="E30" s="902"/>
      <c r="F30" s="902"/>
      <c r="G30" s="902"/>
      <c r="H30" s="902"/>
      <c r="I30" s="902"/>
      <c r="J30" s="902"/>
      <c r="K30" s="993"/>
      <c r="L30" s="40"/>
      <c r="M30" s="40"/>
      <c r="N30" s="138"/>
    </row>
    <row r="31" spans="1:14" ht="18.75" customHeight="1">
      <c r="A31" s="991"/>
      <c r="B31" s="132">
        <v>13607</v>
      </c>
      <c r="C31" s="992" t="s">
        <v>224</v>
      </c>
      <c r="D31" s="902"/>
      <c r="E31" s="902"/>
      <c r="F31" s="902"/>
      <c r="G31" s="902"/>
      <c r="H31" s="902"/>
      <c r="I31" s="902"/>
      <c r="J31" s="902"/>
      <c r="K31" s="993"/>
      <c r="L31" s="40"/>
      <c r="M31" s="138">
        <v>90000</v>
      </c>
      <c r="N31" s="138">
        <v>90000</v>
      </c>
    </row>
    <row r="32" spans="1:14" ht="18.75" customHeight="1">
      <c r="A32" s="133">
        <v>13600</v>
      </c>
      <c r="B32" s="986" t="s">
        <v>95</v>
      </c>
      <c r="C32" s="987"/>
      <c r="D32" s="987"/>
      <c r="E32" s="987"/>
      <c r="F32" s="987"/>
      <c r="G32" s="987"/>
      <c r="H32" s="987"/>
      <c r="I32" s="987"/>
      <c r="J32" s="987"/>
      <c r="K32" s="988"/>
      <c r="L32" s="42"/>
      <c r="M32" s="43">
        <f>SUM(M25:M31)</f>
        <v>601712105</v>
      </c>
      <c r="N32" s="140" t="e">
        <f>SUM(N25:N31)</f>
        <v>#REF!</v>
      </c>
    </row>
    <row r="33" spans="1:15" ht="18.75" customHeight="1">
      <c r="A33" s="989" t="s">
        <v>396</v>
      </c>
      <c r="B33" s="132">
        <v>13701</v>
      </c>
      <c r="C33" s="992" t="s">
        <v>226</v>
      </c>
      <c r="D33" s="902"/>
      <c r="E33" s="902"/>
      <c r="F33" s="902"/>
      <c r="G33" s="902"/>
      <c r="H33" s="902"/>
      <c r="I33" s="902"/>
      <c r="J33" s="902"/>
      <c r="K33" s="993"/>
      <c r="L33" s="40"/>
      <c r="M33" s="40">
        <v>4542244000</v>
      </c>
      <c r="N33" s="138">
        <v>4542244000</v>
      </c>
    </row>
    <row r="34" spans="1:15" ht="18.75" customHeight="1">
      <c r="A34" s="990"/>
      <c r="B34" s="132">
        <v>13702</v>
      </c>
      <c r="C34" s="992" t="s">
        <v>225</v>
      </c>
      <c r="D34" s="902"/>
      <c r="E34" s="902"/>
      <c r="F34" s="902"/>
      <c r="G34" s="902"/>
      <c r="H34" s="902"/>
      <c r="I34" s="902"/>
      <c r="J34" s="902"/>
      <c r="K34" s="993"/>
      <c r="L34" s="40"/>
      <c r="M34" s="40"/>
      <c r="N34" s="138"/>
      <c r="O34" s="90"/>
    </row>
    <row r="35" spans="1:15" ht="18.75" customHeight="1">
      <c r="A35" s="990"/>
      <c r="B35" s="132">
        <v>13703</v>
      </c>
      <c r="C35" s="992" t="s">
        <v>96</v>
      </c>
      <c r="D35" s="902"/>
      <c r="E35" s="902"/>
      <c r="F35" s="902"/>
      <c r="G35" s="902"/>
      <c r="H35" s="902"/>
      <c r="I35" s="902"/>
      <c r="J35" s="902"/>
      <c r="K35" s="993"/>
      <c r="L35" s="40"/>
      <c r="M35" s="40">
        <v>209770895</v>
      </c>
      <c r="N35" s="138" t="e">
        <f>#REF!</f>
        <v>#REF!</v>
      </c>
      <c r="O35" s="90"/>
    </row>
    <row r="36" spans="1:15" ht="18.75" customHeight="1">
      <c r="A36" s="990"/>
      <c r="B36" s="132">
        <v>13704</v>
      </c>
      <c r="C36" s="992" t="s">
        <v>97</v>
      </c>
      <c r="D36" s="902"/>
      <c r="E36" s="902"/>
      <c r="F36" s="902"/>
      <c r="G36" s="902"/>
      <c r="H36" s="902"/>
      <c r="I36" s="902"/>
      <c r="J36" s="902"/>
      <c r="K36" s="993"/>
      <c r="L36" s="40"/>
      <c r="M36" s="40"/>
      <c r="N36" s="138"/>
    </row>
    <row r="37" spans="1:15" ht="18.75" customHeight="1">
      <c r="A37" s="991"/>
      <c r="B37" s="132">
        <v>13705</v>
      </c>
      <c r="C37" s="992" t="s">
        <v>227</v>
      </c>
      <c r="D37" s="902"/>
      <c r="E37" s="902"/>
      <c r="F37" s="902"/>
      <c r="G37" s="902"/>
      <c r="H37" s="902"/>
      <c r="I37" s="902"/>
      <c r="J37" s="902"/>
      <c r="K37" s="993"/>
      <c r="L37" s="83" t="s">
        <v>170</v>
      </c>
      <c r="M37" s="40" t="e">
        <f>#REF!</f>
        <v>#REF!</v>
      </c>
      <c r="N37" s="138" t="e">
        <f>#REF!</f>
        <v>#REF!</v>
      </c>
    </row>
    <row r="38" spans="1:15" ht="18.75" customHeight="1">
      <c r="A38" s="133">
        <v>13700</v>
      </c>
      <c r="B38" s="986" t="s">
        <v>98</v>
      </c>
      <c r="C38" s="987"/>
      <c r="D38" s="987"/>
      <c r="E38" s="987"/>
      <c r="F38" s="987"/>
      <c r="G38" s="987"/>
      <c r="H38" s="987"/>
      <c r="I38" s="987"/>
      <c r="J38" s="987"/>
      <c r="K38" s="988"/>
      <c r="L38" s="42"/>
      <c r="M38" s="43" t="e">
        <f>SUM(M33:M37)</f>
        <v>#REF!</v>
      </c>
      <c r="N38" s="140" t="e">
        <f>SUM(N33:N37)</f>
        <v>#REF!</v>
      </c>
    </row>
    <row r="39" spans="1:15" ht="18.75" customHeight="1">
      <c r="A39" s="989" t="s">
        <v>99</v>
      </c>
      <c r="B39" s="132">
        <v>13801</v>
      </c>
      <c r="C39" s="992" t="s">
        <v>100</v>
      </c>
      <c r="D39" s="902"/>
      <c r="E39" s="902"/>
      <c r="F39" s="902"/>
      <c r="G39" s="902"/>
      <c r="H39" s="902"/>
      <c r="I39" s="902"/>
      <c r="J39" s="902"/>
      <c r="K39" s="993"/>
      <c r="L39" s="40"/>
      <c r="M39" s="40">
        <v>1560500000</v>
      </c>
      <c r="N39" s="138" t="e">
        <f>#REF!</f>
        <v>#REF!</v>
      </c>
    </row>
    <row r="40" spans="1:15" ht="18.75" customHeight="1">
      <c r="A40" s="990"/>
      <c r="B40" s="132">
        <v>13802</v>
      </c>
      <c r="C40" s="992" t="s">
        <v>101</v>
      </c>
      <c r="D40" s="902"/>
      <c r="E40" s="902"/>
      <c r="F40" s="902"/>
      <c r="G40" s="902"/>
      <c r="H40" s="902"/>
      <c r="I40" s="902"/>
      <c r="J40" s="902"/>
      <c r="K40" s="993"/>
      <c r="L40" s="40"/>
      <c r="M40" s="40">
        <v>230382000</v>
      </c>
      <c r="N40" s="138" t="e">
        <f>'Page 1'!N70</f>
        <v>#REF!</v>
      </c>
    </row>
    <row r="41" spans="1:15" ht="18.75" customHeight="1">
      <c r="A41" s="990"/>
      <c r="B41" s="132">
        <v>13803</v>
      </c>
      <c r="C41" s="992" t="s">
        <v>102</v>
      </c>
      <c r="D41" s="902"/>
      <c r="E41" s="902"/>
      <c r="F41" s="902"/>
      <c r="G41" s="902"/>
      <c r="H41" s="902"/>
      <c r="I41" s="902"/>
      <c r="J41" s="902"/>
      <c r="K41" s="993"/>
      <c r="L41" s="40"/>
      <c r="M41" s="40">
        <v>47214000</v>
      </c>
      <c r="N41" s="138" t="e">
        <f>#REF!</f>
        <v>#REF!</v>
      </c>
    </row>
    <row r="42" spans="1:15" ht="18.75" customHeight="1">
      <c r="A42" s="990"/>
      <c r="B42" s="132">
        <v>13804</v>
      </c>
      <c r="C42" s="992" t="s">
        <v>103</v>
      </c>
      <c r="D42" s="902"/>
      <c r="E42" s="902"/>
      <c r="F42" s="902"/>
      <c r="G42" s="902"/>
      <c r="H42" s="902"/>
      <c r="I42" s="902"/>
      <c r="J42" s="902"/>
      <c r="K42" s="993"/>
      <c r="L42" s="40"/>
      <c r="M42" s="40">
        <v>295042000</v>
      </c>
      <c r="N42" s="40" t="e">
        <f>#REF!</f>
        <v>#REF!</v>
      </c>
    </row>
    <row r="43" spans="1:15" ht="18.75" customHeight="1">
      <c r="A43" s="991"/>
      <c r="B43" s="132">
        <v>13805</v>
      </c>
      <c r="C43" s="992" t="s">
        <v>104</v>
      </c>
      <c r="D43" s="902"/>
      <c r="E43" s="902"/>
      <c r="F43" s="902"/>
      <c r="G43" s="902"/>
      <c r="H43" s="902"/>
      <c r="I43" s="902"/>
      <c r="J43" s="902"/>
      <c r="K43" s="993"/>
      <c r="L43" s="40"/>
      <c r="M43" s="191">
        <v>18750000</v>
      </c>
      <c r="N43" s="192">
        <v>18750000</v>
      </c>
    </row>
    <row r="44" spans="1:15" ht="18.75" customHeight="1">
      <c r="A44" s="133">
        <v>13800</v>
      </c>
      <c r="B44" s="986" t="s">
        <v>105</v>
      </c>
      <c r="C44" s="987"/>
      <c r="D44" s="987"/>
      <c r="E44" s="987"/>
      <c r="F44" s="987"/>
      <c r="G44" s="987"/>
      <c r="H44" s="987"/>
      <c r="I44" s="987"/>
      <c r="J44" s="987"/>
      <c r="K44" s="988"/>
      <c r="L44" s="42"/>
      <c r="M44" s="42">
        <f>SUM(M39:M43)</f>
        <v>2151888000</v>
      </c>
      <c r="N44" s="139" t="e">
        <f>SUM(N39:N43)</f>
        <v>#REF!</v>
      </c>
    </row>
    <row r="45" spans="1:15" ht="18.75" customHeight="1">
      <c r="A45" s="133">
        <v>13900</v>
      </c>
      <c r="B45" s="986" t="s">
        <v>106</v>
      </c>
      <c r="C45" s="987"/>
      <c r="D45" s="987"/>
      <c r="E45" s="987"/>
      <c r="F45" s="987"/>
      <c r="G45" s="987"/>
      <c r="H45" s="987"/>
      <c r="I45" s="987"/>
      <c r="J45" s="987"/>
      <c r="K45" s="988"/>
      <c r="L45" s="42"/>
      <c r="M45" s="43" t="e">
        <f>SUM(M32,M38,M44)</f>
        <v>#REF!</v>
      </c>
      <c r="N45" s="140" t="e">
        <f>SUM(N32,N38,N44)</f>
        <v>#REF!</v>
      </c>
    </row>
    <row r="46" spans="1:15" ht="18.75" customHeight="1">
      <c r="M46" s="141" t="e">
        <f>M24-M45</f>
        <v>#REF!</v>
      </c>
      <c r="N46" s="141" t="e">
        <f>N24-N45</f>
        <v>#REF!</v>
      </c>
    </row>
  </sheetData>
  <mergeCells count="49">
    <mergeCell ref="C11:K11"/>
    <mergeCell ref="A21:A22"/>
    <mergeCell ref="C21:K21"/>
    <mergeCell ref="C22:K22"/>
    <mergeCell ref="B24:K24"/>
    <mergeCell ref="C13:K13"/>
    <mergeCell ref="B20:K20"/>
    <mergeCell ref="B14:K14"/>
    <mergeCell ref="B23:K23"/>
    <mergeCell ref="N3:O3"/>
    <mergeCell ref="A5:K5"/>
    <mergeCell ref="A4:N4"/>
    <mergeCell ref="A15:A19"/>
    <mergeCell ref="C15:K15"/>
    <mergeCell ref="C16:K16"/>
    <mergeCell ref="C17:K17"/>
    <mergeCell ref="C18:K18"/>
    <mergeCell ref="C19:K19"/>
    <mergeCell ref="A6:A13"/>
    <mergeCell ref="C6:K6"/>
    <mergeCell ref="C7:K7"/>
    <mergeCell ref="C8:K8"/>
    <mergeCell ref="C9:K9"/>
    <mergeCell ref="C10:K10"/>
    <mergeCell ref="C12:K12"/>
    <mergeCell ref="C31:K31"/>
    <mergeCell ref="B32:K32"/>
    <mergeCell ref="A33:A37"/>
    <mergeCell ref="C33:K33"/>
    <mergeCell ref="C34:K34"/>
    <mergeCell ref="C35:K35"/>
    <mergeCell ref="C36:K36"/>
    <mergeCell ref="C37:K37"/>
    <mergeCell ref="A25:A31"/>
    <mergeCell ref="C25:K25"/>
    <mergeCell ref="C26:K26"/>
    <mergeCell ref="C27:K27"/>
    <mergeCell ref="C28:K28"/>
    <mergeCell ref="C29:K29"/>
    <mergeCell ref="C30:K30"/>
    <mergeCell ref="B45:K45"/>
    <mergeCell ref="B44:K44"/>
    <mergeCell ref="B38:K38"/>
    <mergeCell ref="A39:A43"/>
    <mergeCell ref="C39:K39"/>
    <mergeCell ref="C40:K40"/>
    <mergeCell ref="C41:K41"/>
    <mergeCell ref="C42:K42"/>
    <mergeCell ref="C43:K43"/>
  </mergeCells>
  <conditionalFormatting sqref="M1:O2 M3 M4:O4 N5:O5 M6:O1048576">
    <cfRule type="cellIs" dxfId="16" priority="1" operator="equal">
      <formula>0</formula>
    </cfRule>
  </conditionalFormatting>
  <pageMargins left="0.7" right="0.7" top="0.75" bottom="0.75" header="0.3" footer="0.3"/>
  <pageSetup paperSize="9" scale="58" orientation="portrait" horizontalDpi="4294967295" verticalDpi="4294967295"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sizeWithCells="1">
                  <from>
                    <xdr:col>9</xdr:col>
                    <xdr:colOff>66675</xdr:colOff>
                    <xdr:row>35</xdr:row>
                    <xdr:rowOff>219075</xdr:rowOff>
                  </from>
                  <to>
                    <xdr:col>9</xdr:col>
                    <xdr:colOff>295275</xdr:colOff>
                    <xdr:row>37</xdr:row>
                    <xdr:rowOff>66675</xdr:rowOff>
                  </to>
                </anchor>
              </controlPr>
            </control>
          </mc:Choice>
        </mc:AlternateContent>
        <mc:AlternateContent xmlns:mc="http://schemas.openxmlformats.org/markup-compatibility/2006">
          <mc:Choice Requires="x14">
            <control shapeId="8195" r:id="rId5" name="Check Box 3">
              <controlPr defaultSize="0" autoFill="0" autoLine="0" autoPict="0">
                <anchor moveWithCells="1" sizeWithCells="1">
                  <from>
                    <xdr:col>9</xdr:col>
                    <xdr:colOff>28575</xdr:colOff>
                    <xdr:row>10</xdr:row>
                    <xdr:rowOff>200025</xdr:rowOff>
                  </from>
                  <to>
                    <xdr:col>11</xdr:col>
                    <xdr:colOff>0</xdr:colOff>
                    <xdr:row>12</xdr:row>
                    <xdr:rowOff>38100</xdr:rowOff>
                  </to>
                </anchor>
              </controlPr>
            </control>
          </mc:Choice>
        </mc:AlternateContent>
        <mc:AlternateContent xmlns:mc="http://schemas.openxmlformats.org/markup-compatibility/2006">
          <mc:Choice Requires="x14">
            <control shapeId="8199" r:id="rId6" name="Check Box 7">
              <controlPr defaultSize="0" autoFill="0" autoLine="0" autoPict="0">
                <anchor moveWithCells="1" sizeWithCells="1">
                  <from>
                    <xdr:col>9</xdr:col>
                    <xdr:colOff>66675</xdr:colOff>
                    <xdr:row>41</xdr:row>
                    <xdr:rowOff>180975</xdr:rowOff>
                  </from>
                  <to>
                    <xdr:col>11</xdr:col>
                    <xdr:colOff>66675</xdr:colOff>
                    <xdr:row>43</xdr:row>
                    <xdr:rowOff>28575</xdr:rowOff>
                  </to>
                </anchor>
              </controlPr>
            </control>
          </mc:Choice>
        </mc:AlternateContent>
        <mc:AlternateContent xmlns:mc="http://schemas.openxmlformats.org/markup-compatibility/2006">
          <mc:Choice Requires="x14">
            <control shapeId="8200" r:id="rId7" name="Check Box 8">
              <controlPr defaultSize="0" autoFill="0" autoLine="0" autoPict="0">
                <anchor moveWithCells="1" sizeWithCells="1">
                  <from>
                    <xdr:col>9</xdr:col>
                    <xdr:colOff>66675</xdr:colOff>
                    <xdr:row>39</xdr:row>
                    <xdr:rowOff>219075</xdr:rowOff>
                  </from>
                  <to>
                    <xdr:col>11</xdr:col>
                    <xdr:colOff>66675</xdr:colOff>
                    <xdr:row>41</xdr:row>
                    <xdr:rowOff>66675</xdr:rowOff>
                  </to>
                </anchor>
              </controlPr>
            </control>
          </mc:Choice>
        </mc:AlternateContent>
        <mc:AlternateContent xmlns:mc="http://schemas.openxmlformats.org/markup-compatibility/2006">
          <mc:Choice Requires="x14">
            <control shapeId="8201" r:id="rId8" name="Check Box 9">
              <controlPr defaultSize="0" autoFill="0" autoLine="0" autoPict="0">
                <anchor moveWithCells="1" sizeWithCells="1">
                  <from>
                    <xdr:col>9</xdr:col>
                    <xdr:colOff>66675</xdr:colOff>
                    <xdr:row>34</xdr:row>
                    <xdr:rowOff>200025</xdr:rowOff>
                  </from>
                  <to>
                    <xdr:col>11</xdr:col>
                    <xdr:colOff>47625</xdr:colOff>
                    <xdr:row>36</xdr:row>
                    <xdr:rowOff>38100</xdr:rowOff>
                  </to>
                </anchor>
              </controlPr>
            </control>
          </mc:Choice>
        </mc:AlternateContent>
        <mc:AlternateContent xmlns:mc="http://schemas.openxmlformats.org/markup-compatibility/2006">
          <mc:Choice Requires="x14">
            <control shapeId="8202" r:id="rId9" name="Check Box 10">
              <controlPr defaultSize="0" autoFill="0" autoLine="0" autoPict="0">
                <anchor moveWithCells="1" sizeWithCells="1">
                  <from>
                    <xdr:col>9</xdr:col>
                    <xdr:colOff>66675</xdr:colOff>
                    <xdr:row>37</xdr:row>
                    <xdr:rowOff>219075</xdr:rowOff>
                  </from>
                  <to>
                    <xdr:col>11</xdr:col>
                    <xdr:colOff>47625</xdr:colOff>
                    <xdr:row>39</xdr:row>
                    <xdr:rowOff>47625</xdr:rowOff>
                  </to>
                </anchor>
              </controlPr>
            </control>
          </mc:Choice>
        </mc:AlternateContent>
        <mc:AlternateContent xmlns:mc="http://schemas.openxmlformats.org/markup-compatibility/2006">
          <mc:Choice Requires="x14">
            <control shapeId="8203" r:id="rId10" name="Check Box 11">
              <controlPr defaultSize="0" autoFill="0" autoLine="0" autoPict="0">
                <anchor moveWithCells="1" sizeWithCells="1">
                  <from>
                    <xdr:col>9</xdr:col>
                    <xdr:colOff>66675</xdr:colOff>
                    <xdr:row>31</xdr:row>
                    <xdr:rowOff>200025</xdr:rowOff>
                  </from>
                  <to>
                    <xdr:col>11</xdr:col>
                    <xdr:colOff>66675</xdr:colOff>
                    <xdr:row>33</xdr:row>
                    <xdr:rowOff>38100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pageSetUpPr fitToPage="1"/>
  </sheetPr>
  <dimension ref="A1:G9"/>
  <sheetViews>
    <sheetView view="pageBreakPreview" zoomScaleNormal="100" zoomScaleSheetLayoutView="100" workbookViewId="0">
      <selection activeCell="C7" sqref="A7:C7"/>
    </sheetView>
  </sheetViews>
  <sheetFormatPr defaultRowHeight="15"/>
  <cols>
    <col min="1" max="1" width="19.875" customWidth="1"/>
    <col min="2" max="2" width="35.875" style="145" customWidth="1"/>
    <col min="3" max="3" width="38.125" customWidth="1"/>
    <col min="4" max="4" width="22.875" customWidth="1"/>
    <col min="5" max="5" width="23.875" customWidth="1"/>
    <col min="6" max="6" width="18.875" customWidth="1"/>
    <col min="7" max="7" width="22.875" customWidth="1"/>
  </cols>
  <sheetData>
    <row r="1" spans="1:7" ht="18" thickBot="1">
      <c r="A1" s="146" t="s">
        <v>228</v>
      </c>
      <c r="B1" s="155"/>
      <c r="C1" s="146"/>
    </row>
    <row r="2" spans="1:7" ht="28.5" customHeight="1">
      <c r="A2" s="156" t="s">
        <v>250</v>
      </c>
      <c r="B2" s="157" t="s">
        <v>111</v>
      </c>
      <c r="C2" s="158" t="s">
        <v>110</v>
      </c>
      <c r="D2" s="1001" t="s">
        <v>229</v>
      </c>
      <c r="E2" s="1001" t="s">
        <v>252</v>
      </c>
      <c r="F2" s="1001" t="s">
        <v>230</v>
      </c>
      <c r="G2" s="1003" t="s">
        <v>251</v>
      </c>
    </row>
    <row r="3" spans="1:7">
      <c r="A3" s="159"/>
      <c r="B3" s="142"/>
      <c r="C3" s="134"/>
      <c r="D3" s="1002"/>
      <c r="E3" s="1002"/>
      <c r="F3" s="1002"/>
      <c r="G3" s="1004"/>
    </row>
    <row r="4" spans="1:7">
      <c r="A4" s="159"/>
      <c r="B4" s="142"/>
      <c r="C4" s="134"/>
      <c r="D4" s="1002"/>
      <c r="E4" s="1002"/>
      <c r="F4" s="1002"/>
      <c r="G4" s="1004"/>
    </row>
    <row r="5" spans="1:7">
      <c r="A5" s="159"/>
      <c r="B5" s="142"/>
      <c r="C5" s="134"/>
      <c r="D5" s="1002"/>
      <c r="E5" s="1006"/>
      <c r="F5" s="1002"/>
      <c r="G5" s="1004"/>
    </row>
    <row r="6" spans="1:7" ht="15.75" thickBot="1">
      <c r="A6" s="154">
        <v>1</v>
      </c>
      <c r="B6" s="143">
        <v>2</v>
      </c>
      <c r="C6" s="28">
        <v>3</v>
      </c>
      <c r="D6" s="29">
        <v>4</v>
      </c>
      <c r="E6" s="30">
        <v>5</v>
      </c>
      <c r="F6" s="28">
        <v>6</v>
      </c>
      <c r="G6" s="1005"/>
    </row>
    <row r="7" spans="1:7" ht="31.5" customHeight="1">
      <c r="A7" s="165" t="s">
        <v>403</v>
      </c>
      <c r="B7" s="165" t="s">
        <v>401</v>
      </c>
      <c r="C7" s="166" t="s">
        <v>402</v>
      </c>
      <c r="D7" s="135"/>
      <c r="E7" s="135">
        <v>1000</v>
      </c>
      <c r="F7" s="135">
        <v>1000</v>
      </c>
      <c r="G7" s="190">
        <f t="shared" ref="G7" si="0">D7+E7-F7</f>
        <v>0</v>
      </c>
    </row>
    <row r="8" spans="1:7" ht="18" customHeight="1">
      <c r="A8" s="45"/>
      <c r="B8" s="144"/>
      <c r="C8" s="40"/>
      <c r="D8" s="40"/>
      <c r="E8" s="40"/>
      <c r="F8" s="40"/>
      <c r="G8" s="189">
        <f t="shared" ref="G8" si="1">D8+E8-F8</f>
        <v>0</v>
      </c>
    </row>
    <row r="9" spans="1:7" ht="18" customHeight="1" thickBot="1">
      <c r="A9" s="160" t="s">
        <v>107</v>
      </c>
      <c r="B9" s="161"/>
      <c r="C9" s="162"/>
      <c r="D9" s="41">
        <f>SUM(D7:D8)</f>
        <v>0</v>
      </c>
      <c r="E9" s="41">
        <f>SUM(E7:E8)</f>
        <v>1000</v>
      </c>
      <c r="F9" s="41">
        <f>SUM(F7:F8)</f>
        <v>1000</v>
      </c>
      <c r="G9" s="163">
        <f>SUM(G7:G8)</f>
        <v>0</v>
      </c>
    </row>
  </sheetData>
  <mergeCells count="4">
    <mergeCell ref="F2:F5"/>
    <mergeCell ref="G2:G6"/>
    <mergeCell ref="E2:E5"/>
    <mergeCell ref="D2:D5"/>
  </mergeCells>
  <conditionalFormatting sqref="A7:G9">
    <cfRule type="cellIs" dxfId="15" priority="1" operator="equal">
      <formula>0</formula>
    </cfRule>
  </conditionalFormatting>
  <pageMargins left="0.70866141732283472" right="0.70866141732283472" top="0.74803149606299213" bottom="0.74803149606299213" header="0.31496062992125984" footer="0.31496062992125984"/>
  <pageSetup paperSize="9" scale="71" orientation="landscape" horizontalDpi="4294967295" verticalDpi="4294967295"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J28"/>
  <sheetViews>
    <sheetView view="pageBreakPreview" topLeftCell="B5" zoomScale="80" zoomScaleNormal="100" zoomScaleSheetLayoutView="80" workbookViewId="0">
      <selection activeCell="H13" sqref="H13"/>
    </sheetView>
  </sheetViews>
  <sheetFormatPr defaultColWidth="8.875" defaultRowHeight="15"/>
  <cols>
    <col min="1" max="1" width="45.125" style="274" customWidth="1"/>
    <col min="2" max="3" width="22.875" style="274" bestFit="1" customWidth="1"/>
    <col min="4" max="4" width="20.5" style="274" bestFit="1" customWidth="1"/>
    <col min="5" max="5" width="18.875" style="274" customWidth="1"/>
    <col min="6" max="6" width="33.5" style="274" bestFit="1" customWidth="1"/>
    <col min="7" max="7" width="28.5" style="274" customWidth="1"/>
    <col min="8" max="8" width="22.875" style="274" customWidth="1"/>
    <col min="9" max="9" width="37" style="274" customWidth="1"/>
    <col min="10" max="10" width="22.875" style="274" bestFit="1" customWidth="1"/>
    <col min="11" max="11" width="8.875" style="274"/>
    <col min="12" max="12" width="15" style="274" bestFit="1" customWidth="1"/>
    <col min="13" max="16384" width="8.875" style="274"/>
  </cols>
  <sheetData>
    <row r="1" spans="1:10">
      <c r="A1" s="276" t="e">
        <f>IF(#REF!=0,"Zakat/Tax payer's Name:…………………..","Zakat/Tax payer's Name: "&amp;#REF!)</f>
        <v>#REF!</v>
      </c>
    </row>
    <row r="2" spans="1:10">
      <c r="A2" s="276" t="e">
        <f>IF(#REF!=0,"Unique No :","Unique No : "&amp;RIGHT(#REF!,LEN(#REF!)-FIND(".",#REF!)))</f>
        <v>#REF!</v>
      </c>
      <c r="B2" s="276"/>
    </row>
    <row r="3" spans="1:10">
      <c r="A3" s="276" t="e">
        <f>IF(#REF!=0,"Year ended : ","Year ended :" &amp;RIGHT(#REF!,LEN(#REF!)-5))</f>
        <v>#REF!</v>
      </c>
    </row>
    <row r="5" spans="1:10" ht="18" thickBot="1">
      <c r="A5" s="1008" t="s">
        <v>541</v>
      </c>
      <c r="B5" s="1008"/>
      <c r="C5" s="1008"/>
      <c r="D5" s="1008"/>
      <c r="E5" s="1008"/>
      <c r="F5" s="1008"/>
      <c r="G5" s="1008"/>
      <c r="H5" s="1008"/>
      <c r="I5" s="1008"/>
      <c r="J5" s="1008"/>
    </row>
    <row r="6" spans="1:10" ht="55.5" customHeight="1">
      <c r="A6" s="491" t="s">
        <v>161</v>
      </c>
      <c r="B6" s="388" t="s">
        <v>162</v>
      </c>
      <c r="C6" s="382" t="s">
        <v>261</v>
      </c>
      <c r="D6" s="382" t="s">
        <v>259</v>
      </c>
      <c r="E6" s="382" t="s">
        <v>260</v>
      </c>
      <c r="F6" s="382" t="s">
        <v>146</v>
      </c>
      <c r="G6" s="1009" t="s">
        <v>496</v>
      </c>
      <c r="H6" s="1009" t="s">
        <v>494</v>
      </c>
      <c r="I6" s="1009" t="s">
        <v>495</v>
      </c>
      <c r="J6" s="1011" t="s">
        <v>262</v>
      </c>
    </row>
    <row r="7" spans="1:10">
      <c r="A7" s="389">
        <v>1</v>
      </c>
      <c r="B7" s="383">
        <v>2</v>
      </c>
      <c r="C7" s="383">
        <v>3</v>
      </c>
      <c r="D7" s="383">
        <v>4</v>
      </c>
      <c r="E7" s="383">
        <v>5</v>
      </c>
      <c r="F7" s="393" t="s">
        <v>238</v>
      </c>
      <c r="G7" s="1010"/>
      <c r="H7" s="1010"/>
      <c r="I7" s="1010"/>
      <c r="J7" s="1012"/>
    </row>
    <row r="8" spans="1:10" ht="18.600000000000001" customHeight="1">
      <c r="A8" s="281" t="s">
        <v>547</v>
      </c>
      <c r="B8" s="278" t="s">
        <v>548</v>
      </c>
      <c r="C8" s="282">
        <v>367666845</v>
      </c>
      <c r="D8" s="282"/>
      <c r="E8" s="283"/>
      <c r="F8" s="282">
        <f t="shared" ref="F8:F14" si="0">C8+E8-D8</f>
        <v>367666845</v>
      </c>
      <c r="G8" s="283"/>
      <c r="H8" s="479"/>
      <c r="I8" s="283"/>
      <c r="J8" s="293">
        <f>F8</f>
        <v>367666845</v>
      </c>
    </row>
    <row r="9" spans="1:10" ht="18.600000000000001" customHeight="1">
      <c r="A9" s="292" t="s">
        <v>549</v>
      </c>
      <c r="B9" s="278" t="s">
        <v>548</v>
      </c>
      <c r="C9" s="282">
        <v>247160655</v>
      </c>
      <c r="D9" s="282"/>
      <c r="E9" s="283"/>
      <c r="F9" s="282">
        <f t="shared" si="0"/>
        <v>247160655</v>
      </c>
      <c r="G9" s="283"/>
      <c r="H9" s="479"/>
      <c r="I9" s="283"/>
      <c r="J9" s="293">
        <f t="shared" ref="J9:J13" si="1">F9</f>
        <v>247160655</v>
      </c>
    </row>
    <row r="10" spans="1:10" ht="18.600000000000001" customHeight="1">
      <c r="A10" s="292" t="s">
        <v>550</v>
      </c>
      <c r="B10" s="278" t="s">
        <v>548</v>
      </c>
      <c r="C10" s="282">
        <v>355950633.82872826</v>
      </c>
      <c r="D10" s="282"/>
      <c r="E10" s="488">
        <v>445780541.01313174</v>
      </c>
      <c r="F10" s="282">
        <f t="shared" si="0"/>
        <v>801731174.84186006</v>
      </c>
      <c r="G10" s="283">
        <f>E10</f>
        <v>445780541.01313174</v>
      </c>
      <c r="H10" s="479" t="s">
        <v>556</v>
      </c>
      <c r="I10" s="283"/>
      <c r="J10" s="293">
        <f t="shared" si="1"/>
        <v>801731174.84186006</v>
      </c>
    </row>
    <row r="11" spans="1:10" ht="18.600000000000001" customHeight="1">
      <c r="A11" s="292" t="s">
        <v>551</v>
      </c>
      <c r="B11" s="278" t="s">
        <v>552</v>
      </c>
      <c r="C11" s="282">
        <v>153933814.35237399</v>
      </c>
      <c r="D11" s="282"/>
      <c r="E11" s="488">
        <v>192781505.41300705</v>
      </c>
      <c r="F11" s="282">
        <f t="shared" si="0"/>
        <v>346715319.76538104</v>
      </c>
      <c r="G11" s="283">
        <f>E11</f>
        <v>192781505.41300705</v>
      </c>
      <c r="H11" s="479" t="s">
        <v>556</v>
      </c>
      <c r="I11" s="283"/>
      <c r="J11" s="293">
        <f t="shared" si="1"/>
        <v>346715319.76538104</v>
      </c>
    </row>
    <row r="12" spans="1:10" ht="18.600000000000001" customHeight="1">
      <c r="A12" s="292" t="s">
        <v>553</v>
      </c>
      <c r="B12" s="278" t="s">
        <v>552</v>
      </c>
      <c r="C12" s="282">
        <v>129628475.244104</v>
      </c>
      <c r="D12" s="282"/>
      <c r="E12" s="488">
        <v>162342320.3477954</v>
      </c>
      <c r="F12" s="282">
        <f t="shared" si="0"/>
        <v>291970795.59189939</v>
      </c>
      <c r="G12" s="283">
        <f>E12</f>
        <v>162342320.3477954</v>
      </c>
      <c r="H12" s="479" t="s">
        <v>556</v>
      </c>
      <c r="I12" s="283"/>
      <c r="J12" s="293">
        <f t="shared" si="1"/>
        <v>291970795.59189939</v>
      </c>
    </row>
    <row r="13" spans="1:10" ht="18.600000000000001" customHeight="1">
      <c r="A13" s="292" t="s">
        <v>547</v>
      </c>
      <c r="B13" s="278" t="s">
        <v>548</v>
      </c>
      <c r="C13" s="282">
        <v>140464825.397825</v>
      </c>
      <c r="D13" s="490"/>
      <c r="E13" s="488">
        <v>175913398.96106586</v>
      </c>
      <c r="F13" s="282">
        <f t="shared" si="0"/>
        <v>316378224.35889089</v>
      </c>
      <c r="G13" s="283">
        <f>E13</f>
        <v>175913398.96106586</v>
      </c>
      <c r="H13" s="479" t="s">
        <v>556</v>
      </c>
      <c r="I13" s="283"/>
      <c r="J13" s="293">
        <f t="shared" si="1"/>
        <v>316378224.35889089</v>
      </c>
    </row>
    <row r="14" spans="1:10" ht="18.600000000000001" customHeight="1" thickBot="1">
      <c r="A14" s="487" t="s">
        <v>555</v>
      </c>
      <c r="B14" s="481"/>
      <c r="C14" s="482"/>
      <c r="D14" s="483"/>
      <c r="E14" s="488"/>
      <c r="F14" s="489">
        <f t="shared" si="0"/>
        <v>0</v>
      </c>
      <c r="G14" s="484">
        <f>E14</f>
        <v>0</v>
      </c>
      <c r="H14" s="485"/>
      <c r="I14" s="486"/>
      <c r="J14" s="289">
        <f t="shared" ref="J14" si="2">F14-E14+G14</f>
        <v>0</v>
      </c>
    </row>
    <row r="15" spans="1:10" ht="18.600000000000001" customHeight="1" thickBot="1">
      <c r="A15" s="1013" t="s">
        <v>107</v>
      </c>
      <c r="B15" s="1014"/>
      <c r="C15" s="391">
        <f>SUM(C8:C13)</f>
        <v>1394805248.8230312</v>
      </c>
      <c r="D15" s="391">
        <f t="shared" ref="D15" si="3">SUM(D8:D13)</f>
        <v>0</v>
      </c>
      <c r="E15" s="391">
        <f>SUM(E8:E14)</f>
        <v>976817765.73500001</v>
      </c>
      <c r="F15" s="391">
        <f>SUM(F8:F14)</f>
        <v>2371623014.5580316</v>
      </c>
      <c r="G15" s="391">
        <f>SUM(G8:G14)</f>
        <v>976817765.73500001</v>
      </c>
      <c r="H15" s="394"/>
      <c r="I15" s="395"/>
      <c r="J15" s="386">
        <f>SUM(J8:J14)</f>
        <v>2371623014.5580316</v>
      </c>
    </row>
    <row r="16" spans="1:10" ht="15.75" thickBot="1"/>
    <row r="17" spans="1:10">
      <c r="A17" s="286" t="s">
        <v>424</v>
      </c>
      <c r="B17" s="287">
        <f>C15</f>
        <v>1394805248.8230312</v>
      </c>
      <c r="F17" s="480"/>
      <c r="I17" s="294" t="s">
        <v>497</v>
      </c>
      <c r="J17" s="295" t="e">
        <f>#REF!</f>
        <v>#REF!</v>
      </c>
    </row>
    <row r="18" spans="1:10" ht="15.75" thickBot="1">
      <c r="A18" s="288" t="s">
        <v>425</v>
      </c>
      <c r="B18" s="285">
        <f>-D15</f>
        <v>0</v>
      </c>
      <c r="F18" s="1007"/>
      <c r="G18" s="1007"/>
      <c r="I18" s="296" t="s">
        <v>498</v>
      </c>
      <c r="J18" s="297">
        <f>J15</f>
        <v>2371623014.5580316</v>
      </c>
    </row>
    <row r="19" spans="1:10" ht="15.75" thickBot="1">
      <c r="A19" s="288"/>
      <c r="B19" s="298">
        <f>SUM(B17:B18)</f>
        <v>1394805248.8230312</v>
      </c>
      <c r="G19" s="299"/>
    </row>
    <row r="20" spans="1:10" ht="15.75" thickBot="1">
      <c r="A20" s="288" t="s">
        <v>420</v>
      </c>
      <c r="B20" s="443" t="e">
        <f>#REF!</f>
        <v>#REF!</v>
      </c>
      <c r="C20" s="300"/>
      <c r="F20" s="291"/>
      <c r="G20" s="302"/>
      <c r="I20" s="303" t="s">
        <v>520</v>
      </c>
      <c r="J20" s="304" t="e">
        <f>MIN(J17,J18)</f>
        <v>#REF!</v>
      </c>
    </row>
    <row r="21" spans="1:10" ht="15.75" thickBot="1">
      <c r="A21" s="290" t="s">
        <v>505</v>
      </c>
      <c r="B21" s="305" t="e">
        <f>B19*B20</f>
        <v>#REF!</v>
      </c>
    </row>
    <row r="22" spans="1:10">
      <c r="B22" s="306"/>
    </row>
    <row r="24" spans="1:10">
      <c r="D24" s="274" t="s">
        <v>557</v>
      </c>
      <c r="E24" s="492">
        <v>1384853727</v>
      </c>
      <c r="F24" s="274" t="s">
        <v>559</v>
      </c>
      <c r="G24" s="492">
        <v>54006437</v>
      </c>
      <c r="I24" s="496">
        <v>-976255450</v>
      </c>
    </row>
    <row r="25" spans="1:10">
      <c r="D25" s="274" t="s">
        <v>558</v>
      </c>
      <c r="E25" s="493">
        <v>2329233662</v>
      </c>
      <c r="F25" s="274" t="s">
        <v>560</v>
      </c>
      <c r="G25" s="495">
        <v>116007862</v>
      </c>
      <c r="I25" s="497">
        <v>-938871947</v>
      </c>
    </row>
    <row r="26" spans="1:10">
      <c r="D26" s="301"/>
      <c r="E26" s="494">
        <f>E25-E24</f>
        <v>944379935</v>
      </c>
      <c r="F26" s="274" t="s">
        <v>428</v>
      </c>
      <c r="G26" s="494">
        <f>G25-G24</f>
        <v>62001425</v>
      </c>
      <c r="I26" s="494">
        <f>I24-I25</f>
        <v>-37383503</v>
      </c>
    </row>
    <row r="27" spans="1:10">
      <c r="E27" s="497"/>
    </row>
    <row r="28" spans="1:10">
      <c r="E28" s="494"/>
    </row>
  </sheetData>
  <mergeCells count="7">
    <mergeCell ref="F18:G18"/>
    <mergeCell ref="A5:J5"/>
    <mergeCell ref="G6:G7"/>
    <mergeCell ref="H6:H7"/>
    <mergeCell ref="I6:I7"/>
    <mergeCell ref="J6:J7"/>
    <mergeCell ref="A15:B15"/>
  </mergeCells>
  <conditionalFormatting sqref="A8:B14">
    <cfRule type="cellIs" dxfId="14" priority="4" operator="equal">
      <formula>0</formula>
    </cfRule>
  </conditionalFormatting>
  <conditionalFormatting sqref="C10:D14">
    <cfRule type="cellIs" dxfId="13" priority="7" operator="equal">
      <formula>0</formula>
    </cfRule>
  </conditionalFormatting>
  <conditionalFormatting sqref="C8:J8 C9:F9 E14:J14 A15:J15">
    <cfRule type="cellIs" dxfId="12" priority="8" operator="equal">
      <formula>0</formula>
    </cfRule>
  </conditionalFormatting>
  <conditionalFormatting sqref="E10:F13">
    <cfRule type="cellIs" dxfId="11" priority="2" operator="equal">
      <formula>0</formula>
    </cfRule>
  </conditionalFormatting>
  <conditionalFormatting sqref="G9:J13">
    <cfRule type="cellIs" dxfId="10" priority="1" operator="equal">
      <formula>0</formula>
    </cfRule>
  </conditionalFormatting>
  <pageMargins left="0.70866141732283472" right="0.70866141732283472" top="0.74803149606299213" bottom="0.74803149606299213" header="0.31496062992125984" footer="0.31496062992125984"/>
  <pageSetup paperSize="9" scale="47"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Q33"/>
  <sheetViews>
    <sheetView view="pageBreakPreview" zoomScale="70" zoomScaleNormal="100" zoomScaleSheetLayoutView="70" workbookViewId="0">
      <selection activeCell="J14" sqref="J14"/>
    </sheetView>
  </sheetViews>
  <sheetFormatPr defaultColWidth="8.875" defaultRowHeight="15"/>
  <cols>
    <col min="1" max="1" width="36.875" style="274" customWidth="1"/>
    <col min="2" max="2" width="21.5" style="274" customWidth="1"/>
    <col min="3" max="3" width="17.875" style="274" customWidth="1"/>
    <col min="4" max="4" width="19.875" style="274" customWidth="1"/>
    <col min="5" max="5" width="25.875" style="274" customWidth="1"/>
    <col min="6" max="7" width="13.875" style="274" customWidth="1"/>
    <col min="8" max="8" width="22.125" style="274" customWidth="1"/>
    <col min="9" max="9" width="23" style="274" customWidth="1"/>
    <col min="10" max="10" width="14.875" style="274" customWidth="1"/>
    <col min="11" max="11" width="25" style="274" bestFit="1" customWidth="1"/>
    <col min="12" max="12" width="23.5" style="274" customWidth="1"/>
    <col min="13" max="13" width="17" style="274" bestFit="1" customWidth="1"/>
    <col min="14" max="14" width="18.5" style="274" customWidth="1"/>
    <col min="15" max="15" width="24.125" style="274" customWidth="1"/>
    <col min="16" max="16" width="8.875" style="274"/>
    <col min="17" max="17" width="15" style="274" bestFit="1" customWidth="1"/>
    <col min="18" max="16384" width="8.875" style="274"/>
  </cols>
  <sheetData>
    <row r="1" spans="1:17">
      <c r="A1" s="276" t="e">
        <f>IF(#REF!=0,"Zakat/Tax payer's Name:…………………..","Zakat/Tax payer's Name: "&amp;#REF!)</f>
        <v>#REF!</v>
      </c>
    </row>
    <row r="2" spans="1:17">
      <c r="A2" s="276" t="e">
        <f>IF(#REF!=0,"Unique No :","Unique No : "&amp;RIGHT(#REF!,LEN(#REF!)-FIND(".",#REF!)))</f>
        <v>#REF!</v>
      </c>
    </row>
    <row r="3" spans="1:17">
      <c r="A3" s="276" t="e">
        <f>IF(#REF!=0,"Year ended : ","Year ended :" &amp;RIGHT(#REF!,LEN(#REF!)-5))</f>
        <v>#REF!</v>
      </c>
    </row>
    <row r="5" spans="1:17" ht="18" thickBot="1">
      <c r="A5" s="1008" t="s">
        <v>506</v>
      </c>
      <c r="B5" s="1008"/>
      <c r="C5" s="1008"/>
      <c r="D5" s="1008"/>
      <c r="E5" s="1008"/>
      <c r="F5" s="1008"/>
      <c r="G5" s="1008"/>
      <c r="H5" s="1008"/>
      <c r="I5" s="1008"/>
      <c r="J5" s="1008"/>
      <c r="K5" s="1008"/>
      <c r="L5" s="1008"/>
      <c r="M5" s="1008"/>
      <c r="N5" s="1008"/>
      <c r="O5" s="1008"/>
    </row>
    <row r="6" spans="1:17" ht="111" customHeight="1">
      <c r="A6" s="1015" t="s">
        <v>112</v>
      </c>
      <c r="B6" s="396" t="s">
        <v>131</v>
      </c>
      <c r="C6" s="396" t="s">
        <v>132</v>
      </c>
      <c r="D6" s="396" t="s">
        <v>133</v>
      </c>
      <c r="E6" s="396" t="s">
        <v>258</v>
      </c>
      <c r="F6" s="396" t="s">
        <v>398</v>
      </c>
      <c r="G6" s="396" t="s">
        <v>399</v>
      </c>
      <c r="H6" s="396" t="s">
        <v>134</v>
      </c>
      <c r="I6" s="396" t="s">
        <v>135</v>
      </c>
      <c r="J6" s="396" t="s">
        <v>136</v>
      </c>
      <c r="K6" s="396" t="s">
        <v>137</v>
      </c>
      <c r="L6" s="396" t="s">
        <v>138</v>
      </c>
      <c r="M6" s="396" t="s">
        <v>139</v>
      </c>
      <c r="N6" s="396" t="s">
        <v>140</v>
      </c>
      <c r="O6" s="397" t="s">
        <v>141</v>
      </c>
    </row>
    <row r="7" spans="1:17">
      <c r="A7" s="1016"/>
      <c r="B7" s="383">
        <v>1</v>
      </c>
      <c r="C7" s="383">
        <v>2</v>
      </c>
      <c r="D7" s="383">
        <v>3</v>
      </c>
      <c r="E7" s="383" t="s">
        <v>233</v>
      </c>
      <c r="F7" s="383">
        <v>5</v>
      </c>
      <c r="G7" s="383">
        <v>6</v>
      </c>
      <c r="H7" s="385" t="s">
        <v>234</v>
      </c>
      <c r="I7" s="393" t="s">
        <v>235</v>
      </c>
      <c r="J7" s="393">
        <v>9</v>
      </c>
      <c r="K7" s="383" t="s">
        <v>142</v>
      </c>
      <c r="L7" s="383">
        <v>11</v>
      </c>
      <c r="M7" s="383">
        <v>12</v>
      </c>
      <c r="N7" s="383">
        <v>13</v>
      </c>
      <c r="O7" s="390" t="s">
        <v>143</v>
      </c>
    </row>
    <row r="8" spans="1:17" ht="32.450000000000003" customHeight="1">
      <c r="A8" s="307" t="s">
        <v>125</v>
      </c>
      <c r="B8" s="278"/>
      <c r="C8" s="278"/>
      <c r="D8" s="278"/>
      <c r="E8" s="278">
        <f t="shared" ref="E8:E13" si="0">(C8+D8)*0.5</f>
        <v>0</v>
      </c>
      <c r="F8" s="278"/>
      <c r="G8" s="278"/>
      <c r="H8" s="278">
        <f t="shared" ref="H8:H13" si="1">(F8+G8)*0.5</f>
        <v>0</v>
      </c>
      <c r="I8" s="283">
        <f t="shared" ref="I8:I9" si="2">B8+E8-H8</f>
        <v>0</v>
      </c>
      <c r="J8" s="398">
        <v>0</v>
      </c>
      <c r="K8" s="278">
        <f t="shared" ref="K8:K13" si="3">I8*J8</f>
        <v>0</v>
      </c>
      <c r="L8" s="278"/>
      <c r="M8" s="278"/>
      <c r="N8" s="283">
        <f t="shared" ref="N8:N13" si="4">IF((M8-L8*0.04)&gt;0,(M8-L8*0.04),0)</f>
        <v>0</v>
      </c>
      <c r="O8" s="279">
        <f>L8+N8</f>
        <v>0</v>
      </c>
    </row>
    <row r="9" spans="1:17" ht="31.7" customHeight="1">
      <c r="A9" s="307" t="s">
        <v>483</v>
      </c>
      <c r="B9" s="283"/>
      <c r="C9" s="283"/>
      <c r="D9" s="283">
        <f>D21</f>
        <v>0</v>
      </c>
      <c r="E9" s="283">
        <f t="shared" si="0"/>
        <v>0</v>
      </c>
      <c r="F9" s="283"/>
      <c r="G9" s="283"/>
      <c r="H9" s="283">
        <f t="shared" si="1"/>
        <v>0</v>
      </c>
      <c r="I9" s="283">
        <f t="shared" si="2"/>
        <v>0</v>
      </c>
      <c r="J9" s="398">
        <v>0.05</v>
      </c>
      <c r="K9" s="283">
        <f t="shared" si="3"/>
        <v>0</v>
      </c>
      <c r="L9" s="283">
        <f>I9-K9</f>
        <v>0</v>
      </c>
      <c r="M9" s="283"/>
      <c r="N9" s="283">
        <f t="shared" si="4"/>
        <v>0</v>
      </c>
      <c r="O9" s="293">
        <f t="shared" ref="O9:O13" si="5">L9+N9</f>
        <v>0</v>
      </c>
    </row>
    <row r="10" spans="1:17" ht="30">
      <c r="A10" s="308" t="s">
        <v>484</v>
      </c>
      <c r="B10" s="283"/>
      <c r="C10" s="283">
        <v>0</v>
      </c>
      <c r="D10" s="283"/>
      <c r="E10" s="283">
        <f t="shared" si="0"/>
        <v>0</v>
      </c>
      <c r="F10" s="283"/>
      <c r="G10" s="283"/>
      <c r="H10" s="283">
        <f t="shared" si="1"/>
        <v>0</v>
      </c>
      <c r="I10" s="283">
        <f>B10+E10-H10</f>
        <v>0</v>
      </c>
      <c r="J10" s="398">
        <v>0.1</v>
      </c>
      <c r="K10" s="283">
        <f t="shared" si="3"/>
        <v>0</v>
      </c>
      <c r="L10" s="283">
        <f>I10-K10</f>
        <v>0</v>
      </c>
      <c r="M10" s="283"/>
      <c r="N10" s="283">
        <f t="shared" si="4"/>
        <v>0</v>
      </c>
      <c r="O10" s="293">
        <f>L10+N10</f>
        <v>0</v>
      </c>
    </row>
    <row r="11" spans="1:17" ht="60">
      <c r="A11" s="308" t="s">
        <v>485</v>
      </c>
      <c r="B11" s="283"/>
      <c r="C11" s="283">
        <f>C23+C24+C25</f>
        <v>0</v>
      </c>
      <c r="D11" s="283">
        <f>D29</f>
        <v>0</v>
      </c>
      <c r="E11" s="283">
        <f t="shared" si="0"/>
        <v>0</v>
      </c>
      <c r="F11" s="283"/>
      <c r="G11" s="283"/>
      <c r="H11" s="283">
        <f t="shared" si="1"/>
        <v>0</v>
      </c>
      <c r="I11" s="283">
        <f>B11+E11-H11</f>
        <v>0</v>
      </c>
      <c r="J11" s="398">
        <v>0.25</v>
      </c>
      <c r="K11" s="283">
        <f t="shared" si="3"/>
        <v>0</v>
      </c>
      <c r="L11" s="283">
        <f>I11-K11</f>
        <v>0</v>
      </c>
      <c r="M11" s="283"/>
      <c r="N11" s="283">
        <f t="shared" si="4"/>
        <v>0</v>
      </c>
      <c r="O11" s="293">
        <f t="shared" si="5"/>
        <v>0</v>
      </c>
      <c r="Q11" s="309"/>
    </row>
    <row r="12" spans="1:17" ht="72" customHeight="1">
      <c r="A12" s="308" t="s">
        <v>486</v>
      </c>
      <c r="B12" s="283"/>
      <c r="C12" s="283"/>
      <c r="D12" s="283"/>
      <c r="E12" s="283">
        <f t="shared" si="0"/>
        <v>0</v>
      </c>
      <c r="F12" s="283"/>
      <c r="G12" s="283"/>
      <c r="H12" s="283">
        <f t="shared" si="1"/>
        <v>0</v>
      </c>
      <c r="I12" s="283">
        <f>B12+E12-H12</f>
        <v>0</v>
      </c>
      <c r="J12" s="398">
        <v>0.2</v>
      </c>
      <c r="K12" s="283">
        <f t="shared" si="3"/>
        <v>0</v>
      </c>
      <c r="L12" s="283"/>
      <c r="M12" s="283"/>
      <c r="N12" s="283">
        <f t="shared" si="4"/>
        <v>0</v>
      </c>
      <c r="O12" s="293">
        <f t="shared" si="5"/>
        <v>0</v>
      </c>
    </row>
    <row r="13" spans="1:17" ht="45.75" thickBot="1">
      <c r="A13" s="310" t="s">
        <v>487</v>
      </c>
      <c r="B13" s="284"/>
      <c r="C13" s="284">
        <f>C31</f>
        <v>0</v>
      </c>
      <c r="D13" s="284">
        <f>D32</f>
        <v>0</v>
      </c>
      <c r="E13" s="284">
        <f t="shared" si="0"/>
        <v>0</v>
      </c>
      <c r="F13" s="284"/>
      <c r="G13" s="284"/>
      <c r="H13" s="284">
        <f t="shared" si="1"/>
        <v>0</v>
      </c>
      <c r="I13" s="284">
        <f>B13+E13-H13</f>
        <v>0</v>
      </c>
      <c r="J13" s="399">
        <v>0.1</v>
      </c>
      <c r="K13" s="284">
        <f t="shared" si="3"/>
        <v>0</v>
      </c>
      <c r="L13" s="284">
        <f>I13-K13</f>
        <v>0</v>
      </c>
      <c r="M13" s="284"/>
      <c r="N13" s="284">
        <f t="shared" si="4"/>
        <v>0</v>
      </c>
      <c r="O13" s="285">
        <f t="shared" si="5"/>
        <v>0</v>
      </c>
    </row>
    <row r="14" spans="1:17" ht="16.7" customHeight="1" thickBot="1">
      <c r="A14" s="401" t="s">
        <v>107</v>
      </c>
      <c r="B14" s="391">
        <f>SUM(B8:B13)</f>
        <v>0</v>
      </c>
      <c r="C14" s="391">
        <f t="shared" ref="C14:I14" si="6">SUM(C8:C13)</f>
        <v>0</v>
      </c>
      <c r="D14" s="391">
        <f t="shared" si="6"/>
        <v>0</v>
      </c>
      <c r="E14" s="391">
        <f t="shared" si="6"/>
        <v>0</v>
      </c>
      <c r="F14" s="391">
        <f t="shared" si="6"/>
        <v>0</v>
      </c>
      <c r="G14" s="391">
        <f t="shared" si="6"/>
        <v>0</v>
      </c>
      <c r="H14" s="391">
        <f t="shared" si="6"/>
        <v>0</v>
      </c>
      <c r="I14" s="391">
        <f t="shared" si="6"/>
        <v>0</v>
      </c>
      <c r="J14" s="400"/>
      <c r="K14" s="391">
        <f>SUM(K8:K13)</f>
        <v>0</v>
      </c>
      <c r="L14" s="391">
        <f>SUM(L8:L13)</f>
        <v>0</v>
      </c>
      <c r="M14" s="391">
        <f>SUM(M8:M13)</f>
        <v>0</v>
      </c>
      <c r="N14" s="391">
        <f>SUM(N8:N13)</f>
        <v>0</v>
      </c>
      <c r="O14" s="386">
        <f>SUM(O8:O13)</f>
        <v>0</v>
      </c>
    </row>
    <row r="15" spans="1:17" ht="16.7" customHeight="1" thickBot="1">
      <c r="A15" s="311"/>
      <c r="B15" s="312"/>
      <c r="C15" s="312"/>
      <c r="D15" s="312"/>
      <c r="E15" s="312"/>
      <c r="F15" s="312"/>
      <c r="G15" s="312"/>
      <c r="H15" s="312"/>
      <c r="I15" s="312"/>
      <c r="J15" s="313"/>
      <c r="K15" s="312"/>
      <c r="L15" s="312"/>
      <c r="M15" s="312"/>
      <c r="N15" s="312"/>
      <c r="O15" s="312"/>
    </row>
    <row r="16" spans="1:17">
      <c r="J16" s="314" t="s">
        <v>427</v>
      </c>
      <c r="K16" s="315" t="e">
        <f>#REF!</f>
        <v>#REF!</v>
      </c>
    </row>
    <row r="17" spans="1:11" ht="15.75" thickBot="1">
      <c r="J17" s="429" t="s">
        <v>428</v>
      </c>
      <c r="K17" s="430" t="e">
        <f>K16-K14</f>
        <v>#REF!</v>
      </c>
    </row>
    <row r="18" spans="1:11" ht="15.75" thickBot="1"/>
    <row r="19" spans="1:11" s="311" customFormat="1" ht="30">
      <c r="A19" s="402" t="s">
        <v>404</v>
      </c>
      <c r="B19" s="388" t="s">
        <v>422</v>
      </c>
      <c r="C19" s="403" t="s">
        <v>517</v>
      </c>
      <c r="D19" s="403" t="s">
        <v>518</v>
      </c>
      <c r="E19" s="404" t="s">
        <v>107</v>
      </c>
      <c r="F19" s="403" t="s">
        <v>521</v>
      </c>
      <c r="G19" s="403" t="s">
        <v>519</v>
      </c>
      <c r="H19" s="405" t="s">
        <v>107</v>
      </c>
      <c r="I19" s="406" t="s">
        <v>516</v>
      </c>
    </row>
    <row r="20" spans="1:11" ht="15.75" thickBot="1">
      <c r="A20" s="316" t="s">
        <v>126</v>
      </c>
      <c r="B20" s="317" t="s">
        <v>453</v>
      </c>
      <c r="C20" s="318"/>
      <c r="D20" s="319"/>
      <c r="E20" s="320">
        <f>SUM(C20:D20)</f>
        <v>0</v>
      </c>
      <c r="F20" s="321">
        <v>0</v>
      </c>
      <c r="G20" s="321">
        <v>0</v>
      </c>
      <c r="H20" s="322">
        <f>SUM(F20:G20)</f>
        <v>0</v>
      </c>
      <c r="I20" s="323">
        <v>0</v>
      </c>
    </row>
    <row r="21" spans="1:11" ht="15.75" thickBot="1">
      <c r="A21" s="407" t="s">
        <v>480</v>
      </c>
      <c r="B21" s="408"/>
      <c r="C21" s="409">
        <f t="shared" ref="C21:H21" si="7">SUM(C20)</f>
        <v>0</v>
      </c>
      <c r="D21" s="409">
        <f t="shared" si="7"/>
        <v>0</v>
      </c>
      <c r="E21" s="410">
        <f t="shared" si="7"/>
        <v>0</v>
      </c>
      <c r="F21" s="411">
        <f t="shared" si="7"/>
        <v>0</v>
      </c>
      <c r="G21" s="411">
        <f t="shared" si="7"/>
        <v>0</v>
      </c>
      <c r="H21" s="412">
        <f t="shared" si="7"/>
        <v>0</v>
      </c>
      <c r="I21" s="413">
        <f>SUM(I20)</f>
        <v>0</v>
      </c>
    </row>
    <row r="22" spans="1:11">
      <c r="A22" s="324"/>
      <c r="B22" s="325"/>
      <c r="C22" s="326"/>
      <c r="D22" s="327"/>
      <c r="E22" s="328"/>
      <c r="F22" s="329"/>
      <c r="G22" s="329"/>
      <c r="H22" s="330"/>
      <c r="I22" s="331"/>
    </row>
    <row r="23" spans="1:11">
      <c r="A23" s="332" t="s">
        <v>128</v>
      </c>
      <c r="B23" s="333" t="s">
        <v>418</v>
      </c>
      <c r="C23" s="334"/>
      <c r="D23" s="335"/>
      <c r="E23" s="334">
        <f>SUM(C23:D23)</f>
        <v>0</v>
      </c>
      <c r="F23" s="335">
        <v>0</v>
      </c>
      <c r="G23" s="335">
        <v>0</v>
      </c>
      <c r="H23" s="336">
        <f>SUM(F23:G23)</f>
        <v>0</v>
      </c>
      <c r="I23" s="337">
        <v>0</v>
      </c>
    </row>
    <row r="24" spans="1:11">
      <c r="A24" s="332" t="s">
        <v>128</v>
      </c>
      <c r="B24" s="338" t="s">
        <v>419</v>
      </c>
      <c r="C24" s="334"/>
      <c r="D24" s="335"/>
      <c r="E24" s="334">
        <f t="shared" ref="E24:E28" si="8">SUM(C24:D24)</f>
        <v>0</v>
      </c>
      <c r="F24" s="334">
        <v>0</v>
      </c>
      <c r="G24" s="334">
        <v>0</v>
      </c>
      <c r="H24" s="336">
        <f t="shared" ref="H24:H27" si="9">SUM(F24:G24)</f>
        <v>0</v>
      </c>
      <c r="I24" s="337">
        <v>0</v>
      </c>
    </row>
    <row r="25" spans="1:11">
      <c r="A25" s="332" t="s">
        <v>128</v>
      </c>
      <c r="B25" s="338" t="s">
        <v>421</v>
      </c>
      <c r="C25" s="334"/>
      <c r="D25" s="335"/>
      <c r="E25" s="334">
        <f t="shared" si="8"/>
        <v>0</v>
      </c>
      <c r="F25" s="334">
        <v>0</v>
      </c>
      <c r="G25" s="334">
        <v>0</v>
      </c>
      <c r="H25" s="336">
        <f t="shared" si="9"/>
        <v>0</v>
      </c>
      <c r="I25" s="337">
        <v>0</v>
      </c>
    </row>
    <row r="26" spans="1:11" s="291" customFormat="1">
      <c r="A26" s="332" t="s">
        <v>128</v>
      </c>
      <c r="B26" s="338" t="s">
        <v>481</v>
      </c>
      <c r="C26" s="334"/>
      <c r="D26" s="335"/>
      <c r="E26" s="334">
        <f t="shared" si="8"/>
        <v>0</v>
      </c>
      <c r="F26" s="334">
        <v>0</v>
      </c>
      <c r="G26" s="334">
        <v>0</v>
      </c>
      <c r="H26" s="336">
        <f t="shared" si="9"/>
        <v>0</v>
      </c>
      <c r="I26" s="337">
        <v>0</v>
      </c>
    </row>
    <row r="27" spans="1:11">
      <c r="A27" s="332" t="s">
        <v>128</v>
      </c>
      <c r="B27" s="338" t="s">
        <v>493</v>
      </c>
      <c r="C27" s="334"/>
      <c r="D27" s="335"/>
      <c r="E27" s="334">
        <f t="shared" si="8"/>
        <v>0</v>
      </c>
      <c r="F27" s="334">
        <v>0</v>
      </c>
      <c r="G27" s="334">
        <v>0</v>
      </c>
      <c r="H27" s="336">
        <f t="shared" si="9"/>
        <v>0</v>
      </c>
      <c r="I27" s="337">
        <v>0</v>
      </c>
    </row>
    <row r="28" spans="1:11" ht="15.75" thickBot="1">
      <c r="A28" s="339" t="s">
        <v>128</v>
      </c>
      <c r="B28" s="340" t="s">
        <v>482</v>
      </c>
      <c r="C28" s="320"/>
      <c r="D28" s="321"/>
      <c r="E28" s="320">
        <f t="shared" si="8"/>
        <v>0</v>
      </c>
      <c r="F28" s="320">
        <v>0</v>
      </c>
      <c r="G28" s="320">
        <v>0</v>
      </c>
      <c r="H28" s="341">
        <f>SUM(F28:G28)</f>
        <v>0</v>
      </c>
      <c r="I28" s="323">
        <v>0</v>
      </c>
    </row>
    <row r="29" spans="1:11" ht="15.75" thickBot="1">
      <c r="A29" s="414" t="s">
        <v>480</v>
      </c>
      <c r="B29" s="415"/>
      <c r="C29" s="416">
        <f>SUM(C23:C28)</f>
        <v>0</v>
      </c>
      <c r="D29" s="416">
        <f>SUM(D23:D28)</f>
        <v>0</v>
      </c>
      <c r="E29" s="416">
        <f>SUM(E23:E27)</f>
        <v>0</v>
      </c>
      <c r="F29" s="417"/>
      <c r="G29" s="417"/>
      <c r="H29" s="418">
        <f>SUM(H23:H28)</f>
        <v>0</v>
      </c>
      <c r="I29" s="419">
        <f>SUM(I23:I28)</f>
        <v>0</v>
      </c>
    </row>
    <row r="30" spans="1:11">
      <c r="A30" s="342"/>
      <c r="B30" s="343"/>
      <c r="C30" s="344"/>
      <c r="D30" s="344"/>
      <c r="E30" s="344"/>
      <c r="F30" s="345"/>
      <c r="G30" s="345"/>
      <c r="H30" s="346"/>
      <c r="I30" s="331"/>
    </row>
    <row r="31" spans="1:11" ht="15.75" thickBot="1">
      <c r="A31" s="339" t="s">
        <v>130</v>
      </c>
      <c r="B31" s="347" t="s">
        <v>417</v>
      </c>
      <c r="C31" s="320"/>
      <c r="D31" s="320"/>
      <c r="E31" s="320">
        <f>SUM(C31:D31)</f>
        <v>0</v>
      </c>
      <c r="F31" s="320">
        <v>0</v>
      </c>
      <c r="G31" s="320">
        <v>0</v>
      </c>
      <c r="H31" s="341">
        <f>SUM(F31:G31)</f>
        <v>0</v>
      </c>
      <c r="I31" s="323">
        <v>0</v>
      </c>
    </row>
    <row r="32" spans="1:11" ht="15.75" thickBot="1">
      <c r="A32" s="420" t="s">
        <v>480</v>
      </c>
      <c r="B32" s="421"/>
      <c r="C32" s="422">
        <f>SUM(C31)</f>
        <v>0</v>
      </c>
      <c r="D32" s="422">
        <f>SUM(D31)</f>
        <v>0</v>
      </c>
      <c r="E32" s="423">
        <f>SUM(E31)</f>
        <v>0</v>
      </c>
      <c r="F32" s="424"/>
      <c r="G32" s="424"/>
      <c r="H32" s="425"/>
      <c r="I32" s="426">
        <f>SUM(I31)</f>
        <v>0</v>
      </c>
    </row>
    <row r="33" spans="1:9" ht="15.75" thickBot="1">
      <c r="A33" s="1017" t="s">
        <v>504</v>
      </c>
      <c r="B33" s="1018"/>
      <c r="C33" s="416">
        <f>C21+C29+C32</f>
        <v>0</v>
      </c>
      <c r="D33" s="416">
        <f>D21+D29+D32</f>
        <v>0</v>
      </c>
      <c r="E33" s="416">
        <f>E21+E29+E32</f>
        <v>0</v>
      </c>
      <c r="F33" s="416">
        <f>F32+F29+F21</f>
        <v>0</v>
      </c>
      <c r="G33" s="416">
        <f>G32+G29+G21</f>
        <v>0</v>
      </c>
      <c r="H33" s="427">
        <f>H21+H29+H31</f>
        <v>0</v>
      </c>
      <c r="I33" s="428">
        <f>I32+I29+I21</f>
        <v>0</v>
      </c>
    </row>
  </sheetData>
  <mergeCells count="3">
    <mergeCell ref="A5:O5"/>
    <mergeCell ref="A6:A7"/>
    <mergeCell ref="A33:B33"/>
  </mergeCells>
  <conditionalFormatting sqref="B8:I15">
    <cfRule type="cellIs" dxfId="9" priority="5" operator="equal">
      <formula>0</formula>
    </cfRule>
  </conditionalFormatting>
  <conditionalFormatting sqref="K8:O15">
    <cfRule type="cellIs" dxfId="8" priority="1" operator="equal">
      <formula>0</formula>
    </cfRule>
  </conditionalFormatting>
  <pageMargins left="0.7" right="0.7" top="0.75" bottom="0.75" header="0.3" footer="0.3"/>
  <pageSetup paperSize="9" scale="4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B21"/>
  <sheetViews>
    <sheetView view="pageBreakPreview" zoomScale="90" zoomScaleSheetLayoutView="90" workbookViewId="0">
      <selection activeCell="A3" sqref="A3"/>
    </sheetView>
  </sheetViews>
  <sheetFormatPr defaultRowHeight="15"/>
  <cols>
    <col min="1" max="1" width="82.5" style="277" bestFit="1" customWidth="1"/>
    <col min="2" max="2" width="22.125" style="276" bestFit="1" customWidth="1"/>
    <col min="3" max="3" width="37.5" style="276" customWidth="1"/>
    <col min="4" max="4" width="13.875" style="276" customWidth="1"/>
    <col min="5" max="254" width="9.125" style="276"/>
    <col min="255" max="255" width="2.125" style="276" customWidth="1"/>
    <col min="256" max="256" width="73.5" style="276" customWidth="1"/>
    <col min="257" max="257" width="18.875" style="276" customWidth="1"/>
    <col min="258" max="258" width="20.5" style="276" customWidth="1"/>
    <col min="259" max="259" width="37.5" style="276" customWidth="1"/>
    <col min="260" max="260" width="13.875" style="276" customWidth="1"/>
    <col min="261" max="510" width="9.125" style="276"/>
    <col min="511" max="511" width="2.125" style="276" customWidth="1"/>
    <col min="512" max="512" width="73.5" style="276" customWidth="1"/>
    <col min="513" max="513" width="18.875" style="276" customWidth="1"/>
    <col min="514" max="514" width="20.5" style="276" customWidth="1"/>
    <col min="515" max="515" width="37.5" style="276" customWidth="1"/>
    <col min="516" max="516" width="13.875" style="276" customWidth="1"/>
    <col min="517" max="766" width="9.125" style="276"/>
    <col min="767" max="767" width="2.125" style="276" customWidth="1"/>
    <col min="768" max="768" width="73.5" style="276" customWidth="1"/>
    <col min="769" max="769" width="18.875" style="276" customWidth="1"/>
    <col min="770" max="770" width="20.5" style="276" customWidth="1"/>
    <col min="771" max="771" width="37.5" style="276" customWidth="1"/>
    <col min="772" max="772" width="13.875" style="276" customWidth="1"/>
    <col min="773" max="1022" width="9.125" style="276"/>
    <col min="1023" max="1023" width="2.125" style="276" customWidth="1"/>
    <col min="1024" max="1024" width="73.5" style="276" customWidth="1"/>
    <col min="1025" max="1025" width="18.875" style="276" customWidth="1"/>
    <col min="1026" max="1026" width="20.5" style="276" customWidth="1"/>
    <col min="1027" max="1027" width="37.5" style="276" customWidth="1"/>
    <col min="1028" max="1028" width="13.875" style="276" customWidth="1"/>
    <col min="1029" max="1278" width="9.125" style="276"/>
    <col min="1279" max="1279" width="2.125" style="276" customWidth="1"/>
    <col min="1280" max="1280" width="73.5" style="276" customWidth="1"/>
    <col min="1281" max="1281" width="18.875" style="276" customWidth="1"/>
    <col min="1282" max="1282" width="20.5" style="276" customWidth="1"/>
    <col min="1283" max="1283" width="37.5" style="276" customWidth="1"/>
    <col min="1284" max="1284" width="13.875" style="276" customWidth="1"/>
    <col min="1285" max="1534" width="9.125" style="276"/>
    <col min="1535" max="1535" width="2.125" style="276" customWidth="1"/>
    <col min="1536" max="1536" width="73.5" style="276" customWidth="1"/>
    <col min="1537" max="1537" width="18.875" style="276" customWidth="1"/>
    <col min="1538" max="1538" width="20.5" style="276" customWidth="1"/>
    <col min="1539" max="1539" width="37.5" style="276" customWidth="1"/>
    <col min="1540" max="1540" width="13.875" style="276" customWidth="1"/>
    <col min="1541" max="1790" width="9.125" style="276"/>
    <col min="1791" max="1791" width="2.125" style="276" customWidth="1"/>
    <col min="1792" max="1792" width="73.5" style="276" customWidth="1"/>
    <col min="1793" max="1793" width="18.875" style="276" customWidth="1"/>
    <col min="1794" max="1794" width="20.5" style="276" customWidth="1"/>
    <col min="1795" max="1795" width="37.5" style="276" customWidth="1"/>
    <col min="1796" max="1796" width="13.875" style="276" customWidth="1"/>
    <col min="1797" max="2046" width="9.125" style="276"/>
    <col min="2047" max="2047" width="2.125" style="276" customWidth="1"/>
    <col min="2048" max="2048" width="73.5" style="276" customWidth="1"/>
    <col min="2049" max="2049" width="18.875" style="276" customWidth="1"/>
    <col min="2050" max="2050" width="20.5" style="276" customWidth="1"/>
    <col min="2051" max="2051" width="37.5" style="276" customWidth="1"/>
    <col min="2052" max="2052" width="13.875" style="276" customWidth="1"/>
    <col min="2053" max="2302" width="9.125" style="276"/>
    <col min="2303" max="2303" width="2.125" style="276" customWidth="1"/>
    <col min="2304" max="2304" width="73.5" style="276" customWidth="1"/>
    <col min="2305" max="2305" width="18.875" style="276" customWidth="1"/>
    <col min="2306" max="2306" width="20.5" style="276" customWidth="1"/>
    <col min="2307" max="2307" width="37.5" style="276" customWidth="1"/>
    <col min="2308" max="2308" width="13.875" style="276" customWidth="1"/>
    <col min="2309" max="2558" width="9.125" style="276"/>
    <col min="2559" max="2559" width="2.125" style="276" customWidth="1"/>
    <col min="2560" max="2560" width="73.5" style="276" customWidth="1"/>
    <col min="2561" max="2561" width="18.875" style="276" customWidth="1"/>
    <col min="2562" max="2562" width="20.5" style="276" customWidth="1"/>
    <col min="2563" max="2563" width="37.5" style="276" customWidth="1"/>
    <col min="2564" max="2564" width="13.875" style="276" customWidth="1"/>
    <col min="2565" max="2814" width="9.125" style="276"/>
    <col min="2815" max="2815" width="2.125" style="276" customWidth="1"/>
    <col min="2816" max="2816" width="73.5" style="276" customWidth="1"/>
    <col min="2817" max="2817" width="18.875" style="276" customWidth="1"/>
    <col min="2818" max="2818" width="20.5" style="276" customWidth="1"/>
    <col min="2819" max="2819" width="37.5" style="276" customWidth="1"/>
    <col min="2820" max="2820" width="13.875" style="276" customWidth="1"/>
    <col min="2821" max="3070" width="9.125" style="276"/>
    <col min="3071" max="3071" width="2.125" style="276" customWidth="1"/>
    <col min="3072" max="3072" width="73.5" style="276" customWidth="1"/>
    <col min="3073" max="3073" width="18.875" style="276" customWidth="1"/>
    <col min="3074" max="3074" width="20.5" style="276" customWidth="1"/>
    <col min="3075" max="3075" width="37.5" style="276" customWidth="1"/>
    <col min="3076" max="3076" width="13.875" style="276" customWidth="1"/>
    <col min="3077" max="3326" width="9.125" style="276"/>
    <col min="3327" max="3327" width="2.125" style="276" customWidth="1"/>
    <col min="3328" max="3328" width="73.5" style="276" customWidth="1"/>
    <col min="3329" max="3329" width="18.875" style="276" customWidth="1"/>
    <col min="3330" max="3330" width="20.5" style="276" customWidth="1"/>
    <col min="3331" max="3331" width="37.5" style="276" customWidth="1"/>
    <col min="3332" max="3332" width="13.875" style="276" customWidth="1"/>
    <col min="3333" max="3582" width="9.125" style="276"/>
    <col min="3583" max="3583" width="2.125" style="276" customWidth="1"/>
    <col min="3584" max="3584" width="73.5" style="276" customWidth="1"/>
    <col min="3585" max="3585" width="18.875" style="276" customWidth="1"/>
    <col min="3586" max="3586" width="20.5" style="276" customWidth="1"/>
    <col min="3587" max="3587" width="37.5" style="276" customWidth="1"/>
    <col min="3588" max="3588" width="13.875" style="276" customWidth="1"/>
    <col min="3589" max="3838" width="9.125" style="276"/>
    <col min="3839" max="3839" width="2.125" style="276" customWidth="1"/>
    <col min="3840" max="3840" width="73.5" style="276" customWidth="1"/>
    <col min="3841" max="3841" width="18.875" style="276" customWidth="1"/>
    <col min="3842" max="3842" width="20.5" style="276" customWidth="1"/>
    <col min="3843" max="3843" width="37.5" style="276" customWidth="1"/>
    <col min="3844" max="3844" width="13.875" style="276" customWidth="1"/>
    <col min="3845" max="4094" width="9.125" style="276"/>
    <col min="4095" max="4095" width="2.125" style="276" customWidth="1"/>
    <col min="4096" max="4096" width="73.5" style="276" customWidth="1"/>
    <col min="4097" max="4097" width="18.875" style="276" customWidth="1"/>
    <col min="4098" max="4098" width="20.5" style="276" customWidth="1"/>
    <col min="4099" max="4099" width="37.5" style="276" customWidth="1"/>
    <col min="4100" max="4100" width="13.875" style="276" customWidth="1"/>
    <col min="4101" max="4350" width="9.125" style="276"/>
    <col min="4351" max="4351" width="2.125" style="276" customWidth="1"/>
    <col min="4352" max="4352" width="73.5" style="276" customWidth="1"/>
    <col min="4353" max="4353" width="18.875" style="276" customWidth="1"/>
    <col min="4354" max="4354" width="20.5" style="276" customWidth="1"/>
    <col min="4355" max="4355" width="37.5" style="276" customWidth="1"/>
    <col min="4356" max="4356" width="13.875" style="276" customWidth="1"/>
    <col min="4357" max="4606" width="9.125" style="276"/>
    <col min="4607" max="4607" width="2.125" style="276" customWidth="1"/>
    <col min="4608" max="4608" width="73.5" style="276" customWidth="1"/>
    <col min="4609" max="4609" width="18.875" style="276" customWidth="1"/>
    <col min="4610" max="4610" width="20.5" style="276" customWidth="1"/>
    <col min="4611" max="4611" width="37.5" style="276" customWidth="1"/>
    <col min="4612" max="4612" width="13.875" style="276" customWidth="1"/>
    <col min="4613" max="4862" width="9.125" style="276"/>
    <col min="4863" max="4863" width="2.125" style="276" customWidth="1"/>
    <col min="4864" max="4864" width="73.5" style="276" customWidth="1"/>
    <col min="4865" max="4865" width="18.875" style="276" customWidth="1"/>
    <col min="4866" max="4866" width="20.5" style="276" customWidth="1"/>
    <col min="4867" max="4867" width="37.5" style="276" customWidth="1"/>
    <col min="4868" max="4868" width="13.875" style="276" customWidth="1"/>
    <col min="4869" max="5118" width="9.125" style="276"/>
    <col min="5119" max="5119" width="2.125" style="276" customWidth="1"/>
    <col min="5120" max="5120" width="73.5" style="276" customWidth="1"/>
    <col min="5121" max="5121" width="18.875" style="276" customWidth="1"/>
    <col min="5122" max="5122" width="20.5" style="276" customWidth="1"/>
    <col min="5123" max="5123" width="37.5" style="276" customWidth="1"/>
    <col min="5124" max="5124" width="13.875" style="276" customWidth="1"/>
    <col min="5125" max="5374" width="9.125" style="276"/>
    <col min="5375" max="5375" width="2.125" style="276" customWidth="1"/>
    <col min="5376" max="5376" width="73.5" style="276" customWidth="1"/>
    <col min="5377" max="5377" width="18.875" style="276" customWidth="1"/>
    <col min="5378" max="5378" width="20.5" style="276" customWidth="1"/>
    <col min="5379" max="5379" width="37.5" style="276" customWidth="1"/>
    <col min="5380" max="5380" width="13.875" style="276" customWidth="1"/>
    <col min="5381" max="5630" width="9.125" style="276"/>
    <col min="5631" max="5631" width="2.125" style="276" customWidth="1"/>
    <col min="5632" max="5632" width="73.5" style="276" customWidth="1"/>
    <col min="5633" max="5633" width="18.875" style="276" customWidth="1"/>
    <col min="5634" max="5634" width="20.5" style="276" customWidth="1"/>
    <col min="5635" max="5635" width="37.5" style="276" customWidth="1"/>
    <col min="5636" max="5636" width="13.875" style="276" customWidth="1"/>
    <col min="5637" max="5886" width="9.125" style="276"/>
    <col min="5887" max="5887" width="2.125" style="276" customWidth="1"/>
    <col min="5888" max="5888" width="73.5" style="276" customWidth="1"/>
    <col min="5889" max="5889" width="18.875" style="276" customWidth="1"/>
    <col min="5890" max="5890" width="20.5" style="276" customWidth="1"/>
    <col min="5891" max="5891" width="37.5" style="276" customWidth="1"/>
    <col min="5892" max="5892" width="13.875" style="276" customWidth="1"/>
    <col min="5893" max="6142" width="9.125" style="276"/>
    <col min="6143" max="6143" width="2.125" style="276" customWidth="1"/>
    <col min="6144" max="6144" width="73.5" style="276" customWidth="1"/>
    <col min="6145" max="6145" width="18.875" style="276" customWidth="1"/>
    <col min="6146" max="6146" width="20.5" style="276" customWidth="1"/>
    <col min="6147" max="6147" width="37.5" style="276" customWidth="1"/>
    <col min="6148" max="6148" width="13.875" style="276" customWidth="1"/>
    <col min="6149" max="6398" width="9.125" style="276"/>
    <col min="6399" max="6399" width="2.125" style="276" customWidth="1"/>
    <col min="6400" max="6400" width="73.5" style="276" customWidth="1"/>
    <col min="6401" max="6401" width="18.875" style="276" customWidth="1"/>
    <col min="6402" max="6402" width="20.5" style="276" customWidth="1"/>
    <col min="6403" max="6403" width="37.5" style="276" customWidth="1"/>
    <col min="6404" max="6404" width="13.875" style="276" customWidth="1"/>
    <col min="6405" max="6654" width="9.125" style="276"/>
    <col min="6655" max="6655" width="2.125" style="276" customWidth="1"/>
    <col min="6656" max="6656" width="73.5" style="276" customWidth="1"/>
    <col min="6657" max="6657" width="18.875" style="276" customWidth="1"/>
    <col min="6658" max="6658" width="20.5" style="276" customWidth="1"/>
    <col min="6659" max="6659" width="37.5" style="276" customWidth="1"/>
    <col min="6660" max="6660" width="13.875" style="276" customWidth="1"/>
    <col min="6661" max="6910" width="9.125" style="276"/>
    <col min="6911" max="6911" width="2.125" style="276" customWidth="1"/>
    <col min="6912" max="6912" width="73.5" style="276" customWidth="1"/>
    <col min="6913" max="6913" width="18.875" style="276" customWidth="1"/>
    <col min="6914" max="6914" width="20.5" style="276" customWidth="1"/>
    <col min="6915" max="6915" width="37.5" style="276" customWidth="1"/>
    <col min="6916" max="6916" width="13.875" style="276" customWidth="1"/>
    <col min="6917" max="7166" width="9.125" style="276"/>
    <col min="7167" max="7167" width="2.125" style="276" customWidth="1"/>
    <col min="7168" max="7168" width="73.5" style="276" customWidth="1"/>
    <col min="7169" max="7169" width="18.875" style="276" customWidth="1"/>
    <col min="7170" max="7170" width="20.5" style="276" customWidth="1"/>
    <col min="7171" max="7171" width="37.5" style="276" customWidth="1"/>
    <col min="7172" max="7172" width="13.875" style="276" customWidth="1"/>
    <col min="7173" max="7422" width="9.125" style="276"/>
    <col min="7423" max="7423" width="2.125" style="276" customWidth="1"/>
    <col min="7424" max="7424" width="73.5" style="276" customWidth="1"/>
    <col min="7425" max="7425" width="18.875" style="276" customWidth="1"/>
    <col min="7426" max="7426" width="20.5" style="276" customWidth="1"/>
    <col min="7427" max="7427" width="37.5" style="276" customWidth="1"/>
    <col min="7428" max="7428" width="13.875" style="276" customWidth="1"/>
    <col min="7429" max="7678" width="9.125" style="276"/>
    <col min="7679" max="7679" width="2.125" style="276" customWidth="1"/>
    <col min="7680" max="7680" width="73.5" style="276" customWidth="1"/>
    <col min="7681" max="7681" width="18.875" style="276" customWidth="1"/>
    <col min="7682" max="7682" width="20.5" style="276" customWidth="1"/>
    <col min="7683" max="7683" width="37.5" style="276" customWidth="1"/>
    <col min="7684" max="7684" width="13.875" style="276" customWidth="1"/>
    <col min="7685" max="7934" width="9.125" style="276"/>
    <col min="7935" max="7935" width="2.125" style="276" customWidth="1"/>
    <col min="7936" max="7936" width="73.5" style="276" customWidth="1"/>
    <col min="7937" max="7937" width="18.875" style="276" customWidth="1"/>
    <col min="7938" max="7938" width="20.5" style="276" customWidth="1"/>
    <col min="7939" max="7939" width="37.5" style="276" customWidth="1"/>
    <col min="7940" max="7940" width="13.875" style="276" customWidth="1"/>
    <col min="7941" max="8190" width="9.125" style="276"/>
    <col min="8191" max="8191" width="2.125" style="276" customWidth="1"/>
    <col min="8192" max="8192" width="73.5" style="276" customWidth="1"/>
    <col min="8193" max="8193" width="18.875" style="276" customWidth="1"/>
    <col min="8194" max="8194" width="20.5" style="276" customWidth="1"/>
    <col min="8195" max="8195" width="37.5" style="276" customWidth="1"/>
    <col min="8196" max="8196" width="13.875" style="276" customWidth="1"/>
    <col min="8197" max="8446" width="9.125" style="276"/>
    <col min="8447" max="8447" width="2.125" style="276" customWidth="1"/>
    <col min="8448" max="8448" width="73.5" style="276" customWidth="1"/>
    <col min="8449" max="8449" width="18.875" style="276" customWidth="1"/>
    <col min="8450" max="8450" width="20.5" style="276" customWidth="1"/>
    <col min="8451" max="8451" width="37.5" style="276" customWidth="1"/>
    <col min="8452" max="8452" width="13.875" style="276" customWidth="1"/>
    <col min="8453" max="8702" width="9.125" style="276"/>
    <col min="8703" max="8703" width="2.125" style="276" customWidth="1"/>
    <col min="8704" max="8704" width="73.5" style="276" customWidth="1"/>
    <col min="8705" max="8705" width="18.875" style="276" customWidth="1"/>
    <col min="8706" max="8706" width="20.5" style="276" customWidth="1"/>
    <col min="8707" max="8707" width="37.5" style="276" customWidth="1"/>
    <col min="8708" max="8708" width="13.875" style="276" customWidth="1"/>
    <col min="8709" max="8958" width="9.125" style="276"/>
    <col min="8959" max="8959" width="2.125" style="276" customWidth="1"/>
    <col min="8960" max="8960" width="73.5" style="276" customWidth="1"/>
    <col min="8961" max="8961" width="18.875" style="276" customWidth="1"/>
    <col min="8962" max="8962" width="20.5" style="276" customWidth="1"/>
    <col min="8963" max="8963" width="37.5" style="276" customWidth="1"/>
    <col min="8964" max="8964" width="13.875" style="276" customWidth="1"/>
    <col min="8965" max="9214" width="9.125" style="276"/>
    <col min="9215" max="9215" width="2.125" style="276" customWidth="1"/>
    <col min="9216" max="9216" width="73.5" style="276" customWidth="1"/>
    <col min="9217" max="9217" width="18.875" style="276" customWidth="1"/>
    <col min="9218" max="9218" width="20.5" style="276" customWidth="1"/>
    <col min="9219" max="9219" width="37.5" style="276" customWidth="1"/>
    <col min="9220" max="9220" width="13.875" style="276" customWidth="1"/>
    <col min="9221" max="9470" width="9.125" style="276"/>
    <col min="9471" max="9471" width="2.125" style="276" customWidth="1"/>
    <col min="9472" max="9472" width="73.5" style="276" customWidth="1"/>
    <col min="9473" max="9473" width="18.875" style="276" customWidth="1"/>
    <col min="9474" max="9474" width="20.5" style="276" customWidth="1"/>
    <col min="9475" max="9475" width="37.5" style="276" customWidth="1"/>
    <col min="9476" max="9476" width="13.875" style="276" customWidth="1"/>
    <col min="9477" max="9726" width="9.125" style="276"/>
    <col min="9727" max="9727" width="2.125" style="276" customWidth="1"/>
    <col min="9728" max="9728" width="73.5" style="276" customWidth="1"/>
    <col min="9729" max="9729" width="18.875" style="276" customWidth="1"/>
    <col min="9730" max="9730" width="20.5" style="276" customWidth="1"/>
    <col min="9731" max="9731" width="37.5" style="276" customWidth="1"/>
    <col min="9732" max="9732" width="13.875" style="276" customWidth="1"/>
    <col min="9733" max="9982" width="9.125" style="276"/>
    <col min="9983" max="9983" width="2.125" style="276" customWidth="1"/>
    <col min="9984" max="9984" width="73.5" style="276" customWidth="1"/>
    <col min="9985" max="9985" width="18.875" style="276" customWidth="1"/>
    <col min="9986" max="9986" width="20.5" style="276" customWidth="1"/>
    <col min="9987" max="9987" width="37.5" style="276" customWidth="1"/>
    <col min="9988" max="9988" width="13.875" style="276" customWidth="1"/>
    <col min="9989" max="10238" width="9.125" style="276"/>
    <col min="10239" max="10239" width="2.125" style="276" customWidth="1"/>
    <col min="10240" max="10240" width="73.5" style="276" customWidth="1"/>
    <col min="10241" max="10241" width="18.875" style="276" customWidth="1"/>
    <col min="10242" max="10242" width="20.5" style="276" customWidth="1"/>
    <col min="10243" max="10243" width="37.5" style="276" customWidth="1"/>
    <col min="10244" max="10244" width="13.875" style="276" customWidth="1"/>
    <col min="10245" max="10494" width="9.125" style="276"/>
    <col min="10495" max="10495" width="2.125" style="276" customWidth="1"/>
    <col min="10496" max="10496" width="73.5" style="276" customWidth="1"/>
    <col min="10497" max="10497" width="18.875" style="276" customWidth="1"/>
    <col min="10498" max="10498" width="20.5" style="276" customWidth="1"/>
    <col min="10499" max="10499" width="37.5" style="276" customWidth="1"/>
    <col min="10500" max="10500" width="13.875" style="276" customWidth="1"/>
    <col min="10501" max="10750" width="9.125" style="276"/>
    <col min="10751" max="10751" width="2.125" style="276" customWidth="1"/>
    <col min="10752" max="10752" width="73.5" style="276" customWidth="1"/>
    <col min="10753" max="10753" width="18.875" style="276" customWidth="1"/>
    <col min="10754" max="10754" width="20.5" style="276" customWidth="1"/>
    <col min="10755" max="10755" width="37.5" style="276" customWidth="1"/>
    <col min="10756" max="10756" width="13.875" style="276" customWidth="1"/>
    <col min="10757" max="11006" width="9.125" style="276"/>
    <col min="11007" max="11007" width="2.125" style="276" customWidth="1"/>
    <col min="11008" max="11008" width="73.5" style="276" customWidth="1"/>
    <col min="11009" max="11009" width="18.875" style="276" customWidth="1"/>
    <col min="11010" max="11010" width="20.5" style="276" customWidth="1"/>
    <col min="11011" max="11011" width="37.5" style="276" customWidth="1"/>
    <col min="11012" max="11012" width="13.875" style="276" customWidth="1"/>
    <col min="11013" max="11262" width="9.125" style="276"/>
    <col min="11263" max="11263" width="2.125" style="276" customWidth="1"/>
    <col min="11264" max="11264" width="73.5" style="276" customWidth="1"/>
    <col min="11265" max="11265" width="18.875" style="276" customWidth="1"/>
    <col min="11266" max="11266" width="20.5" style="276" customWidth="1"/>
    <col min="11267" max="11267" width="37.5" style="276" customWidth="1"/>
    <col min="11268" max="11268" width="13.875" style="276" customWidth="1"/>
    <col min="11269" max="11518" width="9.125" style="276"/>
    <col min="11519" max="11519" width="2.125" style="276" customWidth="1"/>
    <col min="11520" max="11520" width="73.5" style="276" customWidth="1"/>
    <col min="11521" max="11521" width="18.875" style="276" customWidth="1"/>
    <col min="11522" max="11522" width="20.5" style="276" customWidth="1"/>
    <col min="11523" max="11523" width="37.5" style="276" customWidth="1"/>
    <col min="11524" max="11524" width="13.875" style="276" customWidth="1"/>
    <col min="11525" max="11774" width="9.125" style="276"/>
    <col min="11775" max="11775" width="2.125" style="276" customWidth="1"/>
    <col min="11776" max="11776" width="73.5" style="276" customWidth="1"/>
    <col min="11777" max="11777" width="18.875" style="276" customWidth="1"/>
    <col min="11778" max="11778" width="20.5" style="276" customWidth="1"/>
    <col min="11779" max="11779" width="37.5" style="276" customWidth="1"/>
    <col min="11780" max="11780" width="13.875" style="276" customWidth="1"/>
    <col min="11781" max="12030" width="9.125" style="276"/>
    <col min="12031" max="12031" width="2.125" style="276" customWidth="1"/>
    <col min="12032" max="12032" width="73.5" style="276" customWidth="1"/>
    <col min="12033" max="12033" width="18.875" style="276" customWidth="1"/>
    <col min="12034" max="12034" width="20.5" style="276" customWidth="1"/>
    <col min="12035" max="12035" width="37.5" style="276" customWidth="1"/>
    <col min="12036" max="12036" width="13.875" style="276" customWidth="1"/>
    <col min="12037" max="12286" width="9.125" style="276"/>
    <col min="12287" max="12287" width="2.125" style="276" customWidth="1"/>
    <col min="12288" max="12288" width="73.5" style="276" customWidth="1"/>
    <col min="12289" max="12289" width="18.875" style="276" customWidth="1"/>
    <col min="12290" max="12290" width="20.5" style="276" customWidth="1"/>
    <col min="12291" max="12291" width="37.5" style="276" customWidth="1"/>
    <col min="12292" max="12292" width="13.875" style="276" customWidth="1"/>
    <col min="12293" max="12542" width="9.125" style="276"/>
    <col min="12543" max="12543" width="2.125" style="276" customWidth="1"/>
    <col min="12544" max="12544" width="73.5" style="276" customWidth="1"/>
    <col min="12545" max="12545" width="18.875" style="276" customWidth="1"/>
    <col min="12546" max="12546" width="20.5" style="276" customWidth="1"/>
    <col min="12547" max="12547" width="37.5" style="276" customWidth="1"/>
    <col min="12548" max="12548" width="13.875" style="276" customWidth="1"/>
    <col min="12549" max="12798" width="9.125" style="276"/>
    <col min="12799" max="12799" width="2.125" style="276" customWidth="1"/>
    <col min="12800" max="12800" width="73.5" style="276" customWidth="1"/>
    <col min="12801" max="12801" width="18.875" style="276" customWidth="1"/>
    <col min="12802" max="12802" width="20.5" style="276" customWidth="1"/>
    <col min="12803" max="12803" width="37.5" style="276" customWidth="1"/>
    <col min="12804" max="12804" width="13.875" style="276" customWidth="1"/>
    <col min="12805" max="13054" width="9.125" style="276"/>
    <col min="13055" max="13055" width="2.125" style="276" customWidth="1"/>
    <col min="13056" max="13056" width="73.5" style="276" customWidth="1"/>
    <col min="13057" max="13057" width="18.875" style="276" customWidth="1"/>
    <col min="13058" max="13058" width="20.5" style="276" customWidth="1"/>
    <col min="13059" max="13059" width="37.5" style="276" customWidth="1"/>
    <col min="13060" max="13060" width="13.875" style="276" customWidth="1"/>
    <col min="13061" max="13310" width="9.125" style="276"/>
    <col min="13311" max="13311" width="2.125" style="276" customWidth="1"/>
    <col min="13312" max="13312" width="73.5" style="276" customWidth="1"/>
    <col min="13313" max="13313" width="18.875" style="276" customWidth="1"/>
    <col min="13314" max="13314" width="20.5" style="276" customWidth="1"/>
    <col min="13315" max="13315" width="37.5" style="276" customWidth="1"/>
    <col min="13316" max="13316" width="13.875" style="276" customWidth="1"/>
    <col min="13317" max="13566" width="9.125" style="276"/>
    <col min="13567" max="13567" width="2.125" style="276" customWidth="1"/>
    <col min="13568" max="13568" width="73.5" style="276" customWidth="1"/>
    <col min="13569" max="13569" width="18.875" style="276" customWidth="1"/>
    <col min="13570" max="13570" width="20.5" style="276" customWidth="1"/>
    <col min="13571" max="13571" width="37.5" style="276" customWidth="1"/>
    <col min="13572" max="13572" width="13.875" style="276" customWidth="1"/>
    <col min="13573" max="13822" width="9.125" style="276"/>
    <col min="13823" max="13823" width="2.125" style="276" customWidth="1"/>
    <col min="13824" max="13824" width="73.5" style="276" customWidth="1"/>
    <col min="13825" max="13825" width="18.875" style="276" customWidth="1"/>
    <col min="13826" max="13826" width="20.5" style="276" customWidth="1"/>
    <col min="13827" max="13827" width="37.5" style="276" customWidth="1"/>
    <col min="13828" max="13828" width="13.875" style="276" customWidth="1"/>
    <col min="13829" max="14078" width="9.125" style="276"/>
    <col min="14079" max="14079" width="2.125" style="276" customWidth="1"/>
    <col min="14080" max="14080" width="73.5" style="276" customWidth="1"/>
    <col min="14081" max="14081" width="18.875" style="276" customWidth="1"/>
    <col min="14082" max="14082" width="20.5" style="276" customWidth="1"/>
    <col min="14083" max="14083" width="37.5" style="276" customWidth="1"/>
    <col min="14084" max="14084" width="13.875" style="276" customWidth="1"/>
    <col min="14085" max="14334" width="9.125" style="276"/>
    <col min="14335" max="14335" width="2.125" style="276" customWidth="1"/>
    <col min="14336" max="14336" width="73.5" style="276" customWidth="1"/>
    <col min="14337" max="14337" width="18.875" style="276" customWidth="1"/>
    <col min="14338" max="14338" width="20.5" style="276" customWidth="1"/>
    <col min="14339" max="14339" width="37.5" style="276" customWidth="1"/>
    <col min="14340" max="14340" width="13.875" style="276" customWidth="1"/>
    <col min="14341" max="14590" width="9.125" style="276"/>
    <col min="14591" max="14591" width="2.125" style="276" customWidth="1"/>
    <col min="14592" max="14592" width="73.5" style="276" customWidth="1"/>
    <col min="14593" max="14593" width="18.875" style="276" customWidth="1"/>
    <col min="14594" max="14594" width="20.5" style="276" customWidth="1"/>
    <col min="14595" max="14595" width="37.5" style="276" customWidth="1"/>
    <col min="14596" max="14596" width="13.875" style="276" customWidth="1"/>
    <col min="14597" max="14846" width="9.125" style="276"/>
    <col min="14847" max="14847" width="2.125" style="276" customWidth="1"/>
    <col min="14848" max="14848" width="73.5" style="276" customWidth="1"/>
    <col min="14849" max="14849" width="18.875" style="276" customWidth="1"/>
    <col min="14850" max="14850" width="20.5" style="276" customWidth="1"/>
    <col min="14851" max="14851" width="37.5" style="276" customWidth="1"/>
    <col min="14852" max="14852" width="13.875" style="276" customWidth="1"/>
    <col min="14853" max="15102" width="9.125" style="276"/>
    <col min="15103" max="15103" width="2.125" style="276" customWidth="1"/>
    <col min="15104" max="15104" width="73.5" style="276" customWidth="1"/>
    <col min="15105" max="15105" width="18.875" style="276" customWidth="1"/>
    <col min="15106" max="15106" width="20.5" style="276" customWidth="1"/>
    <col min="15107" max="15107" width="37.5" style="276" customWidth="1"/>
    <col min="15108" max="15108" width="13.875" style="276" customWidth="1"/>
    <col min="15109" max="15358" width="9.125" style="276"/>
    <col min="15359" max="15359" width="2.125" style="276" customWidth="1"/>
    <col min="15360" max="15360" width="73.5" style="276" customWidth="1"/>
    <col min="15361" max="15361" width="18.875" style="276" customWidth="1"/>
    <col min="15362" max="15362" width="20.5" style="276" customWidth="1"/>
    <col min="15363" max="15363" width="37.5" style="276" customWidth="1"/>
    <col min="15364" max="15364" width="13.875" style="276" customWidth="1"/>
    <col min="15365" max="15614" width="9.125" style="276"/>
    <col min="15615" max="15615" width="2.125" style="276" customWidth="1"/>
    <col min="15616" max="15616" width="73.5" style="276" customWidth="1"/>
    <col min="15617" max="15617" width="18.875" style="276" customWidth="1"/>
    <col min="15618" max="15618" width="20.5" style="276" customWidth="1"/>
    <col min="15619" max="15619" width="37.5" style="276" customWidth="1"/>
    <col min="15620" max="15620" width="13.875" style="276" customWidth="1"/>
    <col min="15621" max="15870" width="9.125" style="276"/>
    <col min="15871" max="15871" width="2.125" style="276" customWidth="1"/>
    <col min="15872" max="15872" width="73.5" style="276" customWidth="1"/>
    <col min="15873" max="15873" width="18.875" style="276" customWidth="1"/>
    <col min="15874" max="15874" width="20.5" style="276" customWidth="1"/>
    <col min="15875" max="15875" width="37.5" style="276" customWidth="1"/>
    <col min="15876" max="15876" width="13.875" style="276" customWidth="1"/>
    <col min="15877" max="16126" width="9.125" style="276"/>
    <col min="16127" max="16127" width="2.125" style="276" customWidth="1"/>
    <col min="16128" max="16128" width="73.5" style="276" customWidth="1"/>
    <col min="16129" max="16129" width="18.875" style="276" customWidth="1"/>
    <col min="16130" max="16130" width="20.5" style="276" customWidth="1"/>
    <col min="16131" max="16131" width="37.5" style="276" customWidth="1"/>
    <col min="16132" max="16132" width="13.875" style="276" customWidth="1"/>
    <col min="16133" max="16383" width="9.125" style="276"/>
    <col min="16384" max="16384" width="9.125" style="276" customWidth="1"/>
  </cols>
  <sheetData>
    <row r="1" spans="1:2">
      <c r="A1" s="276" t="e">
        <f>IF(#REF!=0,"Zakat/Tax payer's Name:…………………..","Zakat/Tax payer's Name: "&amp;#REF!)</f>
        <v>#REF!</v>
      </c>
      <c r="B1" s="348"/>
    </row>
    <row r="2" spans="1:2">
      <c r="A2" s="276" t="e">
        <f>IF(#REF!=0,"Unique No :","Unique No : "&amp;RIGHT(#REF!,LEN(#REF!)-FIND(".",#REF!)))</f>
        <v>#REF!</v>
      </c>
    </row>
    <row r="3" spans="1:2">
      <c r="A3" s="276" t="e">
        <f>IF(#REF!=0,"Year ended : ","Year ended :" &amp;RIGHT(#REF!,LEN(#REF!)-5))</f>
        <v>#REF!</v>
      </c>
    </row>
    <row r="5" spans="1:2" ht="15.75" thickBot="1">
      <c r="A5" s="349" t="s">
        <v>542</v>
      </c>
    </row>
    <row r="6" spans="1:2" ht="15" customHeight="1">
      <c r="A6" s="1019" t="s">
        <v>249</v>
      </c>
      <c r="B6" s="1021" t="s">
        <v>409</v>
      </c>
    </row>
    <row r="7" spans="1:2" ht="15" customHeight="1" thickBot="1">
      <c r="A7" s="1020"/>
      <c r="B7" s="1022"/>
    </row>
    <row r="8" spans="1:2" ht="15" customHeight="1">
      <c r="A8" s="350" t="s">
        <v>423</v>
      </c>
      <c r="B8" s="351"/>
    </row>
    <row r="9" spans="1:2" ht="18.75" customHeight="1">
      <c r="A9" s="352" t="s">
        <v>412</v>
      </c>
      <c r="B9" s="353">
        <v>0</v>
      </c>
    </row>
    <row r="10" spans="1:2" ht="15.75" thickBot="1">
      <c r="A10" s="354"/>
      <c r="B10" s="355"/>
    </row>
    <row r="11" spans="1:2" ht="9" customHeight="1">
      <c r="A11" s="356"/>
      <c r="B11" s="357"/>
    </row>
    <row r="12" spans="1:2">
      <c r="A12" s="356"/>
      <c r="B12" s="357"/>
    </row>
    <row r="13" spans="1:2">
      <c r="A13" s="356"/>
      <c r="B13" s="357"/>
    </row>
    <row r="14" spans="1:2">
      <c r="B14" s="358"/>
    </row>
    <row r="15" spans="1:2">
      <c r="B15" s="358"/>
    </row>
    <row r="16" spans="1:2">
      <c r="B16" s="358"/>
    </row>
    <row r="17" spans="2:2">
      <c r="B17" s="358"/>
    </row>
    <row r="18" spans="2:2">
      <c r="B18" s="358"/>
    </row>
    <row r="19" spans="2:2">
      <c r="B19" s="358"/>
    </row>
    <row r="20" spans="2:2">
      <c r="B20" s="358"/>
    </row>
    <row r="21" spans="2:2">
      <c r="B21" s="358"/>
    </row>
  </sheetData>
  <mergeCells count="2">
    <mergeCell ref="A6:A7"/>
    <mergeCell ref="B6:B7"/>
  </mergeCells>
  <pageMargins left="0.35433070866141736" right="0.35433070866141736" top="0.59055118110236227" bottom="0.59055118110236227" header="0" footer="0"/>
  <pageSetup paperSize="9" scale="92"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tabColor rgb="FFFFFF00"/>
    <pageSetUpPr fitToPage="1"/>
  </sheetPr>
  <dimension ref="A1:M12"/>
  <sheetViews>
    <sheetView view="pageBreakPreview" zoomScaleNormal="100" zoomScaleSheetLayoutView="100" workbookViewId="0">
      <selection activeCell="I8" sqref="I8"/>
    </sheetView>
  </sheetViews>
  <sheetFormatPr defaultRowHeight="15"/>
  <cols>
    <col min="1" max="1" width="9.125" bestFit="1" customWidth="1"/>
    <col min="2" max="3" width="16.125" customWidth="1"/>
    <col min="4" max="4" width="14.5" customWidth="1"/>
    <col min="5" max="5" width="16.125" customWidth="1"/>
    <col min="6" max="6" width="19" customWidth="1"/>
    <col min="7" max="7" width="13" customWidth="1"/>
    <col min="8" max="8" width="15" customWidth="1"/>
    <col min="9" max="13" width="16.125" customWidth="1"/>
  </cols>
  <sheetData>
    <row r="1" spans="1:13" ht="18" thickBot="1">
      <c r="A1" s="937" t="s">
        <v>257</v>
      </c>
      <c r="B1" s="937"/>
      <c r="C1" s="937"/>
      <c r="D1" s="937"/>
      <c r="E1" s="937"/>
      <c r="F1" s="937"/>
      <c r="G1" s="937"/>
      <c r="H1" s="937"/>
      <c r="I1" s="937"/>
      <c r="J1" s="937"/>
      <c r="K1" s="937"/>
      <c r="L1" s="937"/>
      <c r="M1" s="937"/>
    </row>
    <row r="2" spans="1:13" ht="41.25" customHeight="1">
      <c r="A2" s="1024" t="s">
        <v>112</v>
      </c>
      <c r="B2" s="1023" t="s">
        <v>113</v>
      </c>
      <c r="C2" s="1023" t="s">
        <v>114</v>
      </c>
      <c r="D2" s="1023" t="s">
        <v>253</v>
      </c>
      <c r="E2" s="1023" t="s">
        <v>115</v>
      </c>
      <c r="F2" s="1023" t="s">
        <v>254</v>
      </c>
      <c r="G2" s="1023" t="s">
        <v>255</v>
      </c>
      <c r="H2" s="1023" t="s">
        <v>116</v>
      </c>
      <c r="I2" s="1023" t="s">
        <v>256</v>
      </c>
      <c r="J2" s="1023" t="s">
        <v>117</v>
      </c>
      <c r="K2" s="1023" t="s">
        <v>118</v>
      </c>
      <c r="L2" s="1023" t="s">
        <v>119</v>
      </c>
      <c r="M2" s="1023" t="s">
        <v>232</v>
      </c>
    </row>
    <row r="3" spans="1:13">
      <c r="A3" s="1025"/>
      <c r="B3" s="1023"/>
      <c r="C3" s="1023"/>
      <c r="D3" s="1023"/>
      <c r="E3" s="1023"/>
      <c r="F3" s="1023"/>
      <c r="G3" s="1023"/>
      <c r="H3" s="1023"/>
      <c r="I3" s="1023"/>
      <c r="J3" s="1023"/>
      <c r="K3" s="1023"/>
      <c r="L3" s="1023"/>
      <c r="M3" s="1023"/>
    </row>
    <row r="4" spans="1:13">
      <c r="A4" s="1025"/>
      <c r="B4" s="1023"/>
      <c r="C4" s="1023"/>
      <c r="D4" s="1023"/>
      <c r="E4" s="1023"/>
      <c r="F4" s="1023"/>
      <c r="G4" s="1023"/>
      <c r="H4" s="1023"/>
      <c r="I4" s="1023"/>
      <c r="J4" s="1023"/>
      <c r="K4" s="1023"/>
      <c r="L4" s="1023"/>
      <c r="M4" s="1023"/>
    </row>
    <row r="5" spans="1:13">
      <c r="A5" s="1026"/>
      <c r="B5" s="31">
        <v>1</v>
      </c>
      <c r="C5" s="31">
        <v>2</v>
      </c>
      <c r="D5" s="31">
        <v>3</v>
      </c>
      <c r="E5" s="31" t="s">
        <v>120</v>
      </c>
      <c r="F5" s="31">
        <v>5</v>
      </c>
      <c r="G5" s="31">
        <v>6</v>
      </c>
      <c r="H5" s="31">
        <v>7</v>
      </c>
      <c r="I5" s="31" t="s">
        <v>121</v>
      </c>
      <c r="J5" s="32" t="s">
        <v>122</v>
      </c>
      <c r="K5" s="31">
        <v>10</v>
      </c>
      <c r="L5" s="31" t="s">
        <v>123</v>
      </c>
      <c r="M5" s="31" t="s">
        <v>124</v>
      </c>
    </row>
    <row r="6" spans="1:13" ht="24" customHeight="1">
      <c r="A6" s="33" t="s">
        <v>125</v>
      </c>
      <c r="B6" s="40"/>
      <c r="C6" s="40"/>
      <c r="D6" s="40"/>
      <c r="E6" s="40">
        <f>B6+C6-D6</f>
        <v>0</v>
      </c>
      <c r="F6" s="40"/>
      <c r="G6" s="40"/>
      <c r="H6" s="40"/>
      <c r="I6" s="40">
        <f>F6+H6</f>
        <v>0</v>
      </c>
      <c r="J6" s="40">
        <f>E6-I6</f>
        <v>0</v>
      </c>
      <c r="K6" s="34">
        <v>0</v>
      </c>
      <c r="L6" s="40">
        <f>K6*E6</f>
        <v>0</v>
      </c>
      <c r="M6" s="40">
        <f t="shared" ref="M6:M11" si="0">E6-F6-L6</f>
        <v>0</v>
      </c>
    </row>
    <row r="7" spans="1:13" ht="24" customHeight="1">
      <c r="A7" s="33" t="s">
        <v>126</v>
      </c>
      <c r="B7" s="40"/>
      <c r="C7" s="40"/>
      <c r="D7" s="40"/>
      <c r="E7" s="40">
        <f t="shared" ref="E7:E11" si="1">B7+C7-D7</f>
        <v>0</v>
      </c>
      <c r="F7" s="40"/>
      <c r="G7" s="40"/>
      <c r="H7" s="40"/>
      <c r="I7" s="40">
        <f t="shared" ref="I7:I11" si="2">F7+H7</f>
        <v>0</v>
      </c>
      <c r="J7" s="40">
        <f t="shared" ref="J7:J11" si="3">E7-I7</f>
        <v>0</v>
      </c>
      <c r="K7" s="34">
        <v>0.05</v>
      </c>
      <c r="L7" s="40">
        <f t="shared" ref="L7:L11" si="4">K7*E7</f>
        <v>0</v>
      </c>
      <c r="M7" s="40">
        <f t="shared" si="0"/>
        <v>0</v>
      </c>
    </row>
    <row r="8" spans="1:13" ht="24" customHeight="1">
      <c r="A8" s="33" t="s">
        <v>127</v>
      </c>
      <c r="B8" s="40"/>
      <c r="C8" s="40"/>
      <c r="D8" s="40"/>
      <c r="E8" s="40">
        <f t="shared" si="1"/>
        <v>0</v>
      </c>
      <c r="F8" s="40"/>
      <c r="G8" s="40"/>
      <c r="H8" s="44" t="s">
        <v>408</v>
      </c>
      <c r="I8" s="40"/>
      <c r="J8" s="40">
        <f t="shared" si="3"/>
        <v>0</v>
      </c>
      <c r="K8" s="34">
        <v>0.1</v>
      </c>
      <c r="L8" s="40">
        <f t="shared" si="4"/>
        <v>0</v>
      </c>
      <c r="M8" s="40">
        <f t="shared" si="0"/>
        <v>0</v>
      </c>
    </row>
    <row r="9" spans="1:13" ht="24" customHeight="1">
      <c r="A9" s="33" t="s">
        <v>128</v>
      </c>
      <c r="B9" s="40"/>
      <c r="C9" s="40"/>
      <c r="D9" s="40"/>
      <c r="E9" s="40">
        <f t="shared" si="1"/>
        <v>0</v>
      </c>
      <c r="F9" s="40"/>
      <c r="G9" s="40"/>
      <c r="H9" s="40"/>
      <c r="I9" s="40">
        <f t="shared" si="2"/>
        <v>0</v>
      </c>
      <c r="J9" s="40">
        <f t="shared" si="3"/>
        <v>0</v>
      </c>
      <c r="K9" s="34">
        <v>0.25</v>
      </c>
      <c r="L9" s="40">
        <f t="shared" si="4"/>
        <v>0</v>
      </c>
      <c r="M9" s="40">
        <f t="shared" si="0"/>
        <v>0</v>
      </c>
    </row>
    <row r="10" spans="1:13" ht="24" customHeight="1">
      <c r="A10" s="33" t="s">
        <v>129</v>
      </c>
      <c r="B10" s="40"/>
      <c r="C10" s="40"/>
      <c r="D10" s="40"/>
      <c r="E10" s="40">
        <f t="shared" si="1"/>
        <v>0</v>
      </c>
      <c r="F10" s="40"/>
      <c r="G10" s="40"/>
      <c r="H10" s="40"/>
      <c r="I10" s="40">
        <f t="shared" si="2"/>
        <v>0</v>
      </c>
      <c r="J10" s="40">
        <f t="shared" si="3"/>
        <v>0</v>
      </c>
      <c r="K10" s="34">
        <v>0.2</v>
      </c>
      <c r="L10" s="40">
        <f t="shared" si="4"/>
        <v>0</v>
      </c>
      <c r="M10" s="40">
        <f t="shared" si="0"/>
        <v>0</v>
      </c>
    </row>
    <row r="11" spans="1:13" ht="24" customHeight="1">
      <c r="A11" s="33" t="s">
        <v>130</v>
      </c>
      <c r="B11" s="40"/>
      <c r="C11" s="40"/>
      <c r="D11" s="40"/>
      <c r="E11" s="40">
        <f t="shared" si="1"/>
        <v>0</v>
      </c>
      <c r="F11" s="40"/>
      <c r="G11" s="40"/>
      <c r="H11" s="40"/>
      <c r="I11" s="40">
        <f t="shared" si="2"/>
        <v>0</v>
      </c>
      <c r="J11" s="40">
        <f t="shared" si="3"/>
        <v>0</v>
      </c>
      <c r="K11" s="34">
        <v>0.1</v>
      </c>
      <c r="L11" s="40">
        <f t="shared" si="4"/>
        <v>0</v>
      </c>
      <c r="M11" s="40">
        <f t="shared" si="0"/>
        <v>0</v>
      </c>
    </row>
    <row r="12" spans="1:13" ht="24" customHeight="1">
      <c r="A12" s="27" t="s">
        <v>107</v>
      </c>
      <c r="B12" s="42">
        <f t="shared" ref="B12:J12" si="5">SUM(B6:B11)</f>
        <v>0</v>
      </c>
      <c r="C12" s="42">
        <f t="shared" si="5"/>
        <v>0</v>
      </c>
      <c r="D12" s="42">
        <f t="shared" si="5"/>
        <v>0</v>
      </c>
      <c r="E12" s="42">
        <f t="shared" si="5"/>
        <v>0</v>
      </c>
      <c r="F12" s="42">
        <f t="shared" si="5"/>
        <v>0</v>
      </c>
      <c r="G12" s="42">
        <f t="shared" si="5"/>
        <v>0</v>
      </c>
      <c r="H12" s="42">
        <f t="shared" si="5"/>
        <v>0</v>
      </c>
      <c r="I12" s="42">
        <f t="shared" si="5"/>
        <v>0</v>
      </c>
      <c r="J12" s="42">
        <f t="shared" si="5"/>
        <v>0</v>
      </c>
      <c r="K12" s="26"/>
      <c r="L12" s="42">
        <f>SUM(L6:L11)</f>
        <v>0</v>
      </c>
      <c r="M12" s="42">
        <f>SUM(M6:M11)</f>
        <v>0</v>
      </c>
    </row>
  </sheetData>
  <mergeCells count="14">
    <mergeCell ref="K2:K4"/>
    <mergeCell ref="L2:L4"/>
    <mergeCell ref="M2:M4"/>
    <mergeCell ref="A1:M1"/>
    <mergeCell ref="B2:B4"/>
    <mergeCell ref="C2:C4"/>
    <mergeCell ref="D2:D4"/>
    <mergeCell ref="E2:E4"/>
    <mergeCell ref="F2:F4"/>
    <mergeCell ref="G2:G4"/>
    <mergeCell ref="H2:H4"/>
    <mergeCell ref="I2:I4"/>
    <mergeCell ref="J2:J4"/>
    <mergeCell ref="A2:A5"/>
  </mergeCells>
  <conditionalFormatting sqref="B6:J12">
    <cfRule type="cellIs" dxfId="7" priority="2" operator="equal">
      <formula>0</formula>
    </cfRule>
  </conditionalFormatting>
  <conditionalFormatting sqref="L6:M12">
    <cfRule type="cellIs" dxfId="6" priority="1" operator="equal">
      <formula>0</formula>
    </cfRule>
  </conditionalFormatting>
  <pageMargins left="0.7" right="0.7" top="0.75" bottom="0.75" header="0.3" footer="0.3"/>
  <pageSetup paperSize="9" scale="65"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0">
    <pageSetUpPr fitToPage="1"/>
  </sheetPr>
  <dimension ref="A1:F21"/>
  <sheetViews>
    <sheetView view="pageBreakPreview" zoomScaleNormal="100" zoomScaleSheetLayoutView="100" workbookViewId="0"/>
  </sheetViews>
  <sheetFormatPr defaultColWidth="8.875" defaultRowHeight="15"/>
  <cols>
    <col min="1" max="1" width="16.875" style="274" customWidth="1"/>
    <col min="2" max="2" width="30.125" style="274" customWidth="1"/>
    <col min="3" max="3" width="21" style="274" bestFit="1" customWidth="1"/>
    <col min="4" max="4" width="18.875" style="274" customWidth="1"/>
    <col min="5" max="5" width="20.5" style="274" bestFit="1" customWidth="1"/>
    <col min="6" max="16384" width="8.875" style="274"/>
  </cols>
  <sheetData>
    <row r="1" spans="1:6">
      <c r="A1" s="276" t="e">
        <f>IF(#REF!=0,"Zakat/Tax payer's Name:…………………..","Zakat/Tax payer's Name: "&amp;#REF!)</f>
        <v>#REF!</v>
      </c>
      <c r="F1" s="274" t="s">
        <v>407</v>
      </c>
    </row>
    <row r="2" spans="1:6">
      <c r="A2" s="276" t="e">
        <f>IF(#REF!=0,"Unique No :","Unique No : "&amp;RIGHT(#REF!,LEN(#REF!)-FIND(".",#REF!)))</f>
        <v>#REF!</v>
      </c>
      <c r="F2" s="274" t="s">
        <v>405</v>
      </c>
    </row>
    <row r="3" spans="1:6">
      <c r="A3" s="276" t="e">
        <f>IF(#REF!=0,"Year ended : ","Year ended :" &amp;RIGHT(#REF!,LEN(#REF!)-5))</f>
        <v>#REF!</v>
      </c>
    </row>
    <row r="5" spans="1:6" ht="15.75" thickBot="1">
      <c r="A5" s="1027" t="s">
        <v>543</v>
      </c>
      <c r="B5" s="1027"/>
      <c r="C5" s="1027"/>
      <c r="D5" s="1027"/>
      <c r="E5" s="1027"/>
    </row>
    <row r="6" spans="1:6" ht="30">
      <c r="A6" s="387" t="s">
        <v>263</v>
      </c>
      <c r="B6" s="388" t="s">
        <v>165</v>
      </c>
      <c r="C6" s="382" t="s">
        <v>239</v>
      </c>
      <c r="D6" s="382" t="s">
        <v>414</v>
      </c>
      <c r="E6" s="384" t="s">
        <v>406</v>
      </c>
    </row>
    <row r="7" spans="1:6" s="275" customFormat="1">
      <c r="A7" s="361"/>
      <c r="B7" s="278"/>
      <c r="C7" s="362"/>
      <c r="D7" s="359"/>
      <c r="E7" s="360"/>
    </row>
    <row r="8" spans="1:6" s="275" customFormat="1">
      <c r="A8" s="361"/>
      <c r="B8" s="278"/>
      <c r="C8" s="362"/>
      <c r="D8" s="359"/>
      <c r="E8" s="360"/>
    </row>
    <row r="9" spans="1:6" s="275" customFormat="1">
      <c r="A9" s="361"/>
      <c r="B9" s="278"/>
      <c r="C9" s="362"/>
      <c r="D9" s="359"/>
      <c r="E9" s="360"/>
    </row>
    <row r="10" spans="1:6" s="275" customFormat="1">
      <c r="A10" s="361"/>
      <c r="B10" s="278"/>
      <c r="C10" s="362"/>
      <c r="D10" s="359"/>
      <c r="E10" s="360"/>
    </row>
    <row r="11" spans="1:6" s="275" customFormat="1">
      <c r="A11" s="361"/>
      <c r="B11" s="278"/>
      <c r="C11" s="362"/>
      <c r="D11" s="359"/>
      <c r="E11" s="360"/>
    </row>
    <row r="12" spans="1:6" s="275" customFormat="1">
      <c r="A12" s="361"/>
      <c r="B12" s="278"/>
      <c r="C12" s="362"/>
      <c r="D12" s="359"/>
      <c r="E12" s="360"/>
    </row>
    <row r="13" spans="1:6" s="275" customFormat="1">
      <c r="A13" s="361"/>
      <c r="B13" s="278"/>
      <c r="C13" s="362"/>
      <c r="D13" s="359"/>
      <c r="E13" s="360"/>
    </row>
    <row r="14" spans="1:6" s="275" customFormat="1">
      <c r="A14" s="361"/>
      <c r="B14" s="278"/>
      <c r="C14" s="362"/>
      <c r="D14" s="359"/>
      <c r="E14" s="360"/>
    </row>
    <row r="15" spans="1:6" s="275" customFormat="1">
      <c r="A15" s="361"/>
      <c r="B15" s="278"/>
      <c r="C15" s="362"/>
      <c r="D15" s="359"/>
      <c r="E15" s="360"/>
    </row>
    <row r="16" spans="1:6" s="275" customFormat="1">
      <c r="A16" s="361"/>
      <c r="B16" s="278"/>
      <c r="C16" s="282"/>
      <c r="D16" s="283"/>
      <c r="E16" s="360"/>
    </row>
    <row r="17" spans="1:5" ht="15.75" thickBot="1">
      <c r="A17" s="363"/>
      <c r="B17" s="280"/>
      <c r="C17" s="284" t="e">
        <f>C20</f>
        <v>#REF!</v>
      </c>
      <c r="D17" s="284" t="e">
        <f t="shared" ref="D17" si="0">C17*25%</f>
        <v>#REF!</v>
      </c>
      <c r="E17" s="364" t="e">
        <f>E16+D17</f>
        <v>#REF!</v>
      </c>
    </row>
    <row r="19" spans="1:5" ht="15.75" thickBot="1">
      <c r="A19" s="365" t="s">
        <v>108</v>
      </c>
    </row>
    <row r="20" spans="1:5" ht="15.75" thickBot="1">
      <c r="A20" s="366" t="s">
        <v>426</v>
      </c>
      <c r="B20" s="367"/>
      <c r="C20" s="368" t="e">
        <f>#REF!</f>
        <v>#REF!</v>
      </c>
    </row>
    <row r="21" spans="1:5">
      <c r="D21" s="369"/>
    </row>
  </sheetData>
  <mergeCells count="1">
    <mergeCell ref="A5:E5"/>
  </mergeCells>
  <conditionalFormatting sqref="A16:D17">
    <cfRule type="cellIs" dxfId="5" priority="1" operator="equal">
      <formula>0</formula>
    </cfRule>
  </conditionalFormatting>
  <conditionalFormatting sqref="A7:XFD15 E16:XFD16">
    <cfRule type="cellIs" dxfId="4" priority="6" operator="equal">
      <formula>0</formula>
    </cfRule>
  </conditionalFormatting>
  <conditionalFormatting sqref="E17">
    <cfRule type="cellIs" dxfId="3" priority="3" operator="equal">
      <formula>0</formula>
    </cfRule>
  </conditionalFormatting>
  <dataValidations disablePrompts="1" count="1">
    <dataValidation type="list" allowBlank="1" showInputMessage="1" showErrorMessage="1" sqref="B7:B17" xr:uid="{00000000-0002-0000-1400-000000000000}">
      <formula1>$F$1:$F$2</formula1>
    </dataValidation>
  </dataValidations>
  <printOptions horizontalCentered="1"/>
  <pageMargins left="0.7" right="0.7"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FF0000"/>
    <pageSetUpPr fitToPage="1"/>
  </sheetPr>
  <dimension ref="A1:L11"/>
  <sheetViews>
    <sheetView view="pageBreakPreview" zoomScaleNormal="100" zoomScaleSheetLayoutView="100" workbookViewId="0">
      <selection activeCell="K7" sqref="K7"/>
    </sheetView>
  </sheetViews>
  <sheetFormatPr defaultRowHeight="15"/>
  <cols>
    <col min="1" max="11" width="14" customWidth="1"/>
    <col min="12" max="12" width="15.5" customWidth="1"/>
  </cols>
  <sheetData>
    <row r="1" spans="1:12" ht="15.75" thickBot="1">
      <c r="A1" s="1029" t="s">
        <v>236</v>
      </c>
      <c r="B1" s="1029"/>
      <c r="C1" s="1029"/>
      <c r="D1" s="1029"/>
      <c r="E1" s="1029"/>
      <c r="F1" s="1029"/>
      <c r="G1" s="1029"/>
      <c r="H1" s="1029"/>
      <c r="I1" s="1029"/>
      <c r="J1" s="1029"/>
      <c r="K1" s="1029"/>
      <c r="L1" s="1029"/>
    </row>
    <row r="2" spans="1:12">
      <c r="A2" s="1030" t="s">
        <v>147</v>
      </c>
      <c r="B2" s="1033" t="s">
        <v>148</v>
      </c>
      <c r="C2" s="1034"/>
      <c r="D2" s="1037" t="s">
        <v>146</v>
      </c>
      <c r="E2" s="1038" t="s">
        <v>149</v>
      </c>
      <c r="F2" s="1039"/>
      <c r="G2" s="1034"/>
      <c r="H2" s="1038" t="s">
        <v>150</v>
      </c>
      <c r="I2" s="1039"/>
      <c r="J2" s="1039"/>
      <c r="K2" s="1037" t="s">
        <v>144</v>
      </c>
      <c r="L2" s="1041" t="s">
        <v>151</v>
      </c>
    </row>
    <row r="3" spans="1:12" ht="33.75" customHeight="1">
      <c r="A3" s="1031"/>
      <c r="B3" s="1035"/>
      <c r="C3" s="1036"/>
      <c r="D3" s="1026"/>
      <c r="E3" s="1035"/>
      <c r="F3" s="1040"/>
      <c r="G3" s="1036"/>
      <c r="H3" s="1035"/>
      <c r="I3" s="1040"/>
      <c r="J3" s="1040"/>
      <c r="K3" s="1026"/>
      <c r="L3" s="1042"/>
    </row>
    <row r="4" spans="1:12" ht="60">
      <c r="A4" s="1031"/>
      <c r="B4" s="1024" t="s">
        <v>152</v>
      </c>
      <c r="C4" s="1024" t="s">
        <v>153</v>
      </c>
      <c r="D4" s="15"/>
      <c r="E4" s="1024" t="s">
        <v>237</v>
      </c>
      <c r="F4" s="1024" t="s">
        <v>154</v>
      </c>
      <c r="G4" s="1024" t="s">
        <v>155</v>
      </c>
      <c r="H4" s="1024" t="s">
        <v>156</v>
      </c>
      <c r="I4" s="1024" t="s">
        <v>157</v>
      </c>
      <c r="J4" s="16" t="s">
        <v>158</v>
      </c>
      <c r="K4" s="1024">
        <v>1</v>
      </c>
      <c r="L4" s="1042"/>
    </row>
    <row r="5" spans="1:12" ht="30">
      <c r="A5" s="1032"/>
      <c r="B5" s="1028"/>
      <c r="C5" s="1028"/>
      <c r="D5" s="17" t="s">
        <v>159</v>
      </c>
      <c r="E5" s="1028"/>
      <c r="F5" s="1028"/>
      <c r="G5" s="1028"/>
      <c r="H5" s="1028"/>
      <c r="I5" s="1028"/>
      <c r="J5" s="18"/>
      <c r="K5" s="1028"/>
      <c r="L5" s="1043"/>
    </row>
    <row r="6" spans="1:12" ht="30">
      <c r="A6" s="19"/>
      <c r="B6" s="20"/>
      <c r="C6" s="20"/>
      <c r="D6" s="21"/>
      <c r="E6" s="20"/>
      <c r="F6" s="20"/>
      <c r="G6" s="20"/>
      <c r="H6" s="20"/>
      <c r="I6" s="20"/>
      <c r="J6" s="20"/>
      <c r="K6" s="20"/>
      <c r="L6" s="22" t="s">
        <v>160</v>
      </c>
    </row>
    <row r="7" spans="1:12">
      <c r="A7" s="19"/>
      <c r="B7" s="20"/>
      <c r="C7" s="20"/>
      <c r="D7" s="21"/>
      <c r="E7" s="20"/>
      <c r="F7" s="20"/>
      <c r="G7" s="20"/>
      <c r="H7" s="20"/>
      <c r="I7" s="20"/>
      <c r="J7" s="20"/>
      <c r="K7" s="20"/>
      <c r="L7" s="23" t="s">
        <v>145</v>
      </c>
    </row>
    <row r="8" spans="1:12">
      <c r="A8" s="19"/>
      <c r="B8" s="20"/>
      <c r="C8" s="20"/>
      <c r="D8" s="21"/>
      <c r="E8" s="20"/>
      <c r="F8" s="20"/>
      <c r="G8" s="20"/>
      <c r="H8" s="20"/>
      <c r="I8" s="20"/>
      <c r="J8" s="20"/>
      <c r="K8" s="20"/>
      <c r="L8" s="13"/>
    </row>
    <row r="9" spans="1:12">
      <c r="A9" s="19"/>
      <c r="B9" s="20"/>
      <c r="C9" s="20"/>
      <c r="D9" s="21"/>
      <c r="E9" s="20"/>
      <c r="F9" s="20"/>
      <c r="G9" s="20"/>
      <c r="H9" s="20"/>
      <c r="I9" s="20"/>
      <c r="J9" s="20"/>
      <c r="K9" s="20"/>
      <c r="L9" s="13"/>
    </row>
    <row r="10" spans="1:12">
      <c r="A10" s="19"/>
      <c r="B10" s="20"/>
      <c r="C10" s="20"/>
      <c r="D10" s="21"/>
      <c r="E10" s="20"/>
      <c r="F10" s="20"/>
      <c r="G10" s="20"/>
      <c r="H10" s="20"/>
      <c r="I10" s="20"/>
      <c r="J10" s="20"/>
      <c r="K10" s="20"/>
      <c r="L10" s="13"/>
    </row>
    <row r="11" spans="1:12" ht="15.75" thickBot="1">
      <c r="A11" s="12"/>
      <c r="B11" s="24"/>
      <c r="C11" s="24"/>
      <c r="D11" s="24"/>
      <c r="E11" s="24"/>
      <c r="F11" s="24"/>
      <c r="G11" s="24"/>
      <c r="H11" s="24"/>
      <c r="I11" s="24"/>
      <c r="J11" s="24"/>
      <c r="K11" s="24"/>
      <c r="L11" s="14" t="s">
        <v>107</v>
      </c>
    </row>
  </sheetData>
  <mergeCells count="16">
    <mergeCell ref="K4:K5"/>
    <mergeCell ref="A1:L1"/>
    <mergeCell ref="A2:A5"/>
    <mergeCell ref="B2:C3"/>
    <mergeCell ref="D2:D3"/>
    <mergeCell ref="E2:G3"/>
    <mergeCell ref="H2:J3"/>
    <mergeCell ref="K2:K3"/>
    <mergeCell ref="L2:L5"/>
    <mergeCell ref="B4:B5"/>
    <mergeCell ref="C4:C5"/>
    <mergeCell ref="E4:E5"/>
    <mergeCell ref="F4:F5"/>
    <mergeCell ref="G4:G5"/>
    <mergeCell ref="H4:H5"/>
    <mergeCell ref="I4:I5"/>
  </mergeCells>
  <pageMargins left="0.7" right="0.7" top="0.75" bottom="0.75" header="0.3" footer="0.3"/>
  <pageSetup paperSize="9" scale="77"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65"/>
  <sheetViews>
    <sheetView view="pageBreakPreview" zoomScale="60" zoomScaleNormal="100" workbookViewId="0"/>
  </sheetViews>
  <sheetFormatPr defaultColWidth="8.875" defaultRowHeight="32.25" customHeight="1"/>
  <cols>
    <col min="1" max="6" width="8.875" style="274"/>
    <col min="7" max="7" width="45.5" style="274" customWidth="1"/>
    <col min="8" max="8" width="27.5" style="274" bestFit="1" customWidth="1"/>
    <col min="9" max="9" width="20.5" style="370" customWidth="1"/>
    <col min="10" max="10" width="24.5" style="370" customWidth="1"/>
    <col min="11" max="16384" width="8.875" style="274"/>
  </cols>
  <sheetData>
    <row r="1" spans="1:10" ht="15">
      <c r="A1" s="276" t="e">
        <f>IF(#REF!=0,"Zakat/Tax payer's Name:…………………..","Zakat/Tax payer's Name: "&amp;#REF!)</f>
        <v>#REF!</v>
      </c>
    </row>
    <row r="2" spans="1:10" ht="15">
      <c r="A2" s="276" t="e">
        <f>IF(#REF!=0,"Unique No :","Unique No : "&amp;RIGHT(#REF!,LEN(#REF!)-FIND(".",#REF!)))</f>
        <v>#REF!</v>
      </c>
    </row>
    <row r="3" spans="1:10" ht="15">
      <c r="A3" s="276" t="e">
        <f>IF(#REF!=0,"Year ended : ","Year ended :" &amp;RIGHT(#REF!,LEN(#REF!)-5))</f>
        <v>#REF!</v>
      </c>
    </row>
    <row r="4" spans="1:10" ht="15"/>
    <row r="5" spans="1:10" ht="32.25" customHeight="1" thickBot="1">
      <c r="A5" s="1008" t="s">
        <v>507</v>
      </c>
      <c r="B5" s="1008"/>
      <c r="C5" s="1008"/>
      <c r="D5" s="1008"/>
      <c r="E5" s="1008"/>
      <c r="F5" s="1008"/>
      <c r="G5" s="1008"/>
      <c r="H5" s="1008"/>
      <c r="I5" s="1008"/>
      <c r="J5" s="1008"/>
    </row>
    <row r="6" spans="1:10" ht="32.25" customHeight="1">
      <c r="A6" s="431"/>
      <c r="B6" s="1045" t="s">
        <v>108</v>
      </c>
      <c r="C6" s="1045"/>
      <c r="D6" s="1045"/>
      <c r="E6" s="1045"/>
      <c r="F6" s="1045"/>
      <c r="G6" s="1045"/>
      <c r="H6" s="432"/>
      <c r="I6" s="433"/>
      <c r="J6" s="434" t="s">
        <v>109</v>
      </c>
    </row>
    <row r="7" spans="1:10" ht="32.25" customHeight="1">
      <c r="A7" s="1046" t="s">
        <v>321</v>
      </c>
      <c r="B7" s="1048" t="s">
        <v>322</v>
      </c>
      <c r="C7" s="1048"/>
      <c r="D7" s="1048"/>
      <c r="E7" s="1048"/>
      <c r="F7" s="1048"/>
      <c r="G7" s="1048"/>
      <c r="H7" s="371">
        <v>1</v>
      </c>
      <c r="I7" s="372"/>
      <c r="J7" s="1049"/>
    </row>
    <row r="8" spans="1:10" ht="22.5" customHeight="1">
      <c r="A8" s="1046"/>
      <c r="B8" s="1050" t="s">
        <v>323</v>
      </c>
      <c r="C8" s="1050"/>
      <c r="D8" s="1050"/>
      <c r="E8" s="1050"/>
      <c r="F8" s="1050"/>
      <c r="G8" s="1050"/>
      <c r="H8" s="371"/>
      <c r="I8" s="372"/>
      <c r="J8" s="1049"/>
    </row>
    <row r="9" spans="1:10" ht="32.25" customHeight="1">
      <c r="A9" s="1046"/>
      <c r="B9" s="1050" t="s">
        <v>324</v>
      </c>
      <c r="C9" s="1050"/>
      <c r="D9" s="1050"/>
      <c r="E9" s="1050"/>
      <c r="F9" s="1050"/>
      <c r="G9" s="1050"/>
      <c r="H9" s="371">
        <v>2</v>
      </c>
      <c r="I9" s="372"/>
      <c r="J9" s="1049"/>
    </row>
    <row r="10" spans="1:10" ht="32.25" customHeight="1">
      <c r="A10" s="1046"/>
      <c r="B10" s="1050" t="s">
        <v>325</v>
      </c>
      <c r="C10" s="1050"/>
      <c r="D10" s="1050"/>
      <c r="E10" s="1050"/>
      <c r="F10" s="1050"/>
      <c r="G10" s="1050"/>
      <c r="H10" s="371">
        <v>3</v>
      </c>
      <c r="I10" s="372"/>
      <c r="J10" s="1049"/>
    </row>
    <row r="11" spans="1:10" ht="32.25" customHeight="1">
      <c r="A11" s="1046"/>
      <c r="B11" s="1050" t="s">
        <v>326</v>
      </c>
      <c r="C11" s="1050"/>
      <c r="D11" s="1050"/>
      <c r="E11" s="1050"/>
      <c r="F11" s="1050"/>
      <c r="G11" s="1050"/>
      <c r="H11" s="371">
        <v>4</v>
      </c>
      <c r="I11" s="372"/>
      <c r="J11" s="1049"/>
    </row>
    <row r="12" spans="1:10" ht="32.25" customHeight="1">
      <c r="A12" s="1046"/>
      <c r="B12" s="1058" t="s">
        <v>327</v>
      </c>
      <c r="C12" s="1058"/>
      <c r="D12" s="1058"/>
      <c r="E12" s="1058"/>
      <c r="F12" s="1058"/>
      <c r="G12" s="1058"/>
      <c r="H12" s="373" t="s">
        <v>328</v>
      </c>
      <c r="I12" s="374" t="s">
        <v>408</v>
      </c>
      <c r="J12" s="375"/>
    </row>
    <row r="13" spans="1:10" ht="32.25" customHeight="1">
      <c r="A13" s="1046"/>
      <c r="B13" s="1059" t="s">
        <v>329</v>
      </c>
      <c r="C13" s="1059"/>
      <c r="D13" s="1059"/>
      <c r="E13" s="1059"/>
      <c r="F13" s="1059"/>
      <c r="G13" s="1059"/>
      <c r="H13" s="371">
        <v>6</v>
      </c>
      <c r="I13" s="372"/>
      <c r="J13" s="1049"/>
    </row>
    <row r="14" spans="1:10" ht="32.25" customHeight="1">
      <c r="A14" s="1046"/>
      <c r="B14" s="1050" t="s">
        <v>330</v>
      </c>
      <c r="C14" s="1050"/>
      <c r="D14" s="1050"/>
      <c r="E14" s="1050"/>
      <c r="F14" s="1050"/>
      <c r="G14" s="1050"/>
      <c r="H14" s="371">
        <v>7</v>
      </c>
      <c r="I14" s="372"/>
      <c r="J14" s="1049"/>
    </row>
    <row r="15" spans="1:10" ht="38.25" customHeight="1">
      <c r="A15" s="1046"/>
      <c r="B15" s="1044" t="s">
        <v>331</v>
      </c>
      <c r="C15" s="1044"/>
      <c r="D15" s="1044"/>
      <c r="E15" s="1044"/>
      <c r="F15" s="1044"/>
      <c r="G15" s="1044"/>
      <c r="H15" s="371" t="s">
        <v>332</v>
      </c>
      <c r="I15" s="372"/>
      <c r="J15" s="375"/>
    </row>
    <row r="16" spans="1:10" ht="36" customHeight="1">
      <c r="A16" s="1046"/>
      <c r="B16" s="1051" t="s">
        <v>333</v>
      </c>
      <c r="C16" s="1052"/>
      <c r="D16" s="1052"/>
      <c r="E16" s="1052"/>
      <c r="F16" s="1052"/>
      <c r="G16" s="1052"/>
      <c r="H16" s="1053"/>
      <c r="I16" s="1054"/>
      <c r="J16" s="1055"/>
    </row>
    <row r="17" spans="1:10" ht="32.25" customHeight="1">
      <c r="A17" s="1046"/>
      <c r="B17" s="1050" t="s">
        <v>334</v>
      </c>
      <c r="C17" s="1050"/>
      <c r="D17" s="1050"/>
      <c r="E17" s="1050"/>
      <c r="F17" s="1050"/>
      <c r="G17" s="1050"/>
      <c r="H17" s="371">
        <v>9</v>
      </c>
      <c r="I17" s="372"/>
      <c r="J17" s="1056"/>
    </row>
    <row r="18" spans="1:10" ht="32.25" customHeight="1">
      <c r="A18" s="1046"/>
      <c r="B18" s="1050" t="s">
        <v>335</v>
      </c>
      <c r="C18" s="1050"/>
      <c r="D18" s="1050"/>
      <c r="E18" s="1050"/>
      <c r="F18" s="1050"/>
      <c r="G18" s="1050"/>
      <c r="H18" s="371">
        <v>10</v>
      </c>
      <c r="I18" s="372"/>
      <c r="J18" s="1056"/>
    </row>
    <row r="19" spans="1:10" ht="32.25" customHeight="1">
      <c r="A19" s="1046"/>
      <c r="B19" s="1050" t="s">
        <v>392</v>
      </c>
      <c r="C19" s="1050"/>
      <c r="D19" s="1050"/>
      <c r="E19" s="1050"/>
      <c r="F19" s="1050"/>
      <c r="G19" s="1050"/>
      <c r="H19" s="371">
        <v>11</v>
      </c>
      <c r="I19" s="372"/>
      <c r="J19" s="1057"/>
    </row>
    <row r="20" spans="1:10" ht="32.25" customHeight="1">
      <c r="A20" s="1046"/>
      <c r="B20" s="1060" t="s">
        <v>336</v>
      </c>
      <c r="C20" s="1060"/>
      <c r="D20" s="1060"/>
      <c r="E20" s="1060"/>
      <c r="F20" s="1060"/>
      <c r="G20" s="1060"/>
      <c r="H20" s="376" t="s">
        <v>337</v>
      </c>
      <c r="I20" s="372"/>
      <c r="J20" s="435"/>
    </row>
    <row r="21" spans="1:10" ht="32.25" customHeight="1">
      <c r="A21" s="1046"/>
      <c r="B21" s="1060" t="s">
        <v>338</v>
      </c>
      <c r="C21" s="1060"/>
      <c r="D21" s="1060"/>
      <c r="E21" s="1060"/>
      <c r="F21" s="1060"/>
      <c r="G21" s="1060"/>
      <c r="H21" s="376">
        <v>13</v>
      </c>
      <c r="I21" s="372"/>
      <c r="J21" s="375"/>
    </row>
    <row r="22" spans="1:10" ht="32.25" customHeight="1">
      <c r="A22" s="1046"/>
      <c r="B22" s="1060" t="s">
        <v>339</v>
      </c>
      <c r="C22" s="1060"/>
      <c r="D22" s="1060"/>
      <c r="E22" s="1060"/>
      <c r="F22" s="1060"/>
      <c r="G22" s="1060"/>
      <c r="H22" s="376" t="s">
        <v>340</v>
      </c>
      <c r="I22" s="372"/>
      <c r="J22" s="435"/>
    </row>
    <row r="23" spans="1:10" ht="20.25" customHeight="1">
      <c r="A23" s="1046"/>
      <c r="B23" s="1060" t="s">
        <v>341</v>
      </c>
      <c r="C23" s="1060"/>
      <c r="D23" s="1060"/>
      <c r="E23" s="1060"/>
      <c r="F23" s="1060"/>
      <c r="G23" s="1060"/>
      <c r="H23" s="1060"/>
      <c r="I23" s="1060"/>
      <c r="J23" s="375"/>
    </row>
    <row r="24" spans="1:10" ht="32.25" customHeight="1">
      <c r="A24" s="1046"/>
      <c r="B24" s="1050" t="s">
        <v>393</v>
      </c>
      <c r="C24" s="1050"/>
      <c r="D24" s="1050"/>
      <c r="E24" s="1050"/>
      <c r="F24" s="1050"/>
      <c r="G24" s="1050"/>
      <c r="H24" s="371">
        <v>15</v>
      </c>
      <c r="I24" s="372"/>
      <c r="J24" s="1049"/>
    </row>
    <row r="25" spans="1:10" ht="32.25" customHeight="1">
      <c r="A25" s="1046"/>
      <c r="B25" s="1061" t="s">
        <v>394</v>
      </c>
      <c r="C25" s="1050"/>
      <c r="D25" s="1050"/>
      <c r="E25" s="1050"/>
      <c r="F25" s="1050"/>
      <c r="G25" s="1050"/>
      <c r="H25" s="371">
        <v>16</v>
      </c>
      <c r="I25" s="372"/>
      <c r="J25" s="1049"/>
    </row>
    <row r="26" spans="1:10" ht="39.75" customHeight="1">
      <c r="A26" s="1046"/>
      <c r="B26" s="1062" t="s">
        <v>342</v>
      </c>
      <c r="C26" s="1058"/>
      <c r="D26" s="1058"/>
      <c r="E26" s="1058"/>
      <c r="F26" s="1058"/>
      <c r="G26" s="1058"/>
      <c r="H26" s="373" t="s">
        <v>343</v>
      </c>
      <c r="I26" s="372"/>
      <c r="J26" s="435"/>
    </row>
    <row r="27" spans="1:10" ht="32.25" customHeight="1">
      <c r="A27" s="1046"/>
      <c r="B27" s="1044" t="s">
        <v>344</v>
      </c>
      <c r="C27" s="1044"/>
      <c r="D27" s="1044"/>
      <c r="E27" s="1044"/>
      <c r="F27" s="1044"/>
      <c r="G27" s="1044"/>
      <c r="H27" s="371">
        <v>18</v>
      </c>
      <c r="I27" s="372"/>
      <c r="J27" s="375"/>
    </row>
    <row r="28" spans="1:10" ht="32.25" customHeight="1">
      <c r="A28" s="1046"/>
      <c r="B28" s="1060" t="s">
        <v>345</v>
      </c>
      <c r="C28" s="1060"/>
      <c r="D28" s="1060"/>
      <c r="E28" s="1060"/>
      <c r="F28" s="1060"/>
      <c r="G28" s="1060"/>
      <c r="H28" s="371">
        <v>19</v>
      </c>
      <c r="I28" s="372"/>
      <c r="J28" s="375"/>
    </row>
    <row r="29" spans="1:10" ht="32.25" customHeight="1">
      <c r="A29" s="1046"/>
      <c r="B29" s="1050" t="s">
        <v>346</v>
      </c>
      <c r="C29" s="1050"/>
      <c r="D29" s="1050"/>
      <c r="E29" s="1050"/>
      <c r="F29" s="1050"/>
      <c r="G29" s="1050"/>
      <c r="H29" s="371">
        <v>20</v>
      </c>
      <c r="I29" s="372"/>
      <c r="J29" s="1049"/>
    </row>
    <row r="30" spans="1:10" ht="32.25" customHeight="1">
      <c r="A30" s="1046"/>
      <c r="B30" s="1061" t="s">
        <v>347</v>
      </c>
      <c r="C30" s="1050"/>
      <c r="D30" s="1050"/>
      <c r="E30" s="1050"/>
      <c r="F30" s="1050"/>
      <c r="G30" s="1050"/>
      <c r="H30" s="371">
        <v>21</v>
      </c>
      <c r="I30" s="372"/>
      <c r="J30" s="1049"/>
    </row>
    <row r="31" spans="1:10" ht="32.25" customHeight="1">
      <c r="A31" s="1046"/>
      <c r="B31" s="1061" t="s">
        <v>348</v>
      </c>
      <c r="C31" s="1050"/>
      <c r="D31" s="1050"/>
      <c r="E31" s="1050"/>
      <c r="F31" s="1050"/>
      <c r="G31" s="1050"/>
      <c r="H31" s="373" t="s">
        <v>349</v>
      </c>
      <c r="I31" s="372"/>
      <c r="J31" s="435"/>
    </row>
    <row r="32" spans="1:10" ht="32.25" customHeight="1">
      <c r="A32" s="1046"/>
      <c r="B32" s="1050" t="s">
        <v>350</v>
      </c>
      <c r="C32" s="1050"/>
      <c r="D32" s="1050"/>
      <c r="E32" s="1050"/>
      <c r="F32" s="1050"/>
      <c r="G32" s="1050"/>
      <c r="H32" s="371" t="s">
        <v>351</v>
      </c>
      <c r="I32" s="372"/>
      <c r="J32" s="1049"/>
    </row>
    <row r="33" spans="1:10" ht="32.25" customHeight="1">
      <c r="A33" s="1046"/>
      <c r="B33" s="1061" t="s">
        <v>352</v>
      </c>
      <c r="C33" s="1050"/>
      <c r="D33" s="1050"/>
      <c r="E33" s="1050"/>
      <c r="F33" s="1050"/>
      <c r="G33" s="1050"/>
      <c r="H33" s="371" t="s">
        <v>353</v>
      </c>
      <c r="I33" s="372"/>
      <c r="J33" s="1049"/>
    </row>
    <row r="34" spans="1:10" ht="32.25" customHeight="1">
      <c r="A34" s="1046"/>
      <c r="B34" s="1061" t="s">
        <v>354</v>
      </c>
      <c r="C34" s="1050"/>
      <c r="D34" s="1050"/>
      <c r="E34" s="1050"/>
      <c r="F34" s="1050"/>
      <c r="G34" s="1050"/>
      <c r="H34" s="371">
        <v>25</v>
      </c>
      <c r="I34" s="372"/>
      <c r="J34" s="1049"/>
    </row>
    <row r="35" spans="1:10" ht="32.25" customHeight="1">
      <c r="A35" s="1046"/>
      <c r="B35" s="1061" t="s">
        <v>355</v>
      </c>
      <c r="C35" s="1050"/>
      <c r="D35" s="1050"/>
      <c r="E35" s="1050"/>
      <c r="F35" s="1050"/>
      <c r="G35" s="1050"/>
      <c r="H35" s="371" t="s">
        <v>356</v>
      </c>
      <c r="I35" s="372"/>
      <c r="J35" s="1049"/>
    </row>
    <row r="36" spans="1:10" ht="32.25" customHeight="1">
      <c r="A36" s="1046"/>
      <c r="B36" s="1050" t="s">
        <v>357</v>
      </c>
      <c r="C36" s="1050"/>
      <c r="D36" s="1050"/>
      <c r="E36" s="1050"/>
      <c r="F36" s="1050"/>
      <c r="G36" s="1050"/>
      <c r="H36" s="371" t="s">
        <v>358</v>
      </c>
      <c r="I36" s="372"/>
      <c r="J36" s="435"/>
    </row>
    <row r="37" spans="1:10" ht="32.25" customHeight="1">
      <c r="A37" s="1046"/>
      <c r="B37" s="1063" t="s">
        <v>359</v>
      </c>
      <c r="C37" s="1050"/>
      <c r="D37" s="1050"/>
      <c r="E37" s="1050"/>
      <c r="F37" s="1050"/>
      <c r="G37" s="1050"/>
      <c r="H37" s="371" t="s">
        <v>360</v>
      </c>
      <c r="I37" s="372"/>
      <c r="J37" s="435"/>
    </row>
    <row r="38" spans="1:10" ht="32.25" customHeight="1">
      <c r="A38" s="1046"/>
      <c r="B38" s="1060" t="s">
        <v>361</v>
      </c>
      <c r="C38" s="1060"/>
      <c r="D38" s="1060"/>
      <c r="E38" s="1060"/>
      <c r="F38" s="1060"/>
      <c r="G38" s="1060"/>
      <c r="H38" s="1060"/>
      <c r="I38" s="1060"/>
      <c r="J38" s="375"/>
    </row>
    <row r="39" spans="1:10" ht="32.25" customHeight="1">
      <c r="A39" s="1046"/>
      <c r="B39" s="1050" t="s">
        <v>362</v>
      </c>
      <c r="C39" s="1050"/>
      <c r="D39" s="1050"/>
      <c r="E39" s="1050"/>
      <c r="F39" s="1050"/>
      <c r="G39" s="1050"/>
      <c r="H39" s="371" t="s">
        <v>363</v>
      </c>
      <c r="I39" s="372"/>
      <c r="J39" s="1049"/>
    </row>
    <row r="40" spans="1:10" ht="32.25" customHeight="1">
      <c r="A40" s="1046"/>
      <c r="B40" s="1061" t="s">
        <v>364</v>
      </c>
      <c r="C40" s="1050"/>
      <c r="D40" s="1050"/>
      <c r="E40" s="1050"/>
      <c r="F40" s="1050"/>
      <c r="G40" s="1050"/>
      <c r="H40" s="371" t="s">
        <v>365</v>
      </c>
      <c r="I40" s="372"/>
      <c r="J40" s="1049"/>
    </row>
    <row r="41" spans="1:10" ht="32.25" customHeight="1">
      <c r="A41" s="1046"/>
      <c r="B41" s="1061" t="s">
        <v>366</v>
      </c>
      <c r="C41" s="1050"/>
      <c r="D41" s="1050"/>
      <c r="E41" s="1050"/>
      <c r="F41" s="1050"/>
      <c r="G41" s="1050"/>
      <c r="H41" s="371">
        <v>31</v>
      </c>
      <c r="I41" s="372"/>
      <c r="J41" s="1049"/>
    </row>
    <row r="42" spans="1:10" ht="21" customHeight="1">
      <c r="A42" s="1046"/>
      <c r="B42" s="1068"/>
      <c r="C42" s="1068"/>
      <c r="D42" s="1068"/>
      <c r="E42" s="1068"/>
      <c r="F42" s="1068"/>
      <c r="G42" s="1068"/>
      <c r="H42" s="371"/>
      <c r="I42" s="372"/>
      <c r="J42" s="1049"/>
    </row>
    <row r="43" spans="1:10" ht="32.25" customHeight="1">
      <c r="A43" s="1046"/>
      <c r="B43" s="1071" t="s">
        <v>367</v>
      </c>
      <c r="C43" s="1050"/>
      <c r="D43" s="1050"/>
      <c r="E43" s="1050"/>
      <c r="F43" s="1050"/>
      <c r="G43" s="1050"/>
      <c r="H43" s="371" t="s">
        <v>368</v>
      </c>
      <c r="I43" s="372"/>
      <c r="J43" s="435"/>
    </row>
    <row r="44" spans="1:10" ht="57" customHeight="1" thickBot="1">
      <c r="A44" s="1047"/>
      <c r="B44" s="1069" t="s">
        <v>369</v>
      </c>
      <c r="C44" s="1070"/>
      <c r="D44" s="1070"/>
      <c r="E44" s="1070"/>
      <c r="F44" s="1070"/>
      <c r="G44" s="1070"/>
      <c r="H44" s="377" t="s">
        <v>370</v>
      </c>
      <c r="I44" s="378"/>
      <c r="J44" s="436"/>
    </row>
    <row r="45" spans="1:10" ht="32.25" customHeight="1" thickBot="1">
      <c r="I45" s="274"/>
      <c r="J45" s="274"/>
    </row>
    <row r="46" spans="1:10" ht="32.25" customHeight="1">
      <c r="A46" s="1076" t="s">
        <v>371</v>
      </c>
      <c r="B46" s="1065" t="s">
        <v>372</v>
      </c>
      <c r="C46" s="1065"/>
      <c r="D46" s="1065"/>
      <c r="E46" s="1065"/>
      <c r="F46" s="1065"/>
      <c r="G46" s="1065"/>
      <c r="H46" s="379">
        <v>34</v>
      </c>
      <c r="I46" s="380"/>
      <c r="J46" s="1064"/>
    </row>
    <row r="47" spans="1:10" ht="32.25" customHeight="1">
      <c r="A47" s="1046"/>
      <c r="B47" s="1061" t="s">
        <v>373</v>
      </c>
      <c r="C47" s="1050"/>
      <c r="D47" s="1050"/>
      <c r="E47" s="1050"/>
      <c r="F47" s="1050"/>
      <c r="G47" s="1050"/>
      <c r="H47" s="371">
        <v>35</v>
      </c>
      <c r="I47" s="372"/>
      <c r="J47" s="1049"/>
    </row>
    <row r="48" spans="1:10" ht="32.25" customHeight="1">
      <c r="A48" s="1046"/>
      <c r="B48" s="1061" t="s">
        <v>366</v>
      </c>
      <c r="C48" s="1050"/>
      <c r="D48" s="1050"/>
      <c r="E48" s="1050"/>
      <c r="F48" s="1050"/>
      <c r="G48" s="1050"/>
      <c r="H48" s="371">
        <v>36</v>
      </c>
      <c r="I48" s="372"/>
      <c r="J48" s="1049"/>
    </row>
    <row r="49" spans="1:10" ht="32.25" customHeight="1">
      <c r="A49" s="1046"/>
      <c r="B49" s="1066" t="s">
        <v>374</v>
      </c>
      <c r="C49" s="1067"/>
      <c r="D49" s="1067"/>
      <c r="E49" s="1067"/>
      <c r="F49" s="1067"/>
      <c r="G49" s="1067"/>
      <c r="H49" s="383" t="s">
        <v>375</v>
      </c>
      <c r="I49" s="437"/>
      <c r="J49" s="435"/>
    </row>
    <row r="50" spans="1:10" ht="32.25" customHeight="1">
      <c r="A50" s="1046"/>
      <c r="B50" s="1050" t="s">
        <v>372</v>
      </c>
      <c r="C50" s="1050"/>
      <c r="D50" s="1050"/>
      <c r="E50" s="1050"/>
      <c r="F50" s="1050"/>
      <c r="G50" s="1050"/>
      <c r="H50" s="371" t="s">
        <v>376</v>
      </c>
      <c r="I50" s="372"/>
      <c r="J50" s="1049"/>
    </row>
    <row r="51" spans="1:10" ht="32.25" customHeight="1">
      <c r="A51" s="1046"/>
      <c r="B51" s="1061" t="s">
        <v>373</v>
      </c>
      <c r="C51" s="1050"/>
      <c r="D51" s="1050"/>
      <c r="E51" s="1050"/>
      <c r="F51" s="1050"/>
      <c r="G51" s="1050"/>
      <c r="H51" s="371" t="s">
        <v>377</v>
      </c>
      <c r="I51" s="372"/>
      <c r="J51" s="1049"/>
    </row>
    <row r="52" spans="1:10" ht="32.25" customHeight="1">
      <c r="A52" s="1046"/>
      <c r="B52" s="1061" t="s">
        <v>378</v>
      </c>
      <c r="C52" s="1050"/>
      <c r="D52" s="1050"/>
      <c r="E52" s="1050"/>
      <c r="F52" s="1050"/>
      <c r="G52" s="1050"/>
      <c r="H52" s="371">
        <v>40</v>
      </c>
      <c r="I52" s="372"/>
      <c r="J52" s="1049"/>
    </row>
    <row r="53" spans="1:10" ht="37.5" customHeight="1">
      <c r="A53" s="1046"/>
      <c r="B53" s="1074" t="s">
        <v>379</v>
      </c>
      <c r="C53" s="1067"/>
      <c r="D53" s="1067"/>
      <c r="E53" s="1067"/>
      <c r="F53" s="1067"/>
      <c r="G53" s="1067"/>
      <c r="H53" s="383" t="s">
        <v>380</v>
      </c>
      <c r="I53" s="437"/>
      <c r="J53" s="435"/>
    </row>
    <row r="54" spans="1:10" ht="32.25" customHeight="1">
      <c r="A54" s="1046"/>
      <c r="B54" s="1050" t="s">
        <v>381</v>
      </c>
      <c r="C54" s="1050"/>
      <c r="D54" s="1050"/>
      <c r="E54" s="1050"/>
      <c r="F54" s="1050"/>
      <c r="G54" s="1050"/>
      <c r="H54" s="371">
        <v>42</v>
      </c>
      <c r="I54" s="372"/>
      <c r="J54" s="1049"/>
    </row>
    <row r="55" spans="1:10" ht="32.25" customHeight="1">
      <c r="A55" s="1046"/>
      <c r="B55" s="1061" t="s">
        <v>373</v>
      </c>
      <c r="C55" s="1050"/>
      <c r="D55" s="1050"/>
      <c r="E55" s="1050"/>
      <c r="F55" s="1050"/>
      <c r="G55" s="1050"/>
      <c r="H55" s="371">
        <v>43</v>
      </c>
      <c r="I55" s="372"/>
      <c r="J55" s="1049"/>
    </row>
    <row r="56" spans="1:10" ht="32.25" customHeight="1">
      <c r="A56" s="1046"/>
      <c r="B56" s="1061" t="s">
        <v>354</v>
      </c>
      <c r="C56" s="1050"/>
      <c r="D56" s="1050"/>
      <c r="E56" s="1050"/>
      <c r="F56" s="1050"/>
      <c r="G56" s="1050"/>
      <c r="H56" s="371">
        <v>44</v>
      </c>
      <c r="I56" s="372"/>
      <c r="J56" s="1049"/>
    </row>
    <row r="57" spans="1:10" ht="32.25" customHeight="1">
      <c r="A57" s="1046"/>
      <c r="B57" s="1066" t="s">
        <v>382</v>
      </c>
      <c r="C57" s="1067"/>
      <c r="D57" s="1067"/>
      <c r="E57" s="1067"/>
      <c r="F57" s="1067"/>
      <c r="G57" s="1067"/>
      <c r="H57" s="383" t="s">
        <v>383</v>
      </c>
      <c r="I57" s="437"/>
      <c r="J57" s="435"/>
    </row>
    <row r="58" spans="1:10" ht="32.25" customHeight="1">
      <c r="A58" s="1046"/>
      <c r="B58" s="1074" t="s">
        <v>384</v>
      </c>
      <c r="C58" s="1067"/>
      <c r="D58" s="1067"/>
      <c r="E58" s="1067"/>
      <c r="F58" s="1067"/>
      <c r="G58" s="1067"/>
      <c r="H58" s="383" t="s">
        <v>385</v>
      </c>
      <c r="I58" s="437"/>
      <c r="J58" s="435"/>
    </row>
    <row r="59" spans="1:10" ht="32.25" customHeight="1">
      <c r="A59" s="1046"/>
      <c r="B59" s="1063" t="s">
        <v>386</v>
      </c>
      <c r="C59" s="1050"/>
      <c r="D59" s="1050"/>
      <c r="E59" s="1050"/>
      <c r="F59" s="1050"/>
      <c r="G59" s="1050"/>
      <c r="H59" s="371">
        <v>47</v>
      </c>
      <c r="I59" s="372"/>
      <c r="J59" s="375"/>
    </row>
    <row r="60" spans="1:10" ht="32.25" customHeight="1">
      <c r="A60" s="1046"/>
      <c r="B60" s="1063" t="s">
        <v>387</v>
      </c>
      <c r="C60" s="1050"/>
      <c r="D60" s="1050"/>
      <c r="E60" s="1050"/>
      <c r="F60" s="1050"/>
      <c r="G60" s="1050"/>
      <c r="H60" s="371">
        <v>48</v>
      </c>
      <c r="I60" s="372"/>
      <c r="J60" s="375"/>
    </row>
    <row r="61" spans="1:10" ht="32.25" customHeight="1">
      <c r="A61" s="1046"/>
      <c r="B61" s="1067" t="s">
        <v>388</v>
      </c>
      <c r="C61" s="1067"/>
      <c r="D61" s="1067"/>
      <c r="E61" s="1067"/>
      <c r="F61" s="1067"/>
      <c r="G61" s="1067"/>
      <c r="H61" s="383" t="s">
        <v>389</v>
      </c>
      <c r="I61" s="437"/>
      <c r="J61" s="438"/>
    </row>
    <row r="62" spans="1:10" ht="32.25" customHeight="1" thickBot="1">
      <c r="A62" s="1047"/>
      <c r="B62" s="1075" t="s">
        <v>390</v>
      </c>
      <c r="C62" s="1075"/>
      <c r="D62" s="1075"/>
      <c r="E62" s="1075"/>
      <c r="F62" s="1075"/>
      <c r="G62" s="1075"/>
      <c r="H62" s="439" t="s">
        <v>391</v>
      </c>
      <c r="I62" s="440"/>
      <c r="J62" s="441"/>
    </row>
    <row r="63" spans="1:10" ht="32.25" customHeight="1">
      <c r="I63" s="274"/>
      <c r="J63" s="274"/>
    </row>
    <row r="64" spans="1:10" ht="32.25" customHeight="1">
      <c r="A64" s="1072" t="s">
        <v>522</v>
      </c>
      <c r="B64" s="1073"/>
      <c r="C64" s="1073"/>
      <c r="D64" s="1073"/>
      <c r="E64" s="1073"/>
      <c r="F64" s="1073"/>
      <c r="G64" s="1073"/>
      <c r="H64" s="1073"/>
      <c r="I64" s="1073"/>
      <c r="J64" s="1073"/>
    </row>
    <row r="65" spans="1:10" ht="32.25" customHeight="1">
      <c r="A65" s="1073"/>
      <c r="B65" s="1073"/>
      <c r="C65" s="1073"/>
      <c r="D65" s="1073"/>
      <c r="E65" s="1073"/>
      <c r="F65" s="1073"/>
      <c r="G65" s="1073"/>
      <c r="H65" s="1073"/>
      <c r="I65" s="1073"/>
      <c r="J65" s="1073"/>
    </row>
  </sheetData>
  <mergeCells count="70">
    <mergeCell ref="B56:G56"/>
    <mergeCell ref="B57:G57"/>
    <mergeCell ref="A64:J65"/>
    <mergeCell ref="B58:G58"/>
    <mergeCell ref="B59:G59"/>
    <mergeCell ref="B60:G60"/>
    <mergeCell ref="B61:G61"/>
    <mergeCell ref="B62:G62"/>
    <mergeCell ref="A46:A62"/>
    <mergeCell ref="B53:G53"/>
    <mergeCell ref="B54:G54"/>
    <mergeCell ref="J54:J56"/>
    <mergeCell ref="B55:G55"/>
    <mergeCell ref="B50:G50"/>
    <mergeCell ref="J50:J52"/>
    <mergeCell ref="B51:G51"/>
    <mergeCell ref="J39:J42"/>
    <mergeCell ref="B40:G40"/>
    <mergeCell ref="B41:G41"/>
    <mergeCell ref="B42:G42"/>
    <mergeCell ref="B44:G44"/>
    <mergeCell ref="B43:G43"/>
    <mergeCell ref="B52:G52"/>
    <mergeCell ref="J46:J48"/>
    <mergeCell ref="B46:G46"/>
    <mergeCell ref="B47:G47"/>
    <mergeCell ref="B48:G48"/>
    <mergeCell ref="B49:G49"/>
    <mergeCell ref="B36:G36"/>
    <mergeCell ref="B37:G37"/>
    <mergeCell ref="B38:I38"/>
    <mergeCell ref="B39:G39"/>
    <mergeCell ref="B31:G31"/>
    <mergeCell ref="B32:G32"/>
    <mergeCell ref="J32:J35"/>
    <mergeCell ref="B33:G33"/>
    <mergeCell ref="B34:G34"/>
    <mergeCell ref="B35:G35"/>
    <mergeCell ref="B26:G26"/>
    <mergeCell ref="B27:G27"/>
    <mergeCell ref="B28:G28"/>
    <mergeCell ref="B29:G29"/>
    <mergeCell ref="J29:J30"/>
    <mergeCell ref="B30:G30"/>
    <mergeCell ref="B22:G22"/>
    <mergeCell ref="B23:I23"/>
    <mergeCell ref="B24:G24"/>
    <mergeCell ref="J24:J25"/>
    <mergeCell ref="B25:G25"/>
    <mergeCell ref="B17:G17"/>
    <mergeCell ref="B18:G18"/>
    <mergeCell ref="B19:G19"/>
    <mergeCell ref="B20:G20"/>
    <mergeCell ref="B21:G21"/>
    <mergeCell ref="B15:G15"/>
    <mergeCell ref="A5:J5"/>
    <mergeCell ref="B6:G6"/>
    <mergeCell ref="A7:A44"/>
    <mergeCell ref="B7:G7"/>
    <mergeCell ref="J7:J11"/>
    <mergeCell ref="B8:G8"/>
    <mergeCell ref="B9:G9"/>
    <mergeCell ref="B10:G10"/>
    <mergeCell ref="B11:G11"/>
    <mergeCell ref="B16:I16"/>
    <mergeCell ref="J16:J19"/>
    <mergeCell ref="B12:G12"/>
    <mergeCell ref="B13:G13"/>
    <mergeCell ref="J13:J14"/>
    <mergeCell ref="B14:G14"/>
  </mergeCells>
  <pageMargins left="0.70866141732283472" right="0.70866141732283472" top="0.74803149606299213" bottom="0.74803149606299213" header="0.31496062992125984" footer="0.31496062992125984"/>
  <pageSetup paperSize="9" scale="47" fitToHeight="2" orientation="portrait" r:id="rId1"/>
  <rowBreaks count="1" manualBreakCount="1">
    <brk id="45" max="9"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9">
    <pageSetUpPr fitToPage="1"/>
  </sheetPr>
  <dimension ref="A1:D19"/>
  <sheetViews>
    <sheetView view="pageBreakPreview" zoomScale="92" zoomScaleNormal="100" zoomScaleSheetLayoutView="92" workbookViewId="0"/>
  </sheetViews>
  <sheetFormatPr defaultColWidth="8.875" defaultRowHeight="15"/>
  <cols>
    <col min="1" max="4" width="20.875" style="274" customWidth="1"/>
    <col min="5" max="16384" width="8.875" style="274"/>
  </cols>
  <sheetData>
    <row r="1" spans="1:4">
      <c r="A1" s="276" t="e">
        <f>IF(#REF!=0,"Zakat/Tax payer's Name:…………………..","Zakat/Tax payer's Name: "&amp;#REF!)</f>
        <v>#REF!</v>
      </c>
    </row>
    <row r="2" spans="1:4">
      <c r="A2" s="276" t="e">
        <f>IF(#REF!=0,"Unique No :","Unique No : "&amp;RIGHT(#REF!,LEN(#REF!)-FIND(".",#REF!)))</f>
        <v>#REF!</v>
      </c>
    </row>
    <row r="3" spans="1:4">
      <c r="A3" s="276" t="e">
        <f>IF(#REF!=0,"Year ended : ","Year ended :" &amp;RIGHT(#REF!,LEN(#REF!)-5))</f>
        <v>#REF!</v>
      </c>
    </row>
    <row r="5" spans="1:4" ht="15.75" thickBot="1">
      <c r="A5" s="1027" t="s">
        <v>264</v>
      </c>
      <c r="B5" s="1027"/>
      <c r="C5" s="1027"/>
      <c r="D5" s="1027"/>
    </row>
    <row r="6" spans="1:4">
      <c r="A6" s="387" t="s">
        <v>167</v>
      </c>
      <c r="B6" s="388" t="s">
        <v>168</v>
      </c>
      <c r="C6" s="388" t="s">
        <v>169</v>
      </c>
      <c r="D6" s="392" t="s">
        <v>109</v>
      </c>
    </row>
    <row r="7" spans="1:4" ht="24.95" customHeight="1">
      <c r="A7" s="288"/>
      <c r="B7" s="381"/>
      <c r="C7" s="381"/>
      <c r="D7" s="279"/>
    </row>
    <row r="8" spans="1:4" ht="24.95" customHeight="1">
      <c r="A8" s="288"/>
      <c r="B8" s="381"/>
      <c r="C8" s="381"/>
      <c r="D8" s="279"/>
    </row>
    <row r="9" spans="1:4" ht="24.95" customHeight="1">
      <c r="A9" s="288"/>
      <c r="B9" s="381"/>
      <c r="C9" s="381"/>
      <c r="D9" s="279"/>
    </row>
    <row r="10" spans="1:4" ht="24.95" customHeight="1">
      <c r="A10" s="288"/>
      <c r="B10" s="381"/>
      <c r="C10" s="381"/>
      <c r="D10" s="279"/>
    </row>
    <row r="11" spans="1:4" ht="24.95" customHeight="1">
      <c r="A11" s="288"/>
      <c r="B11" s="381"/>
      <c r="C11" s="381"/>
      <c r="D11" s="279"/>
    </row>
    <row r="12" spans="1:4" ht="24.95" customHeight="1">
      <c r="A12" s="288"/>
      <c r="B12" s="381"/>
      <c r="C12" s="381"/>
      <c r="D12" s="279"/>
    </row>
    <row r="13" spans="1:4" ht="24.95" customHeight="1">
      <c r="A13" s="288"/>
      <c r="B13" s="381"/>
      <c r="C13" s="381"/>
      <c r="D13" s="279"/>
    </row>
    <row r="14" spans="1:4" ht="24.95" customHeight="1">
      <c r="A14" s="288"/>
      <c r="B14" s="381"/>
      <c r="C14" s="381"/>
      <c r="D14" s="279"/>
    </row>
    <row r="15" spans="1:4" ht="24.95" customHeight="1">
      <c r="A15" s="288"/>
      <c r="B15" s="381"/>
      <c r="C15" s="381"/>
      <c r="D15" s="279"/>
    </row>
    <row r="16" spans="1:4" ht="24.95" customHeight="1">
      <c r="A16" s="288"/>
      <c r="B16" s="381"/>
      <c r="C16" s="381"/>
      <c r="D16" s="279"/>
    </row>
    <row r="17" spans="1:4" ht="24.95" customHeight="1">
      <c r="A17" s="288"/>
      <c r="B17" s="381"/>
      <c r="C17" s="381"/>
      <c r="D17" s="279"/>
    </row>
    <row r="18" spans="1:4" ht="24.95" customHeight="1">
      <c r="A18" s="288"/>
      <c r="B18" s="381"/>
      <c r="C18" s="381"/>
      <c r="D18" s="279"/>
    </row>
    <row r="19" spans="1:4" ht="24.95" customHeight="1" thickBot="1">
      <c r="A19" s="1077" t="s">
        <v>107</v>
      </c>
      <c r="B19" s="1078"/>
      <c r="C19" s="1078"/>
      <c r="D19" s="442">
        <f>SUM(D7:D18)</f>
        <v>0</v>
      </c>
    </row>
  </sheetData>
  <mergeCells count="2">
    <mergeCell ref="A5:D5"/>
    <mergeCell ref="A19:C19"/>
  </mergeCells>
  <conditionalFormatting sqref="D7:D19">
    <cfRule type="cellIs" dxfId="2" priority="1" operator="equal">
      <formula>0</formula>
    </cfRule>
  </conditionalFormatting>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pageSetUpPr fitToPage="1"/>
  </sheetPr>
  <dimension ref="A1:I14"/>
  <sheetViews>
    <sheetView view="pageBreakPreview" zoomScale="75" zoomScaleNormal="100" zoomScaleSheetLayoutView="75" workbookViewId="0">
      <selection activeCell="C2" sqref="C2:C5"/>
    </sheetView>
  </sheetViews>
  <sheetFormatPr defaultColWidth="9.125" defaultRowHeight="18"/>
  <cols>
    <col min="1" max="1" width="30.5" style="444" customWidth="1"/>
    <col min="2" max="2" width="23.5" style="444" bestFit="1" customWidth="1"/>
    <col min="3" max="3" width="24.875" style="444" bestFit="1" customWidth="1"/>
    <col min="4" max="5" width="15.5" style="444" bestFit="1" customWidth="1"/>
    <col min="6" max="6" width="12.5" style="444" bestFit="1" customWidth="1"/>
    <col min="7" max="7" width="20.5" style="444" bestFit="1" customWidth="1"/>
    <col min="8" max="8" width="27.5" style="444" bestFit="1" customWidth="1"/>
    <col min="9" max="9" width="44.5" style="444" bestFit="1" customWidth="1"/>
    <col min="10" max="16384" width="9.125" style="444"/>
  </cols>
  <sheetData>
    <row r="1" spans="1:9" ht="18.75" thickBot="1">
      <c r="A1" s="1079" t="s">
        <v>524</v>
      </c>
      <c r="B1" s="1079"/>
      <c r="C1" s="1079"/>
      <c r="D1" s="1079"/>
      <c r="E1" s="1079"/>
      <c r="F1" s="1079"/>
      <c r="G1" s="1079"/>
      <c r="H1" s="1079"/>
      <c r="I1" s="1079"/>
    </row>
    <row r="2" spans="1:9" ht="15" customHeight="1">
      <c r="A2" s="1080" t="s">
        <v>249</v>
      </c>
      <c r="B2" s="1082" t="s">
        <v>525</v>
      </c>
      <c r="C2" s="1082" t="s">
        <v>526</v>
      </c>
      <c r="D2" s="1084" t="s">
        <v>527</v>
      </c>
      <c r="E2" s="1084"/>
      <c r="F2" s="1084"/>
      <c r="G2" s="1084"/>
      <c r="H2" s="1082" t="s">
        <v>528</v>
      </c>
      <c r="I2" s="1086" t="s">
        <v>529</v>
      </c>
    </row>
    <row r="3" spans="1:9">
      <c r="A3" s="1081"/>
      <c r="B3" s="1083"/>
      <c r="C3" s="1083"/>
      <c r="D3" s="1083"/>
      <c r="E3" s="1083"/>
      <c r="F3" s="1083"/>
      <c r="G3" s="1083"/>
      <c r="H3" s="1085"/>
      <c r="I3" s="1087"/>
    </row>
    <row r="4" spans="1:9">
      <c r="A4" s="1081"/>
      <c r="B4" s="1083"/>
      <c r="C4" s="1083"/>
      <c r="D4" s="1083"/>
      <c r="E4" s="1083"/>
      <c r="F4" s="1083"/>
      <c r="G4" s="1083"/>
      <c r="H4" s="1085"/>
      <c r="I4" s="1087"/>
    </row>
    <row r="5" spans="1:9" ht="30">
      <c r="A5" s="1081"/>
      <c r="B5" s="1083"/>
      <c r="C5" s="1083"/>
      <c r="D5" s="447" t="s">
        <v>163</v>
      </c>
      <c r="E5" s="452" t="s">
        <v>530</v>
      </c>
      <c r="F5" s="447" t="s">
        <v>164</v>
      </c>
      <c r="G5" s="447" t="s">
        <v>104</v>
      </c>
      <c r="H5" s="1085"/>
      <c r="I5" s="1087"/>
    </row>
    <row r="6" spans="1:9">
      <c r="A6" s="451">
        <v>1</v>
      </c>
      <c r="B6" s="447">
        <v>2</v>
      </c>
      <c r="C6" s="447">
        <v>3</v>
      </c>
      <c r="D6" s="447">
        <v>4</v>
      </c>
      <c r="E6" s="447">
        <v>5</v>
      </c>
      <c r="F6" s="447">
        <v>6</v>
      </c>
      <c r="G6" s="447">
        <v>7</v>
      </c>
      <c r="H6" s="447">
        <v>8</v>
      </c>
      <c r="I6" s="453" t="s">
        <v>531</v>
      </c>
    </row>
    <row r="7" spans="1:9">
      <c r="A7" s="454" t="s">
        <v>532</v>
      </c>
      <c r="B7" s="448"/>
      <c r="C7" s="455"/>
      <c r="D7" s="455"/>
      <c r="E7" s="456"/>
      <c r="F7" s="455"/>
      <c r="G7" s="455"/>
      <c r="H7" s="448"/>
      <c r="I7" s="457">
        <f>SUM(B7:H7)</f>
        <v>0</v>
      </c>
    </row>
    <row r="8" spans="1:9">
      <c r="A8" s="454" t="s">
        <v>145</v>
      </c>
      <c r="B8" s="448"/>
      <c r="C8" s="455"/>
      <c r="D8" s="455"/>
      <c r="E8" s="455"/>
      <c r="F8" s="455"/>
      <c r="G8" s="455"/>
      <c r="H8" s="448"/>
      <c r="I8" s="457">
        <f>SUM(B8:H8)</f>
        <v>0</v>
      </c>
    </row>
    <row r="9" spans="1:9" ht="18.75" thickBot="1">
      <c r="A9" s="458" t="s">
        <v>107</v>
      </c>
      <c r="B9" s="449">
        <f t="shared" ref="B9:I9" si="0">SUM(B7:B8)</f>
        <v>0</v>
      </c>
      <c r="C9" s="449">
        <f t="shared" si="0"/>
        <v>0</v>
      </c>
      <c r="D9" s="449">
        <f t="shared" si="0"/>
        <v>0</v>
      </c>
      <c r="E9" s="449">
        <f t="shared" si="0"/>
        <v>0</v>
      </c>
      <c r="F9" s="449">
        <f t="shared" si="0"/>
        <v>0</v>
      </c>
      <c r="G9" s="449">
        <f t="shared" si="0"/>
        <v>0</v>
      </c>
      <c r="H9" s="449">
        <f t="shared" si="0"/>
        <v>0</v>
      </c>
      <c r="I9" s="459">
        <f t="shared" si="0"/>
        <v>0</v>
      </c>
    </row>
    <row r="10" spans="1:9">
      <c r="A10" s="460"/>
      <c r="B10" s="460"/>
      <c r="C10" s="460"/>
      <c r="D10" s="460"/>
      <c r="E10" s="460"/>
      <c r="F10" s="460"/>
      <c r="G10" s="460"/>
      <c r="H10" s="460"/>
      <c r="I10" s="460"/>
    </row>
    <row r="11" spans="1:9">
      <c r="A11" s="460" t="s">
        <v>424</v>
      </c>
      <c r="B11" s="460"/>
      <c r="C11" s="461">
        <f>B9</f>
        <v>0</v>
      </c>
      <c r="D11" s="460"/>
      <c r="E11" s="460"/>
      <c r="F11" s="460"/>
      <c r="G11" s="460"/>
      <c r="H11" s="460"/>
      <c r="I11" s="460"/>
    </row>
    <row r="12" spans="1:9">
      <c r="A12" s="462" t="s">
        <v>544</v>
      </c>
      <c r="B12" s="462"/>
      <c r="C12" s="463">
        <f>C9</f>
        <v>0</v>
      </c>
      <c r="D12" s="460"/>
      <c r="E12" s="460"/>
      <c r="F12" s="460"/>
      <c r="G12" s="460"/>
      <c r="H12" s="460"/>
      <c r="I12" s="460"/>
    </row>
    <row r="13" spans="1:9">
      <c r="A13" s="464" t="s">
        <v>545</v>
      </c>
      <c r="B13" s="464"/>
      <c r="C13" s="465">
        <f>SUM(C11:C12)</f>
        <v>0</v>
      </c>
      <c r="D13" s="460"/>
      <c r="E13" s="460"/>
      <c r="F13" s="460"/>
      <c r="G13" s="460"/>
      <c r="H13" s="460"/>
      <c r="I13" s="460"/>
    </row>
    <row r="14" spans="1:9">
      <c r="A14" s="460"/>
      <c r="B14" s="460"/>
      <c r="C14" s="460"/>
      <c r="D14" s="460"/>
      <c r="E14" s="460"/>
      <c r="F14" s="460"/>
      <c r="G14" s="460"/>
      <c r="H14" s="460"/>
      <c r="I14" s="460"/>
    </row>
  </sheetData>
  <mergeCells count="7">
    <mergeCell ref="A1:I1"/>
    <mergeCell ref="A2:A5"/>
    <mergeCell ref="B2:B5"/>
    <mergeCell ref="C2:C5"/>
    <mergeCell ref="D2:G4"/>
    <mergeCell ref="H2:H5"/>
    <mergeCell ref="I2:I5"/>
  </mergeCells>
  <conditionalFormatting sqref="B7:I9">
    <cfRule type="cellIs" dxfId="1" priority="1" operator="equal">
      <formula>0</formula>
    </cfRule>
  </conditionalFormatting>
  <pageMargins left="0.7" right="0.7" top="0.75" bottom="0.75" header="0.3" footer="0.3"/>
  <pageSetup paperSize="9" scale="61"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pageSetUpPr fitToPage="1"/>
  </sheetPr>
  <dimension ref="A1:F10"/>
  <sheetViews>
    <sheetView view="pageBreakPreview" zoomScale="90" zoomScaleNormal="100" zoomScaleSheetLayoutView="90" workbookViewId="0">
      <selection activeCell="C4" sqref="C4"/>
    </sheetView>
  </sheetViews>
  <sheetFormatPr defaultColWidth="9.125" defaultRowHeight="14.25"/>
  <cols>
    <col min="1" max="1" width="61.5" style="227" customWidth="1"/>
    <col min="2" max="2" width="23.5" style="227" customWidth="1"/>
    <col min="3" max="3" width="26.5" style="227" customWidth="1"/>
    <col min="4" max="6" width="25.5" style="227" customWidth="1"/>
    <col min="7" max="16384" width="9.125" style="227"/>
  </cols>
  <sheetData>
    <row r="1" spans="1:6" ht="15.75" thickBot="1">
      <c r="A1" s="1079" t="s">
        <v>533</v>
      </c>
      <c r="B1" s="1079"/>
      <c r="C1" s="1079"/>
      <c r="D1" s="1079"/>
      <c r="E1" s="1079"/>
      <c r="F1" s="1079"/>
    </row>
    <row r="2" spans="1:6" ht="30">
      <c r="A2" s="471" t="s">
        <v>534</v>
      </c>
      <c r="B2" s="472" t="s">
        <v>535</v>
      </c>
      <c r="C2" s="473" t="s">
        <v>523</v>
      </c>
      <c r="D2" s="474" t="s">
        <v>536</v>
      </c>
      <c r="E2" s="473" t="s">
        <v>537</v>
      </c>
      <c r="F2" s="475" t="s">
        <v>538</v>
      </c>
    </row>
    <row r="3" spans="1:6" ht="15">
      <c r="A3" s="451">
        <v>1</v>
      </c>
      <c r="B3" s="447">
        <v>2</v>
      </c>
      <c r="C3" s="447">
        <v>3</v>
      </c>
      <c r="D3" s="447">
        <v>4</v>
      </c>
      <c r="E3" s="447">
        <v>5</v>
      </c>
      <c r="F3" s="476" t="s">
        <v>166</v>
      </c>
    </row>
    <row r="4" spans="1:6" s="445" customFormat="1" ht="24" customHeight="1">
      <c r="A4" s="466" t="s">
        <v>554</v>
      </c>
      <c r="B4" s="467"/>
      <c r="C4" s="467"/>
      <c r="D4" s="467"/>
      <c r="E4" s="467"/>
      <c r="F4" s="468">
        <f>B4+C4-D4+E4</f>
        <v>0</v>
      </c>
    </row>
    <row r="5" spans="1:6" ht="24" customHeight="1" thickBot="1">
      <c r="A5" s="477" t="s">
        <v>107</v>
      </c>
      <c r="B5" s="449">
        <f>SUM(B4:B4)</f>
        <v>0</v>
      </c>
      <c r="C5" s="449">
        <f>SUM(C4:C4)</f>
        <v>0</v>
      </c>
      <c r="D5" s="449">
        <f>SUM(D4:D4)</f>
        <v>0</v>
      </c>
      <c r="E5" s="449">
        <f>SUM(E4:E4)</f>
        <v>0</v>
      </c>
      <c r="F5" s="450">
        <f>SUM(F4:F4)</f>
        <v>0</v>
      </c>
    </row>
    <row r="6" spans="1:6" ht="15">
      <c r="A6" s="460"/>
      <c r="B6" s="460"/>
      <c r="C6" s="460"/>
      <c r="D6" s="460"/>
      <c r="E6" s="460"/>
      <c r="F6" s="460"/>
    </row>
    <row r="7" spans="1:6" ht="15">
      <c r="A7" s="460" t="s">
        <v>539</v>
      </c>
      <c r="B7" s="460"/>
      <c r="C7" s="461">
        <f>B5</f>
        <v>0</v>
      </c>
      <c r="D7" s="460"/>
      <c r="E7" s="460"/>
      <c r="F7" s="460"/>
    </row>
    <row r="8" spans="1:6" ht="15">
      <c r="A8" s="469" t="s">
        <v>540</v>
      </c>
      <c r="B8" s="464"/>
      <c r="C8" s="470" t="e">
        <f>B5*#REF!</f>
        <v>#REF!</v>
      </c>
      <c r="D8" s="460"/>
      <c r="E8" s="460"/>
      <c r="F8" s="460"/>
    </row>
    <row r="10" spans="1:6">
      <c r="A10" s="446"/>
    </row>
  </sheetData>
  <mergeCells count="1">
    <mergeCell ref="A1:F1"/>
  </mergeCells>
  <conditionalFormatting sqref="A4:F5">
    <cfRule type="cellIs" dxfId="0" priority="1" operator="equal">
      <formula>0</formula>
    </cfRule>
  </conditionalFormatting>
  <pageMargins left="0.7" right="0.7" top="0.75" bottom="0.75" header="0.3" footer="0.3"/>
  <pageSetup paperSize="9" scale="6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28"/>
  <sheetViews>
    <sheetView view="pageBreakPreview" zoomScale="115" zoomScaleNormal="100" zoomScaleSheetLayoutView="115" workbookViewId="0">
      <selection activeCell="B35" sqref="B35"/>
    </sheetView>
  </sheetViews>
  <sheetFormatPr defaultColWidth="9.125" defaultRowHeight="12.75"/>
  <cols>
    <col min="1" max="1" width="86.125" style="202" customWidth="1"/>
    <col min="2" max="2" width="11.5" style="226" bestFit="1" customWidth="1"/>
    <col min="3" max="3" width="9.125" style="202"/>
    <col min="4" max="4" width="11.125" style="202" bestFit="1" customWidth="1"/>
    <col min="5" max="16384" width="9.125" style="202"/>
  </cols>
  <sheetData>
    <row r="1" spans="1:2" ht="15.75">
      <c r="A1" s="200" t="s">
        <v>415</v>
      </c>
      <c r="B1" s="201"/>
    </row>
    <row r="2" spans="1:2" ht="15.75">
      <c r="A2" s="203" t="s">
        <v>466</v>
      </c>
      <c r="B2" s="204"/>
    </row>
    <row r="3" spans="1:2" ht="15.75">
      <c r="A3" s="203" t="s">
        <v>416</v>
      </c>
      <c r="B3" s="204"/>
    </row>
    <row r="4" spans="1:2" ht="15.75">
      <c r="A4" s="203" t="s">
        <v>464</v>
      </c>
      <c r="B4" s="204"/>
    </row>
    <row r="5" spans="1:2" ht="15.75">
      <c r="A5" s="203"/>
      <c r="B5" s="204"/>
    </row>
    <row r="6" spans="1:2">
      <c r="A6" s="205" t="s">
        <v>467</v>
      </c>
      <c r="B6" s="206"/>
    </row>
    <row r="7" spans="1:2">
      <c r="A7" s="207"/>
      <c r="B7" s="208"/>
    </row>
    <row r="8" spans="1:2">
      <c r="A8" s="209" t="s">
        <v>468</v>
      </c>
      <c r="B8" s="210"/>
    </row>
    <row r="9" spans="1:2">
      <c r="A9" s="211" t="s">
        <v>469</v>
      </c>
      <c r="B9" s="212">
        <f>32%</f>
        <v>0.32</v>
      </c>
    </row>
    <row r="10" spans="1:2">
      <c r="A10" s="211" t="s">
        <v>470</v>
      </c>
      <c r="B10" s="212">
        <f>(93.07%*8%)</f>
        <v>7.4455999999999994E-2</v>
      </c>
    </row>
    <row r="11" spans="1:2">
      <c r="A11" s="211"/>
      <c r="B11" s="212"/>
    </row>
    <row r="12" spans="1:2">
      <c r="A12" s="209" t="s">
        <v>471</v>
      </c>
      <c r="B12" s="210"/>
    </row>
    <row r="13" spans="1:2">
      <c r="A13" s="213" t="s">
        <v>472</v>
      </c>
      <c r="B13" s="210">
        <f>60%*50%*94.927%</f>
        <v>0.28478100000000001</v>
      </c>
    </row>
    <row r="14" spans="1:2" ht="13.5" thickBot="1">
      <c r="A14" s="211"/>
      <c r="B14" s="214"/>
    </row>
    <row r="15" spans="1:2">
      <c r="A15" s="215" t="s">
        <v>473</v>
      </c>
      <c r="B15" s="216">
        <f>SUM(B9:B14)</f>
        <v>0.67923700000000009</v>
      </c>
    </row>
    <row r="16" spans="1:2">
      <c r="A16" s="209" t="s">
        <v>474</v>
      </c>
      <c r="B16" s="210"/>
    </row>
    <row r="17" spans="1:2">
      <c r="A17" s="213" t="s">
        <v>475</v>
      </c>
      <c r="B17" s="210">
        <f>60%*50%*5.073%</f>
        <v>1.5219E-2</v>
      </c>
    </row>
    <row r="18" spans="1:2">
      <c r="A18" s="213" t="s">
        <v>476</v>
      </c>
      <c r="B18" s="210">
        <f>60%*50%</f>
        <v>0.3</v>
      </c>
    </row>
    <row r="19" spans="1:2">
      <c r="A19" s="213" t="s">
        <v>477</v>
      </c>
      <c r="B19" s="217">
        <f>(6.93%*8%)</f>
        <v>5.5440000000000003E-3</v>
      </c>
    </row>
    <row r="20" spans="1:2" ht="13.5" thickBot="1">
      <c r="A20" s="211"/>
      <c r="B20" s="218"/>
    </row>
    <row r="21" spans="1:2">
      <c r="A21" s="215" t="s">
        <v>478</v>
      </c>
      <c r="B21" s="216">
        <f>SUM(B17:B20)</f>
        <v>0.32076299999999996</v>
      </c>
    </row>
    <row r="22" spans="1:2">
      <c r="A22" s="215"/>
      <c r="B22" s="210"/>
    </row>
    <row r="23" spans="1:2" ht="13.5" thickBot="1">
      <c r="A23" s="207" t="s">
        <v>479</v>
      </c>
      <c r="B23" s="219">
        <f>B15+B21</f>
        <v>1</v>
      </c>
    </row>
    <row r="24" spans="1:2" ht="13.5" thickTop="1">
      <c r="A24" s="220"/>
      <c r="B24" s="221"/>
    </row>
    <row r="25" spans="1:2">
      <c r="A25" s="222"/>
      <c r="B25" s="223"/>
    </row>
    <row r="26" spans="1:2">
      <c r="A26" s="224"/>
      <c r="B26" s="225"/>
    </row>
    <row r="28" spans="1:2" ht="29.25" customHeight="1"/>
  </sheetData>
  <protectedRanges>
    <protectedRange sqref="A1:B5" name="Range1"/>
  </protectedRanges>
  <printOptions horizontalCentered="1"/>
  <pageMargins left="0.15748031496062992" right="0.15748031496062992" top="0.23622047244094491" bottom="0.23622047244094491" header="0.15748031496062992" footer="0.15748031496062992"/>
  <pageSetup scale="95" orientation="portrait" r:id="rId1"/>
  <headerFooter alignWithMargins="0"/>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B1:Q29"/>
  <sheetViews>
    <sheetView view="pageBreakPreview" topLeftCell="A2" zoomScaleNormal="90" zoomScaleSheetLayoutView="100" workbookViewId="0">
      <selection activeCell="A2" sqref="A2"/>
    </sheetView>
  </sheetViews>
  <sheetFormatPr defaultColWidth="9.125" defaultRowHeight="12.75"/>
  <cols>
    <col min="1" max="7" width="9.125" style="72"/>
    <col min="8" max="8" width="19.875" style="72" customWidth="1"/>
    <col min="9" max="11" width="9.125" style="72"/>
    <col min="12" max="12" width="10.125" style="72" customWidth="1"/>
    <col min="13" max="16384" width="9.125" style="72"/>
  </cols>
  <sheetData>
    <row r="1" spans="2:17" ht="5.25" hidden="1" customHeight="1"/>
    <row r="2" spans="2:17" ht="5.25" customHeight="1" thickBot="1">
      <c r="B2" s="109"/>
      <c r="I2" s="109"/>
    </row>
    <row r="3" spans="2:17" ht="48.75" customHeight="1">
      <c r="B3" s="108"/>
      <c r="C3" s="1100" t="s">
        <v>293</v>
      </c>
      <c r="D3" s="1101"/>
      <c r="E3" s="1101"/>
      <c r="F3" s="1101"/>
      <c r="G3" s="1101"/>
      <c r="H3" s="110"/>
      <c r="I3" s="111" t="s">
        <v>265</v>
      </c>
      <c r="J3" s="112"/>
      <c r="K3" s="113" t="s">
        <v>266</v>
      </c>
      <c r="L3" s="114"/>
    </row>
    <row r="4" spans="2:17" ht="13.5" thickBot="1">
      <c r="B4" s="1102" t="s">
        <v>267</v>
      </c>
      <c r="C4" s="51" t="s">
        <v>268</v>
      </c>
      <c r="D4" s="52"/>
      <c r="E4" s="52"/>
      <c r="F4" s="52"/>
      <c r="G4" s="52"/>
      <c r="H4" s="73"/>
      <c r="I4" s="47" t="s">
        <v>265</v>
      </c>
      <c r="J4" s="48"/>
      <c r="K4" s="49" t="s">
        <v>266</v>
      </c>
      <c r="L4" s="50"/>
      <c r="Q4" s="109"/>
    </row>
    <row r="5" spans="2:17" ht="25.5" customHeight="1">
      <c r="B5" s="1102"/>
      <c r="C5" s="1104" t="s">
        <v>269</v>
      </c>
      <c r="D5" s="1105"/>
      <c r="E5" s="1105"/>
      <c r="F5" s="1105"/>
      <c r="G5" s="1105"/>
      <c r="H5" s="1106"/>
      <c r="I5" s="47" t="s">
        <v>265</v>
      </c>
      <c r="J5" s="48"/>
      <c r="K5" s="49" t="s">
        <v>266</v>
      </c>
      <c r="L5" s="50"/>
    </row>
    <row r="6" spans="2:17">
      <c r="B6" s="1102"/>
      <c r="C6" s="1105" t="s">
        <v>270</v>
      </c>
      <c r="D6" s="1105"/>
      <c r="E6" s="1105"/>
      <c r="F6" s="1105"/>
      <c r="G6" s="1105"/>
      <c r="H6" s="46"/>
      <c r="I6" s="47" t="s">
        <v>265</v>
      </c>
      <c r="J6" s="53"/>
      <c r="K6" s="54"/>
      <c r="L6" s="50"/>
    </row>
    <row r="7" spans="2:17" ht="40.5" customHeight="1">
      <c r="B7" s="1103"/>
      <c r="C7" s="1107" t="s">
        <v>271</v>
      </c>
      <c r="D7" s="1108"/>
      <c r="E7" s="1108"/>
      <c r="F7" s="1108"/>
      <c r="G7" s="1108"/>
      <c r="H7" s="1108"/>
      <c r="I7" s="1108"/>
      <c r="J7" s="1108"/>
      <c r="K7" s="1108"/>
      <c r="L7" s="55"/>
    </row>
    <row r="8" spans="2:17">
      <c r="B8" s="1103"/>
      <c r="C8" s="56"/>
      <c r="D8" s="57"/>
      <c r="E8" s="57"/>
      <c r="F8" s="57"/>
      <c r="G8" s="57"/>
      <c r="H8" s="57"/>
      <c r="I8" s="57"/>
      <c r="J8" s="57"/>
      <c r="K8" s="58"/>
      <c r="L8" s="59"/>
    </row>
    <row r="9" spans="2:17">
      <c r="B9" s="1103"/>
      <c r="C9" s="56" t="s">
        <v>272</v>
      </c>
      <c r="D9" s="57"/>
      <c r="E9" s="60"/>
      <c r="F9" s="57" t="s">
        <v>273</v>
      </c>
      <c r="G9" s="60"/>
      <c r="H9" s="57" t="s">
        <v>274</v>
      </c>
      <c r="I9" s="57"/>
      <c r="J9" s="57" t="s">
        <v>275</v>
      </c>
      <c r="K9" s="58"/>
      <c r="L9" s="59"/>
    </row>
    <row r="10" spans="2:17" ht="13.5" thickBot="1">
      <c r="B10" s="1103"/>
      <c r="C10" s="61"/>
      <c r="D10" s="62"/>
      <c r="E10" s="62"/>
      <c r="F10" s="62"/>
      <c r="G10" s="62"/>
      <c r="H10" s="62"/>
      <c r="I10" s="62"/>
      <c r="J10" s="62"/>
      <c r="K10" s="63"/>
      <c r="L10" s="64"/>
    </row>
    <row r="11" spans="2:17" ht="13.5" thickBot="1">
      <c r="B11" s="115"/>
      <c r="L11" s="60"/>
    </row>
    <row r="12" spans="2:17" ht="27.75" customHeight="1">
      <c r="B12" s="1109" t="s">
        <v>276</v>
      </c>
      <c r="C12" s="1111" t="s">
        <v>277</v>
      </c>
      <c r="D12" s="1112"/>
      <c r="E12" s="1112"/>
      <c r="F12" s="1112"/>
      <c r="G12" s="1112"/>
      <c r="H12" s="1112"/>
      <c r="I12" s="1112"/>
      <c r="J12" s="1112"/>
      <c r="K12" s="1112"/>
      <c r="L12" s="1113"/>
      <c r="M12" s="116"/>
    </row>
    <row r="13" spans="2:17">
      <c r="B13" s="1102"/>
      <c r="C13" s="65"/>
      <c r="D13" s="66"/>
      <c r="E13" s="66"/>
      <c r="F13" s="66"/>
      <c r="G13" s="66"/>
      <c r="H13" s="66"/>
      <c r="I13" s="66"/>
      <c r="J13" s="66"/>
      <c r="K13" s="66"/>
      <c r="L13" s="60"/>
      <c r="M13" s="116"/>
    </row>
    <row r="14" spans="2:17" ht="13.5" thickBot="1">
      <c r="B14" s="1110"/>
      <c r="C14" s="118" t="s">
        <v>272</v>
      </c>
      <c r="D14" s="119"/>
      <c r="E14" s="117" t="s">
        <v>278</v>
      </c>
      <c r="F14" s="120"/>
      <c r="G14" s="62" t="s">
        <v>279</v>
      </c>
      <c r="H14" s="109"/>
      <c r="I14" s="1114" t="s">
        <v>280</v>
      </c>
      <c r="J14" s="1114"/>
      <c r="K14" s="117" t="s">
        <v>281</v>
      </c>
      <c r="L14" s="109"/>
      <c r="M14" s="116"/>
    </row>
    <row r="15" spans="2:17">
      <c r="B15" s="66"/>
      <c r="C15" s="66"/>
      <c r="D15" s="66"/>
      <c r="E15" s="66"/>
      <c r="F15" s="66"/>
      <c r="G15" s="66"/>
      <c r="H15" s="66"/>
      <c r="I15" s="66"/>
      <c r="J15" s="66"/>
      <c r="K15" s="66"/>
      <c r="L15" s="60"/>
    </row>
    <row r="16" spans="2:17" ht="13.5" thickBot="1">
      <c r="B16" s="1115" t="s">
        <v>282</v>
      </c>
      <c r="C16" s="1115"/>
      <c r="D16" s="1115"/>
      <c r="E16" s="1115"/>
      <c r="F16" s="1115"/>
      <c r="G16" s="1115"/>
      <c r="H16" s="1115"/>
      <c r="I16" s="1115"/>
      <c r="J16" s="1115"/>
      <c r="K16" s="1115"/>
      <c r="L16" s="1115"/>
    </row>
    <row r="17" spans="2:16" ht="29.25" customHeight="1">
      <c r="B17" s="1116" t="s">
        <v>283</v>
      </c>
      <c r="C17" s="1117"/>
      <c r="D17" s="1117"/>
      <c r="E17" s="1117"/>
      <c r="F17" s="1117"/>
      <c r="G17" s="1117"/>
      <c r="H17" s="1117"/>
      <c r="I17" s="1117"/>
      <c r="J17" s="1117"/>
      <c r="K17" s="1117"/>
      <c r="L17" s="1118"/>
    </row>
    <row r="18" spans="2:16" ht="25.5" customHeight="1">
      <c r="B18" s="124">
        <v>1</v>
      </c>
      <c r="C18" s="1091" t="s">
        <v>284</v>
      </c>
      <c r="D18" s="1091"/>
      <c r="E18" s="1091"/>
      <c r="F18" s="1091"/>
      <c r="G18" s="1091"/>
      <c r="H18" s="1091"/>
      <c r="I18" s="1091"/>
      <c r="J18" s="1091"/>
      <c r="K18" s="1091"/>
      <c r="L18" s="1092"/>
    </row>
    <row r="19" spans="2:16" ht="38.25" customHeight="1">
      <c r="B19" s="121">
        <v>2</v>
      </c>
      <c r="C19" s="1090" t="s">
        <v>285</v>
      </c>
      <c r="D19" s="1091"/>
      <c r="E19" s="1091"/>
      <c r="F19" s="1091"/>
      <c r="G19" s="1091"/>
      <c r="H19" s="1091"/>
      <c r="I19" s="1091"/>
      <c r="J19" s="1091"/>
      <c r="K19" s="1091"/>
      <c r="L19" s="1092"/>
      <c r="P19" s="127"/>
    </row>
    <row r="20" spans="2:16" ht="66" customHeight="1">
      <c r="B20" s="125">
        <v>3</v>
      </c>
      <c r="C20" s="1093" t="s">
        <v>294</v>
      </c>
      <c r="D20" s="1093"/>
      <c r="E20" s="1093"/>
      <c r="F20" s="1093"/>
      <c r="G20" s="1093"/>
      <c r="H20" s="1093"/>
      <c r="I20" s="1093"/>
      <c r="J20" s="1093"/>
      <c r="K20" s="1093"/>
      <c r="L20" s="1094"/>
    </row>
    <row r="21" spans="2:16" ht="14.25" customHeight="1">
      <c r="B21" s="126">
        <v>4</v>
      </c>
      <c r="C21" s="1090" t="s">
        <v>286</v>
      </c>
      <c r="D21" s="1091"/>
      <c r="E21" s="1091"/>
      <c r="F21" s="1091"/>
      <c r="G21" s="1091"/>
      <c r="H21" s="1091"/>
      <c r="I21" s="1091"/>
      <c r="J21" s="1091"/>
      <c r="K21" s="1091"/>
      <c r="L21" s="1092"/>
    </row>
    <row r="22" spans="2:16" ht="27.75" customHeight="1">
      <c r="B22" s="121">
        <v>5</v>
      </c>
      <c r="C22" s="1090" t="s">
        <v>289</v>
      </c>
      <c r="D22" s="1091"/>
      <c r="E22" s="1091"/>
      <c r="F22" s="1091"/>
      <c r="G22" s="1091"/>
      <c r="H22" s="1091"/>
      <c r="I22" s="1091"/>
      <c r="J22" s="1091"/>
      <c r="K22" s="1091"/>
      <c r="L22" s="1092"/>
    </row>
    <row r="23" spans="2:16" ht="26.25" customHeight="1">
      <c r="B23" s="125">
        <v>6</v>
      </c>
      <c r="C23" s="1093" t="s">
        <v>290</v>
      </c>
      <c r="D23" s="1093"/>
      <c r="E23" s="1093"/>
      <c r="F23" s="1093"/>
      <c r="G23" s="1093"/>
      <c r="H23" s="1093"/>
      <c r="I23" s="1093"/>
      <c r="J23" s="1093"/>
      <c r="K23" s="1093"/>
      <c r="L23" s="1094"/>
    </row>
    <row r="24" spans="2:16" ht="25.5" customHeight="1">
      <c r="B24" s="126">
        <v>7</v>
      </c>
      <c r="C24" s="1090" t="s">
        <v>291</v>
      </c>
      <c r="D24" s="1091"/>
      <c r="E24" s="1091"/>
      <c r="F24" s="1091"/>
      <c r="G24" s="1091"/>
      <c r="H24" s="1091"/>
      <c r="I24" s="1091"/>
      <c r="J24" s="1091"/>
      <c r="K24" s="1091"/>
      <c r="L24" s="1092"/>
    </row>
    <row r="25" spans="2:16" ht="30" customHeight="1">
      <c r="B25" s="123">
        <v>8</v>
      </c>
      <c r="C25" s="1090" t="s">
        <v>292</v>
      </c>
      <c r="D25" s="1091"/>
      <c r="E25" s="1091"/>
      <c r="F25" s="1091"/>
      <c r="G25" s="1091"/>
      <c r="H25" s="1091"/>
      <c r="I25" s="1091"/>
      <c r="J25" s="1091"/>
      <c r="K25" s="1091"/>
      <c r="L25" s="1092"/>
    </row>
    <row r="26" spans="2:16" ht="41.25" customHeight="1" thickBot="1">
      <c r="B26" s="122">
        <v>9</v>
      </c>
      <c r="C26" s="1095" t="s">
        <v>287</v>
      </c>
      <c r="D26" s="1095"/>
      <c r="E26" s="1095"/>
      <c r="F26" s="1095"/>
      <c r="G26" s="1095"/>
      <c r="H26" s="1095"/>
      <c r="I26" s="1095"/>
      <c r="J26" s="1095"/>
      <c r="K26" s="1095"/>
      <c r="L26" s="1096"/>
    </row>
    <row r="27" spans="2:16" ht="51" customHeight="1" thickBot="1">
      <c r="B27" s="1097" t="s">
        <v>288</v>
      </c>
      <c r="C27" s="1098"/>
      <c r="D27" s="1098"/>
      <c r="E27" s="1098"/>
      <c r="F27" s="1098"/>
      <c r="G27" s="1098"/>
      <c r="H27" s="1098"/>
      <c r="I27" s="1098"/>
      <c r="J27" s="1098"/>
      <c r="K27" s="1098"/>
      <c r="L27" s="1099"/>
    </row>
    <row r="28" spans="2:16" ht="1.5" customHeight="1">
      <c r="B28" s="67"/>
      <c r="C28" s="1088"/>
      <c r="D28" s="1089"/>
      <c r="E28" s="1089"/>
      <c r="F28" s="1089"/>
      <c r="G28" s="1089"/>
      <c r="H28" s="1089"/>
      <c r="I28" s="1089"/>
      <c r="J28" s="1089"/>
      <c r="K28" s="1089"/>
      <c r="L28" s="68"/>
    </row>
    <row r="29" spans="2:16" ht="13.5" hidden="1" thickBot="1">
      <c r="B29" s="69"/>
      <c r="C29" s="70"/>
      <c r="D29" s="70"/>
      <c r="E29" s="70"/>
      <c r="F29" s="70"/>
      <c r="G29" s="70"/>
      <c r="H29" s="70"/>
      <c r="I29" s="70"/>
      <c r="J29" s="70"/>
      <c r="K29" s="70"/>
      <c r="L29" s="71"/>
    </row>
  </sheetData>
  <mergeCells count="21">
    <mergeCell ref="C21:L21"/>
    <mergeCell ref="C3:G3"/>
    <mergeCell ref="B4:B10"/>
    <mergeCell ref="C5:H5"/>
    <mergeCell ref="C6:G6"/>
    <mergeCell ref="C7:K7"/>
    <mergeCell ref="B12:B14"/>
    <mergeCell ref="C12:L12"/>
    <mergeCell ref="I14:J14"/>
    <mergeCell ref="B16:L16"/>
    <mergeCell ref="C18:L18"/>
    <mergeCell ref="C19:L19"/>
    <mergeCell ref="C20:L20"/>
    <mergeCell ref="B17:L17"/>
    <mergeCell ref="C28:K28"/>
    <mergeCell ref="C22:L22"/>
    <mergeCell ref="C23:L23"/>
    <mergeCell ref="C24:L24"/>
    <mergeCell ref="C25:L25"/>
    <mergeCell ref="C26:L26"/>
    <mergeCell ref="B27:L27"/>
  </mergeCells>
  <pageMargins left="0.7" right="0.7" top="1.3149999999999999" bottom="0.75" header="0.3" footer="0.3"/>
  <pageSetup paperSize="9" scale="67"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7105" r:id="rId4" name="Check Box 1">
              <controlPr defaultSize="0" autoFill="0" autoLine="0" autoPict="0">
                <anchor moveWithCells="1">
                  <from>
                    <xdr:col>16377</xdr:col>
                    <xdr:colOff>47625</xdr:colOff>
                    <xdr:row>3</xdr:row>
                    <xdr:rowOff>28575</xdr:rowOff>
                  </from>
                  <to>
                    <xdr:col>16377</xdr:col>
                    <xdr:colOff>352425</xdr:colOff>
                    <xdr:row>4</xdr:row>
                    <xdr:rowOff>38100</xdr:rowOff>
                  </to>
                </anchor>
              </controlPr>
            </control>
          </mc:Choice>
        </mc:AlternateContent>
        <mc:AlternateContent xmlns:mc="http://schemas.openxmlformats.org/markup-compatibility/2006">
          <mc:Choice Requires="x14">
            <control shapeId="47106" r:id="rId5" name="Check Box 2">
              <controlPr defaultSize="0" autoFill="0" autoLine="0" autoPict="0">
                <anchor moveWithCells="1">
                  <from>
                    <xdr:col>16377</xdr:col>
                    <xdr:colOff>0</xdr:colOff>
                    <xdr:row>2</xdr:row>
                    <xdr:rowOff>219075</xdr:rowOff>
                  </from>
                  <to>
                    <xdr:col>16377</xdr:col>
                    <xdr:colOff>0</xdr:colOff>
                    <xdr:row>2</xdr:row>
                    <xdr:rowOff>419100</xdr:rowOff>
                  </to>
                </anchor>
              </controlPr>
            </control>
          </mc:Choice>
        </mc:AlternateContent>
        <mc:AlternateContent xmlns:mc="http://schemas.openxmlformats.org/markup-compatibility/2006">
          <mc:Choice Requires="x14">
            <control shapeId="47107" r:id="rId6" name="Check Box 3">
              <controlPr defaultSize="0" autoFill="0" autoLine="0" autoPict="0">
                <anchor moveWithCells="1">
                  <from>
                    <xdr:col>16377</xdr:col>
                    <xdr:colOff>66675</xdr:colOff>
                    <xdr:row>4</xdr:row>
                    <xdr:rowOff>38100</xdr:rowOff>
                  </from>
                  <to>
                    <xdr:col>16377</xdr:col>
                    <xdr:colOff>371475</xdr:colOff>
                    <xdr:row>4</xdr:row>
                    <xdr:rowOff>190500</xdr:rowOff>
                  </to>
                </anchor>
              </controlPr>
            </control>
          </mc:Choice>
        </mc:AlternateContent>
        <mc:AlternateContent xmlns:mc="http://schemas.openxmlformats.org/markup-compatibility/2006">
          <mc:Choice Requires="x14">
            <control shapeId="47108" r:id="rId7" name="Check Box 4">
              <controlPr defaultSize="0" autoFill="0" autoLine="0" autoPict="0">
                <anchor moveWithCells="1">
                  <from>
                    <xdr:col>16377</xdr:col>
                    <xdr:colOff>0</xdr:colOff>
                    <xdr:row>4</xdr:row>
                    <xdr:rowOff>28575</xdr:rowOff>
                  </from>
                  <to>
                    <xdr:col>16377</xdr:col>
                    <xdr:colOff>0</xdr:colOff>
                    <xdr:row>4</xdr:row>
                    <xdr:rowOff>190500</xdr:rowOff>
                  </to>
                </anchor>
              </controlPr>
            </control>
          </mc:Choice>
        </mc:AlternateContent>
        <mc:AlternateContent xmlns:mc="http://schemas.openxmlformats.org/markup-compatibility/2006">
          <mc:Choice Requires="x14">
            <control shapeId="47109" r:id="rId8" name="Check Box 5">
              <controlPr defaultSize="0" autoFill="0" autoLine="0" autoPict="0">
                <anchor moveWithCells="1">
                  <from>
                    <xdr:col>16377</xdr:col>
                    <xdr:colOff>66675</xdr:colOff>
                    <xdr:row>5</xdr:row>
                    <xdr:rowOff>38100</xdr:rowOff>
                  </from>
                  <to>
                    <xdr:col>16377</xdr:col>
                    <xdr:colOff>371475</xdr:colOff>
                    <xdr:row>6</xdr:row>
                    <xdr:rowOff>38100</xdr:rowOff>
                  </to>
                </anchor>
              </controlPr>
            </control>
          </mc:Choice>
        </mc:AlternateContent>
        <mc:AlternateContent xmlns:mc="http://schemas.openxmlformats.org/markup-compatibility/2006">
          <mc:Choice Requires="x14">
            <control shapeId="47110" r:id="rId9" name="Check Box 6">
              <controlPr defaultSize="0" autoFill="0" autoLine="0" autoPict="0">
                <anchor moveWithCells="1">
                  <from>
                    <xdr:col>16377</xdr:col>
                    <xdr:colOff>0</xdr:colOff>
                    <xdr:row>5</xdr:row>
                    <xdr:rowOff>28575</xdr:rowOff>
                  </from>
                  <to>
                    <xdr:col>16377</xdr:col>
                    <xdr:colOff>0</xdr:colOff>
                    <xdr:row>6</xdr:row>
                    <xdr:rowOff>28575</xdr:rowOff>
                  </to>
                </anchor>
              </controlPr>
            </control>
          </mc:Choice>
        </mc:AlternateContent>
        <mc:AlternateContent xmlns:mc="http://schemas.openxmlformats.org/markup-compatibility/2006">
          <mc:Choice Requires="x14">
            <control shapeId="47111" r:id="rId10" name="Check Box 7">
              <controlPr defaultSize="0" autoFill="0" autoLine="0" autoPict="0">
                <anchor moveWithCells="1">
                  <from>
                    <xdr:col>16375</xdr:col>
                    <xdr:colOff>228600</xdr:colOff>
                    <xdr:row>2</xdr:row>
                    <xdr:rowOff>219075</xdr:rowOff>
                  </from>
                  <to>
                    <xdr:col>16375</xdr:col>
                    <xdr:colOff>533400</xdr:colOff>
                    <xdr:row>2</xdr:row>
                    <xdr:rowOff>419100</xdr:rowOff>
                  </to>
                </anchor>
              </controlPr>
            </control>
          </mc:Choice>
        </mc:AlternateContent>
        <mc:AlternateContent xmlns:mc="http://schemas.openxmlformats.org/markup-compatibility/2006">
          <mc:Choice Requires="x14">
            <control shapeId="47112" r:id="rId11" name="Check Box 8">
              <controlPr defaultSize="0" autoFill="0" autoLine="0" autoPict="0">
                <anchor moveWithCells="1">
                  <from>
                    <xdr:col>16375</xdr:col>
                    <xdr:colOff>228600</xdr:colOff>
                    <xdr:row>4</xdr:row>
                    <xdr:rowOff>66675</xdr:rowOff>
                  </from>
                  <to>
                    <xdr:col>16375</xdr:col>
                    <xdr:colOff>533400</xdr:colOff>
                    <xdr:row>4</xdr:row>
                    <xdr:rowOff>190500</xdr:rowOff>
                  </to>
                </anchor>
              </controlPr>
            </control>
          </mc:Choice>
        </mc:AlternateContent>
        <mc:AlternateContent xmlns:mc="http://schemas.openxmlformats.org/markup-compatibility/2006">
          <mc:Choice Requires="x14">
            <control shapeId="47113" r:id="rId12" name="Check Box 9">
              <controlPr defaultSize="0" autoFill="0" autoLine="0" autoPict="0">
                <anchor moveWithCells="1">
                  <from>
                    <xdr:col>16377</xdr:col>
                    <xdr:colOff>0</xdr:colOff>
                    <xdr:row>2</xdr:row>
                    <xdr:rowOff>28575</xdr:rowOff>
                  </from>
                  <to>
                    <xdr:col>16377</xdr:col>
                    <xdr:colOff>152400</xdr:colOff>
                    <xdr:row>2</xdr:row>
                    <xdr:rowOff>200025</xdr:rowOff>
                  </to>
                </anchor>
              </controlPr>
            </control>
          </mc:Choice>
        </mc:AlternateContent>
        <mc:AlternateContent xmlns:mc="http://schemas.openxmlformats.org/markup-compatibility/2006">
          <mc:Choice Requires="x14">
            <control shapeId="47114" r:id="rId13" name="Check Box 10">
              <controlPr defaultSize="0" autoFill="0" autoLine="0" autoPict="0">
                <anchor moveWithCells="1">
                  <from>
                    <xdr:col>16376</xdr:col>
                    <xdr:colOff>561975</xdr:colOff>
                    <xdr:row>2</xdr:row>
                    <xdr:rowOff>28575</xdr:rowOff>
                  </from>
                  <to>
                    <xdr:col>16377</xdr:col>
                    <xdr:colOff>0</xdr:colOff>
                    <xdr:row>2</xdr:row>
                    <xdr:rowOff>200025</xdr:rowOff>
                  </to>
                </anchor>
              </controlPr>
            </control>
          </mc:Choice>
        </mc:AlternateContent>
        <mc:AlternateContent xmlns:mc="http://schemas.openxmlformats.org/markup-compatibility/2006">
          <mc:Choice Requires="x14">
            <control shapeId="47115" r:id="rId14" name="Check Box 11">
              <controlPr defaultSize="0" autoFill="0" autoLine="0" autoPict="0">
                <anchor moveWithCells="1">
                  <from>
                    <xdr:col>16375</xdr:col>
                    <xdr:colOff>228600</xdr:colOff>
                    <xdr:row>2</xdr:row>
                    <xdr:rowOff>142875</xdr:rowOff>
                  </from>
                  <to>
                    <xdr:col>16375</xdr:col>
                    <xdr:colOff>533400</xdr:colOff>
                    <xdr:row>2</xdr:row>
                    <xdr:rowOff>381000</xdr:rowOff>
                  </to>
                </anchor>
              </controlPr>
            </control>
          </mc:Choice>
        </mc:AlternateContent>
        <mc:AlternateContent xmlns:mc="http://schemas.openxmlformats.org/markup-compatibility/2006">
          <mc:Choice Requires="x14">
            <control shapeId="47116" r:id="rId15" name="Check Box 12">
              <controlPr defaultSize="0" autoFill="0" autoLine="0" autoPict="0">
                <anchor moveWithCells="1">
                  <from>
                    <xdr:col>16377</xdr:col>
                    <xdr:colOff>47625</xdr:colOff>
                    <xdr:row>2</xdr:row>
                    <xdr:rowOff>28575</xdr:rowOff>
                  </from>
                  <to>
                    <xdr:col>16377</xdr:col>
                    <xdr:colOff>352425</xdr:colOff>
                    <xdr:row>2</xdr:row>
                    <xdr:rowOff>219075</xdr:rowOff>
                  </to>
                </anchor>
              </controlPr>
            </control>
          </mc:Choice>
        </mc:AlternateContent>
        <mc:AlternateContent xmlns:mc="http://schemas.openxmlformats.org/markup-compatibility/2006">
          <mc:Choice Requires="x14">
            <control shapeId="47117" r:id="rId16" name="Check Box 13">
              <controlPr defaultSize="0" autoFill="0" autoLine="0" autoPict="0">
                <anchor moveWithCells="1">
                  <from>
                    <xdr:col>16377</xdr:col>
                    <xdr:colOff>0</xdr:colOff>
                    <xdr:row>0</xdr:row>
                    <xdr:rowOff>0</xdr:rowOff>
                  </from>
                  <to>
                    <xdr:col>16377</xdr:col>
                    <xdr:colOff>0</xdr:colOff>
                    <xdr:row>2</xdr:row>
                    <xdr:rowOff>142875</xdr:rowOff>
                  </to>
                </anchor>
              </controlPr>
            </control>
          </mc:Choice>
        </mc:AlternateContent>
        <mc:AlternateContent xmlns:mc="http://schemas.openxmlformats.org/markup-compatibility/2006">
          <mc:Choice Requires="x14">
            <control shapeId="47118" r:id="rId17" name="Check Box 14">
              <controlPr defaultSize="0" autoFill="0" autoLine="0" autoPict="0">
                <anchor moveWithCells="1">
                  <from>
                    <xdr:col>16375</xdr:col>
                    <xdr:colOff>228600</xdr:colOff>
                    <xdr:row>0</xdr:row>
                    <xdr:rowOff>0</xdr:rowOff>
                  </from>
                  <to>
                    <xdr:col>16375</xdr:col>
                    <xdr:colOff>533400</xdr:colOff>
                    <xdr:row>2</xdr:row>
                    <xdr:rowOff>142875</xdr:rowOff>
                  </to>
                </anchor>
              </controlPr>
            </control>
          </mc:Choice>
        </mc:AlternateContent>
        <mc:AlternateContent xmlns:mc="http://schemas.openxmlformats.org/markup-compatibility/2006">
          <mc:Choice Requires="x14">
            <control shapeId="47119" r:id="rId18" name="Check Box 15">
              <controlPr defaultSize="0" autoFill="0" autoLine="0" autoPict="0">
                <anchor moveWithCells="1">
                  <from>
                    <xdr:col>16377</xdr:col>
                    <xdr:colOff>0</xdr:colOff>
                    <xdr:row>0</xdr:row>
                    <xdr:rowOff>0</xdr:rowOff>
                  </from>
                  <to>
                    <xdr:col>16377</xdr:col>
                    <xdr:colOff>152400</xdr:colOff>
                    <xdr:row>2</xdr:row>
                    <xdr:rowOff>114300</xdr:rowOff>
                  </to>
                </anchor>
              </controlPr>
            </control>
          </mc:Choice>
        </mc:AlternateContent>
        <mc:AlternateContent xmlns:mc="http://schemas.openxmlformats.org/markup-compatibility/2006">
          <mc:Choice Requires="x14">
            <control shapeId="47120" r:id="rId19" name="Check Box 16">
              <controlPr defaultSize="0" autoFill="0" autoLine="0" autoPict="0">
                <anchor moveWithCells="1">
                  <from>
                    <xdr:col>16376</xdr:col>
                    <xdr:colOff>561975</xdr:colOff>
                    <xdr:row>0</xdr:row>
                    <xdr:rowOff>0</xdr:rowOff>
                  </from>
                  <to>
                    <xdr:col>16377</xdr:col>
                    <xdr:colOff>0</xdr:colOff>
                    <xdr:row>2</xdr:row>
                    <xdr:rowOff>114300</xdr:rowOff>
                  </to>
                </anchor>
              </controlPr>
            </control>
          </mc:Choice>
        </mc:AlternateContent>
        <mc:AlternateContent xmlns:mc="http://schemas.openxmlformats.org/markup-compatibility/2006">
          <mc:Choice Requires="x14">
            <control shapeId="47121" r:id="rId20" name="Check Box 17">
              <controlPr defaultSize="0" autoFill="0" autoLine="0" autoPict="0">
                <anchor moveWithCells="1">
                  <from>
                    <xdr:col>16375</xdr:col>
                    <xdr:colOff>228600</xdr:colOff>
                    <xdr:row>0</xdr:row>
                    <xdr:rowOff>0</xdr:rowOff>
                  </from>
                  <to>
                    <xdr:col>16375</xdr:col>
                    <xdr:colOff>533400</xdr:colOff>
                    <xdr:row>2</xdr:row>
                    <xdr:rowOff>180975</xdr:rowOff>
                  </to>
                </anchor>
              </controlPr>
            </control>
          </mc:Choice>
        </mc:AlternateContent>
        <mc:AlternateContent xmlns:mc="http://schemas.openxmlformats.org/markup-compatibility/2006">
          <mc:Choice Requires="x14">
            <control shapeId="47123" r:id="rId21" name="Check Box 19">
              <controlPr defaultSize="0" autoFill="0" autoLine="0" autoPict="0">
                <anchor moveWithCells="1" sizeWithCells="1">
                  <from>
                    <xdr:col>8</xdr:col>
                    <xdr:colOff>257175</xdr:colOff>
                    <xdr:row>2</xdr:row>
                    <xdr:rowOff>200025</xdr:rowOff>
                  </from>
                  <to>
                    <xdr:col>8</xdr:col>
                    <xdr:colOff>561975</xdr:colOff>
                    <xdr:row>2</xdr:row>
                    <xdr:rowOff>428625</xdr:rowOff>
                  </to>
                </anchor>
              </controlPr>
            </control>
          </mc:Choice>
        </mc:AlternateContent>
        <mc:AlternateContent xmlns:mc="http://schemas.openxmlformats.org/markup-compatibility/2006">
          <mc:Choice Requires="x14">
            <control shapeId="47124" r:id="rId22" name="Check Box 20">
              <controlPr defaultSize="0" autoFill="0" autoLine="0" autoPict="0">
                <anchor moveWithCells="1" sizeWithCells="1">
                  <from>
                    <xdr:col>8</xdr:col>
                    <xdr:colOff>257175</xdr:colOff>
                    <xdr:row>2</xdr:row>
                    <xdr:rowOff>600075</xdr:rowOff>
                  </from>
                  <to>
                    <xdr:col>8</xdr:col>
                    <xdr:colOff>561975</xdr:colOff>
                    <xdr:row>4</xdr:row>
                    <xdr:rowOff>9525</xdr:rowOff>
                  </to>
                </anchor>
              </controlPr>
            </control>
          </mc:Choice>
        </mc:AlternateContent>
        <mc:AlternateContent xmlns:mc="http://schemas.openxmlformats.org/markup-compatibility/2006">
          <mc:Choice Requires="x14">
            <control shapeId="47125" r:id="rId23" name="Check Box 21">
              <controlPr defaultSize="0" autoFill="0" autoLine="0" autoPict="0">
                <anchor moveWithCells="1" sizeWithCells="1">
                  <from>
                    <xdr:col>8</xdr:col>
                    <xdr:colOff>257175</xdr:colOff>
                    <xdr:row>4</xdr:row>
                    <xdr:rowOff>38100</xdr:rowOff>
                  </from>
                  <to>
                    <xdr:col>8</xdr:col>
                    <xdr:colOff>561975</xdr:colOff>
                    <xdr:row>4</xdr:row>
                    <xdr:rowOff>266700</xdr:rowOff>
                  </to>
                </anchor>
              </controlPr>
            </control>
          </mc:Choice>
        </mc:AlternateContent>
        <mc:AlternateContent xmlns:mc="http://schemas.openxmlformats.org/markup-compatibility/2006">
          <mc:Choice Requires="x14">
            <control shapeId="47126" r:id="rId24" name="Check Box 22">
              <controlPr defaultSize="0" autoFill="0" autoLine="0" autoPict="0">
                <anchor moveWithCells="1" sizeWithCells="1">
                  <from>
                    <xdr:col>8</xdr:col>
                    <xdr:colOff>257175</xdr:colOff>
                    <xdr:row>4</xdr:row>
                    <xdr:rowOff>295275</xdr:rowOff>
                  </from>
                  <to>
                    <xdr:col>8</xdr:col>
                    <xdr:colOff>561975</xdr:colOff>
                    <xdr:row>6</xdr:row>
                    <xdr:rowOff>9525</xdr:rowOff>
                  </to>
                </anchor>
              </controlPr>
            </control>
          </mc:Choice>
        </mc:AlternateContent>
        <mc:AlternateContent xmlns:mc="http://schemas.openxmlformats.org/markup-compatibility/2006">
          <mc:Choice Requires="x14">
            <control shapeId="47127" r:id="rId25" name="Check Box 23">
              <controlPr defaultSize="0" autoFill="0" autoLine="0" autoPict="0">
                <anchor moveWithCells="1" sizeWithCells="1">
                  <from>
                    <xdr:col>9</xdr:col>
                    <xdr:colOff>333375</xdr:colOff>
                    <xdr:row>2</xdr:row>
                    <xdr:rowOff>219075</xdr:rowOff>
                  </from>
                  <to>
                    <xdr:col>10</xdr:col>
                    <xdr:colOff>28575</xdr:colOff>
                    <xdr:row>2</xdr:row>
                    <xdr:rowOff>447675</xdr:rowOff>
                  </to>
                </anchor>
              </controlPr>
            </control>
          </mc:Choice>
        </mc:AlternateContent>
        <mc:AlternateContent xmlns:mc="http://schemas.openxmlformats.org/markup-compatibility/2006">
          <mc:Choice Requires="x14">
            <control shapeId="47128" r:id="rId26" name="Check Box 24">
              <controlPr defaultSize="0" autoFill="0" autoLine="0" autoPict="0">
                <anchor moveWithCells="1" sizeWithCells="1">
                  <from>
                    <xdr:col>9</xdr:col>
                    <xdr:colOff>333375</xdr:colOff>
                    <xdr:row>2</xdr:row>
                    <xdr:rowOff>600075</xdr:rowOff>
                  </from>
                  <to>
                    <xdr:col>10</xdr:col>
                    <xdr:colOff>28575</xdr:colOff>
                    <xdr:row>4</xdr:row>
                    <xdr:rowOff>28575</xdr:rowOff>
                  </to>
                </anchor>
              </controlPr>
            </control>
          </mc:Choice>
        </mc:AlternateContent>
        <mc:AlternateContent xmlns:mc="http://schemas.openxmlformats.org/markup-compatibility/2006">
          <mc:Choice Requires="x14">
            <control shapeId="47129" r:id="rId27" name="Check Box 25">
              <controlPr defaultSize="0" autoFill="0" autoLine="0" autoPict="0">
                <anchor moveWithCells="1" sizeWithCells="1">
                  <from>
                    <xdr:col>9</xdr:col>
                    <xdr:colOff>352425</xdr:colOff>
                    <xdr:row>4</xdr:row>
                    <xdr:rowOff>304800</xdr:rowOff>
                  </from>
                  <to>
                    <xdr:col>10</xdr:col>
                    <xdr:colOff>47625</xdr:colOff>
                    <xdr:row>6</xdr:row>
                    <xdr:rowOff>28575</xdr:rowOff>
                  </to>
                </anchor>
              </controlPr>
            </control>
          </mc:Choice>
        </mc:AlternateContent>
        <mc:AlternateContent xmlns:mc="http://schemas.openxmlformats.org/markup-compatibility/2006">
          <mc:Choice Requires="x14">
            <control shapeId="47130" r:id="rId28" name="Check Box 26">
              <controlPr defaultSize="0" autoFill="0" autoLine="0" autoPict="0">
                <anchor moveWithCells="1" sizeWithCells="1">
                  <from>
                    <xdr:col>9</xdr:col>
                    <xdr:colOff>342900</xdr:colOff>
                    <xdr:row>4</xdr:row>
                    <xdr:rowOff>66675</xdr:rowOff>
                  </from>
                  <to>
                    <xdr:col>10</xdr:col>
                    <xdr:colOff>38100</xdr:colOff>
                    <xdr:row>4</xdr:row>
                    <xdr:rowOff>295275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28</vt:i4>
      </vt:variant>
      <vt:variant>
        <vt:lpstr>النطاقات المسماة</vt:lpstr>
      </vt:variant>
      <vt:variant>
        <vt:i4>28</vt:i4>
      </vt:variant>
    </vt:vector>
  </HeadingPairs>
  <TitlesOfParts>
    <vt:vector size="56" baseType="lpstr">
      <vt:lpstr>K1 New</vt:lpstr>
      <vt:lpstr>ST 1 - Adjustments to NP</vt:lpstr>
      <vt:lpstr>ST 2 - Equity</vt:lpstr>
      <vt:lpstr>ST 3 - Liabilities</vt:lpstr>
      <vt:lpstr>ST 4 - Fixed Assets &amp; related</vt:lpstr>
      <vt:lpstr>ST 5 - Investments</vt:lpstr>
      <vt:lpstr>ST 6 - Properties under develop</vt:lpstr>
      <vt:lpstr>ST 7 - Other deductions</vt:lpstr>
      <vt:lpstr>ST 8 -Total assets</vt:lpstr>
      <vt:lpstr>ST 9-Application of Article 25</vt:lpstr>
      <vt:lpstr>TB 2022</vt:lpstr>
      <vt:lpstr>Page 1</vt:lpstr>
      <vt:lpstr>Page 2</vt:lpstr>
      <vt:lpstr>Page 3</vt:lpstr>
      <vt:lpstr>Page 4</vt:lpstr>
      <vt:lpstr>5 a 2</vt:lpstr>
      <vt:lpstr>10 - Loans (2)</vt:lpstr>
      <vt:lpstr>10-B</vt:lpstr>
      <vt:lpstr>Fixed assets</vt:lpstr>
      <vt:lpstr>10-A</vt:lpstr>
      <vt:lpstr>16-Accumulated losses Non Saudi</vt:lpstr>
      <vt:lpstr>14</vt:lpstr>
      <vt:lpstr>17 - Insurance Companies</vt:lpstr>
      <vt:lpstr>Payment schedule</vt:lpstr>
      <vt:lpstr>Retained earnings</vt:lpstr>
      <vt:lpstr>Reserves</vt:lpstr>
      <vt:lpstr>F.Shareholding</vt:lpstr>
      <vt:lpstr>Declaration</vt:lpstr>
      <vt:lpstr>'10 - Loans (2)'!Print_Area</vt:lpstr>
      <vt:lpstr>'10-A'!Print_Area</vt:lpstr>
      <vt:lpstr>'10-B'!Print_Area</vt:lpstr>
      <vt:lpstr>'14'!Print_Area</vt:lpstr>
      <vt:lpstr>'16-Accumulated losses Non Saudi'!Print_Area</vt:lpstr>
      <vt:lpstr>'17 - Insurance Companies'!Print_Area</vt:lpstr>
      <vt:lpstr>'5 a 2'!Print_Area</vt:lpstr>
      <vt:lpstr>Declaration!Print_Area</vt:lpstr>
      <vt:lpstr>F.Shareholding!Print_Area</vt:lpstr>
      <vt:lpstr>'Fixed assets'!Print_Area</vt:lpstr>
      <vt:lpstr>'K1 New'!Print_Area</vt:lpstr>
      <vt:lpstr>'Page 1'!Print_Area</vt:lpstr>
      <vt:lpstr>'Page 2'!Print_Area</vt:lpstr>
      <vt:lpstr>'Page 3'!Print_Area</vt:lpstr>
      <vt:lpstr>'Page 4'!Print_Area</vt:lpstr>
      <vt:lpstr>'Payment schedule'!Print_Area</vt:lpstr>
      <vt:lpstr>Reserves!Print_Area</vt:lpstr>
      <vt:lpstr>'Retained earnings'!Print_Area</vt:lpstr>
      <vt:lpstr>'ST 1 - Adjustments to NP'!Print_Area</vt:lpstr>
      <vt:lpstr>'ST 2 - Equity'!Print_Area</vt:lpstr>
      <vt:lpstr>'ST 3 - Liabilities'!Print_Area</vt:lpstr>
      <vt:lpstr>'ST 4 - Fixed Assets &amp; related'!Print_Area</vt:lpstr>
      <vt:lpstr>'ST 5 - Investments'!Print_Area</vt:lpstr>
      <vt:lpstr>'ST 6 - Properties under develop'!Print_Area</vt:lpstr>
      <vt:lpstr>'ST 7 - Other deductions'!Print_Area</vt:lpstr>
      <vt:lpstr>'ST 9-Application of Article 25'!Print_Area</vt:lpstr>
      <vt:lpstr>'17 - Insurance Companies'!Print_Titles</vt:lpstr>
      <vt:lpstr>'5 a 2'!Print_Titles</vt:lpstr>
    </vt:vector>
  </TitlesOfParts>
  <Company>Ernst &amp; Young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Fuad Qasmi</dc:creator>
  <cp:lastModifiedBy>DELL</cp:lastModifiedBy>
  <cp:lastPrinted>2024-03-31T11:56:33Z</cp:lastPrinted>
  <dcterms:created xsi:type="dcterms:W3CDTF">2016-02-23T09:18:17Z</dcterms:created>
  <dcterms:modified xsi:type="dcterms:W3CDTF">2025-02-09T13:07:27Z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2021-09-21T09:08:45Z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5b7d28d5-314f-423e-b4ef-315766d4028f</vt:lpwstr>
  </property>
  <property fmtid="{D5CDD505-2E9C-101B-9397-08002B2CF9AE}" pid="8" name="MSIP_Label_ea60d57e-af5b-4752-ac57-3e4f28ca11dc_ContentBits">
    <vt:lpwstr>0</vt:lpwstr>
  </property>
</Properties>
</file>